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Останкино КИ\"/>
    </mc:Choice>
  </mc:AlternateContent>
  <xr:revisionPtr revIDLastSave="0" documentId="13_ncr:1_{70E36633-EDA6-49CC-8581-79F942F04A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Sheet!$A$3:$W$64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" i="1" l="1"/>
  <c r="W52" i="1"/>
  <c r="O7" i="1" l="1"/>
  <c r="O8" i="1"/>
  <c r="O9" i="1"/>
  <c r="O10" i="1"/>
  <c r="P10" i="1" s="1"/>
  <c r="W10" i="1" s="1"/>
  <c r="O11" i="1"/>
  <c r="O12" i="1"/>
  <c r="O13" i="1"/>
  <c r="O14" i="1"/>
  <c r="W14" i="1" s="1"/>
  <c r="O15" i="1"/>
  <c r="P15" i="1" s="1"/>
  <c r="W15" i="1" s="1"/>
  <c r="O16" i="1"/>
  <c r="W16" i="1" s="1"/>
  <c r="O17" i="1"/>
  <c r="W17" i="1" s="1"/>
  <c r="O18" i="1"/>
  <c r="P18" i="1" s="1"/>
  <c r="W18" i="1" s="1"/>
  <c r="O19" i="1"/>
  <c r="W19" i="1" s="1"/>
  <c r="O20" i="1"/>
  <c r="W20" i="1" s="1"/>
  <c r="O21" i="1"/>
  <c r="O22" i="1"/>
  <c r="P22" i="1" s="1"/>
  <c r="W22" i="1" s="1"/>
  <c r="O23" i="1"/>
  <c r="W23" i="1" s="1"/>
  <c r="O24" i="1"/>
  <c r="P24" i="1" s="1"/>
  <c r="W24" i="1" s="1"/>
  <c r="O25" i="1"/>
  <c r="W25" i="1" s="1"/>
  <c r="O26" i="1"/>
  <c r="P26" i="1" s="1"/>
  <c r="W26" i="1" s="1"/>
  <c r="O27" i="1"/>
  <c r="W27" i="1" s="1"/>
  <c r="O28" i="1"/>
  <c r="O29" i="1"/>
  <c r="O30" i="1"/>
  <c r="O31" i="1"/>
  <c r="P31" i="1" s="1"/>
  <c r="W31" i="1" s="1"/>
  <c r="O32" i="1"/>
  <c r="P32" i="1" s="1"/>
  <c r="W32" i="1" s="1"/>
  <c r="O33" i="1"/>
  <c r="O34" i="1"/>
  <c r="O35" i="1"/>
  <c r="W35" i="1" s="1"/>
  <c r="O36" i="1"/>
  <c r="W36" i="1" s="1"/>
  <c r="O37" i="1"/>
  <c r="W37" i="1" s="1"/>
  <c r="O38" i="1"/>
  <c r="W38" i="1" s="1"/>
  <c r="O39" i="1"/>
  <c r="O40" i="1"/>
  <c r="P40" i="1" s="1"/>
  <c r="W40" i="1" s="1"/>
  <c r="O41" i="1"/>
  <c r="O42" i="1"/>
  <c r="P42" i="1" s="1"/>
  <c r="W42" i="1" s="1"/>
  <c r="O43" i="1"/>
  <c r="O44" i="1"/>
  <c r="O45" i="1"/>
  <c r="W45" i="1" s="1"/>
  <c r="O46" i="1"/>
  <c r="W46" i="1" s="1"/>
  <c r="O47" i="1"/>
  <c r="W47" i="1" s="1"/>
  <c r="O48" i="1"/>
  <c r="P48" i="1" s="1"/>
  <c r="W48" i="1" s="1"/>
  <c r="O49" i="1"/>
  <c r="W49" i="1" s="1"/>
  <c r="O50" i="1"/>
  <c r="W50" i="1" s="1"/>
  <c r="O51" i="1"/>
  <c r="O52" i="1"/>
  <c r="O53" i="1"/>
  <c r="O54" i="1"/>
  <c r="O55" i="1"/>
  <c r="W55" i="1" s="1"/>
  <c r="O56" i="1"/>
  <c r="O57" i="1"/>
  <c r="O58" i="1"/>
  <c r="O59" i="1"/>
  <c r="O60" i="1"/>
  <c r="P60" i="1" s="1"/>
  <c r="W60" i="1" s="1"/>
  <c r="O61" i="1"/>
  <c r="P61" i="1" s="1"/>
  <c r="W61" i="1" s="1"/>
  <c r="O62" i="1"/>
  <c r="P62" i="1" s="1"/>
  <c r="W62" i="1" s="1"/>
  <c r="O63" i="1"/>
  <c r="P63" i="1" s="1"/>
  <c r="W63" i="1" s="1"/>
  <c r="O64" i="1"/>
  <c r="O6" i="1"/>
  <c r="P44" i="1" l="1"/>
  <c r="W44" i="1" s="1"/>
  <c r="P7" i="1"/>
  <c r="W7" i="1" s="1"/>
  <c r="P13" i="1"/>
  <c r="W13" i="1" s="1"/>
  <c r="P56" i="1"/>
  <c r="W56" i="1" s="1"/>
  <c r="P34" i="1"/>
  <c r="W34" i="1" s="1"/>
  <c r="P12" i="1"/>
  <c r="W12" i="1" s="1"/>
  <c r="P57" i="1"/>
  <c r="W57" i="1" s="1"/>
  <c r="P53" i="1"/>
  <c r="W53" i="1" s="1"/>
  <c r="P33" i="1"/>
  <c r="W33" i="1" s="1"/>
  <c r="P29" i="1"/>
  <c r="W29" i="1" s="1"/>
  <c r="P21" i="1"/>
  <c r="W21" i="1" s="1"/>
  <c r="P9" i="1"/>
  <c r="W9" i="1" s="1"/>
  <c r="P64" i="1"/>
  <c r="W64" i="1" s="1"/>
  <c r="P58" i="1"/>
  <c r="W58" i="1" s="1"/>
  <c r="P54" i="1"/>
  <c r="W54" i="1" s="1"/>
  <c r="P28" i="1"/>
  <c r="W28" i="1" s="1"/>
  <c r="P8" i="1"/>
  <c r="W8" i="1" s="1"/>
  <c r="P43" i="1"/>
  <c r="W43" i="1" s="1"/>
  <c r="P39" i="1"/>
  <c r="W39" i="1" s="1"/>
  <c r="P59" i="1"/>
  <c r="W59" i="1" s="1"/>
  <c r="P41" i="1"/>
  <c r="W41" i="1" s="1"/>
  <c r="P11" i="1"/>
  <c r="W11" i="1" s="1"/>
  <c r="P30" i="1"/>
  <c r="W30" i="1" s="1"/>
  <c r="T64" i="1"/>
  <c r="S64" i="1"/>
  <c r="T62" i="1"/>
  <c r="S62" i="1"/>
  <c r="T60" i="1"/>
  <c r="S60" i="1"/>
  <c r="T58" i="1"/>
  <c r="T56" i="1"/>
  <c r="T54" i="1"/>
  <c r="S54" i="1"/>
  <c r="T52" i="1"/>
  <c r="S52" i="1"/>
  <c r="T50" i="1"/>
  <c r="S50" i="1"/>
  <c r="T48" i="1"/>
  <c r="S48" i="1"/>
  <c r="T46" i="1"/>
  <c r="S46" i="1"/>
  <c r="T44" i="1"/>
  <c r="T42" i="1"/>
  <c r="S42" i="1"/>
  <c r="T40" i="1"/>
  <c r="S40" i="1"/>
  <c r="T38" i="1"/>
  <c r="S38" i="1"/>
  <c r="T36" i="1"/>
  <c r="S36" i="1"/>
  <c r="T34" i="1"/>
  <c r="T32" i="1"/>
  <c r="S32" i="1"/>
  <c r="T30" i="1"/>
  <c r="T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T10" i="1"/>
  <c r="S10" i="1"/>
  <c r="T8" i="1"/>
  <c r="T6" i="1"/>
  <c r="T63" i="1"/>
  <c r="S63" i="1"/>
  <c r="T61" i="1"/>
  <c r="S61" i="1"/>
  <c r="T59" i="1"/>
  <c r="T57" i="1"/>
  <c r="T55" i="1"/>
  <c r="S55" i="1"/>
  <c r="T53" i="1"/>
  <c r="T51" i="1"/>
  <c r="S51" i="1"/>
  <c r="T49" i="1"/>
  <c r="S49" i="1"/>
  <c r="T47" i="1"/>
  <c r="S47" i="1"/>
  <c r="T45" i="1"/>
  <c r="S45" i="1"/>
  <c r="T43" i="1"/>
  <c r="T41" i="1"/>
  <c r="T39" i="1"/>
  <c r="T37" i="1"/>
  <c r="S37" i="1"/>
  <c r="T35" i="1"/>
  <c r="S35" i="1"/>
  <c r="T33" i="1"/>
  <c r="T31" i="1"/>
  <c r="S31" i="1"/>
  <c r="T29" i="1"/>
  <c r="T27" i="1"/>
  <c r="S27" i="1"/>
  <c r="T25" i="1"/>
  <c r="S25" i="1"/>
  <c r="T23" i="1"/>
  <c r="S23" i="1"/>
  <c r="T21" i="1"/>
  <c r="T19" i="1"/>
  <c r="S19" i="1"/>
  <c r="T17" i="1"/>
  <c r="S17" i="1"/>
  <c r="T15" i="1"/>
  <c r="S15" i="1"/>
  <c r="T13" i="1"/>
  <c r="T11" i="1"/>
  <c r="T9" i="1"/>
  <c r="T7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U5" i="1"/>
  <c r="Q5" i="1"/>
  <c r="O5" i="1"/>
  <c r="N5" i="1"/>
  <c r="M5" i="1"/>
  <c r="L5" i="1"/>
  <c r="J5" i="1"/>
  <c r="F5" i="1"/>
  <c r="E5" i="1"/>
  <c r="S7" i="1" l="1"/>
  <c r="S44" i="1"/>
  <c r="S13" i="1"/>
  <c r="S57" i="1"/>
  <c r="S8" i="1"/>
  <c r="S30" i="1"/>
  <c r="S9" i="1"/>
  <c r="S43" i="1"/>
  <c r="S53" i="1"/>
  <c r="S12" i="1"/>
  <c r="S28" i="1"/>
  <c r="S34" i="1"/>
  <c r="S56" i="1"/>
  <c r="S58" i="1"/>
  <c r="S21" i="1"/>
  <c r="S29" i="1"/>
  <c r="S33" i="1"/>
  <c r="S39" i="1"/>
  <c r="P5" i="1"/>
  <c r="S11" i="1"/>
  <c r="S41" i="1"/>
  <c r="S59" i="1"/>
  <c r="S6" i="1"/>
  <c r="W6" i="1"/>
  <c r="W5" i="1" s="1"/>
  <c r="K5" i="1"/>
</calcChain>
</file>

<file path=xl/sharedStrings.xml><?xml version="1.0" encoding="utf-8"?>
<sst xmlns="http://schemas.openxmlformats.org/spreadsheetml/2006/main" count="161" uniqueCount="93">
  <si>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</si>
  <si>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</si>
  <si>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</si>
  <si>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</si>
  <si>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</si>
  <si>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</si>
  <si>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</si>
  <si>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</si>
  <si>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</si>
  <si>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</si>
  <si>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</si>
  <si>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</si>
  <si>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</si>
  <si>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</si>
  <si>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</si>
  <si>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</si>
  <si>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</si>
  <si>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</si>
  <si>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</si>
  <si>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</si>
  <si>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</si>
  <si>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</si>
  <si>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</si>
  <si>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</si>
  <si>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19,02,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</si>
  <si>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</si>
  <si>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</si>
  <si>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</si>
  <si>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</si>
  <si>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</si>
  <si>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</si>
  <si>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</si>
  <si>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</si>
  <si>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</si>
  <si>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Бофорта стоп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</si>
  <si>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</si>
  <si>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</si>
  <si>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</si>
  <si>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</si>
  <si>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</si>
  <si>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</si>
  <si>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</si>
  <si>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</si>
  <si>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</si>
  <si>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</si>
  <si>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</si>
  <si>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</si>
  <si>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</si>
  <si>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</si>
  <si>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</si>
  <si>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</si>
  <si>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</si>
  <si>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</si>
  <si>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</si>
  <si>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</si>
  <si>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</si>
  <si>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почему на остатках минуса</t>
  </si>
  <si>
    <t>6353 ЭКСТРА Папа может вар п/о 0.4кг 8шт.  ОСТАНКИНО</t>
  </si>
  <si>
    <t>6392 ФИЛЕЙНАЯ Папа может вар п/о 0.4кг. ОСТАНКИНО</t>
  </si>
  <si>
    <t>6395 БАЛЫКОВАЯ п/к в/у срез 0.31кг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</si>
  <si>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</si>
  <si>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</si>
  <si>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</si>
  <si>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</si>
  <si>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</si>
  <si>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</si>
  <si>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</si>
  <si>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</si>
  <si>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выведен</t>
  </si>
  <si>
    <t>6562 СЕРВЕЛАТ КАРЕЛЬСКИЙ СН в/к в/у 0,28кг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</si>
  <si>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</si>
  <si>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</si>
  <si>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</si>
  <si>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</si>
  <si>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</si>
  <si>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6636 БАЛЫКОВАЯ СН в/к п/о 0,35кг 8шт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</si>
  <si>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</si>
  <si>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</si>
  <si>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</si>
  <si>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</si>
  <si>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</si>
  <si>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</si>
  <si>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</si>
  <si>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</si>
  <si>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</si>
  <si>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</si>
  <si>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</si>
  <si>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</si>
  <si>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</si>
  <si>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</si>
  <si>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завод не отгрузил 17,02</t>
  </si>
  <si>
    <t>Бофорта стоп / почему на остатках минуса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</si>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</sst>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ySplit="5" topLeftCell="A6" activePane="bottomLeft" state="frozen"/>
      <selection pane="bottomLeft" activeCell="Z8" sqref="Z8"/>
    </sheetView>
  </sheetViews>
  <sheetFormatPr defaultRowHeight="15" x14ac:dyDescent="0.25"/>
  <cols>
    <col min="1" max="1" width="60" customWidth="1"/>
    <col min="2" max="2" width="3.42578125" customWidth="1"/>
    <col min="3" max="6" width="6.140625" customWidth="1"/>
    <col min="7" max="7" width="5" style="8" customWidth="1"/>
    <col min="8" max="8" width="1.28515625" customWidth="1"/>
    <col min="9" max="11" width="8" customWidth="1"/>
    <col min="12" max="14" width="1.140625" customWidth="1"/>
    <col min="15" max="17" width="8" customWidth="1"/>
    <col min="18" max="18" width="22.85546875" customWidth="1"/>
    <col min="19" max="20" width="5.28515625" customWidth="1"/>
    <col min="21" max="21" width="8" customWidth="1"/>
    <col min="22" max="22" width="21.85546875" customWidth="1"/>
    <col min="23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1962.8589999999999</v>
      </c>
      <c r="F5" s="4">
        <f>SUM(F6:F490)</f>
        <v>1407.499</v>
      </c>
      <c r="G5" s="6"/>
      <c r="H5" s="1"/>
      <c r="I5" s="1"/>
      <c r="J5" s="4">
        <f>SUM(J6:J490)</f>
        <v>3269.2089999999998</v>
      </c>
      <c r="K5" s="4">
        <f>SUM(K6:K490)</f>
        <v>-1306.3499999999999</v>
      </c>
      <c r="L5" s="4">
        <f>SUM(L6:L490)</f>
        <v>0</v>
      </c>
      <c r="M5" s="4">
        <f>SUM(M6:M490)</f>
        <v>0</v>
      </c>
      <c r="N5" s="4">
        <f>SUM(N6:N490)</f>
        <v>0</v>
      </c>
      <c r="O5" s="4">
        <f>SUM(O6:O490)</f>
        <v>392.57180000000005</v>
      </c>
      <c r="P5" s="4">
        <f>SUM(P6:P490)</f>
        <v>3204.2106000000008</v>
      </c>
      <c r="Q5" s="4">
        <f>SUM(Q6:Q490)</f>
        <v>0</v>
      </c>
      <c r="R5" s="1"/>
      <c r="S5" s="1"/>
      <c r="T5" s="1"/>
      <c r="U5" s="4">
        <f>SUM(U6:U490)</f>
        <v>421.17020000000014</v>
      </c>
      <c r="V5" s="1"/>
      <c r="W5" s="4">
        <f>SUM(W6:W490)</f>
        <v>912.86460000000011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9" t="s">
        <v>26</v>
      </c>
      <c r="B6" s="1" t="s">
        <v>27</v>
      </c>
      <c r="C6" s="1"/>
      <c r="D6" s="1">
        <v>2.1520000000000001</v>
      </c>
      <c r="E6" s="1">
        <v>2.1520000000000001</v>
      </c>
      <c r="F6" s="1"/>
      <c r="G6" s="6">
        <v>1</v>
      </c>
      <c r="H6" s="1"/>
      <c r="I6" s="1">
        <v>3717</v>
      </c>
      <c r="J6" s="1">
        <v>2</v>
      </c>
      <c r="K6" s="1">
        <f t="shared" ref="K6:K36" si="0">E6-J6</f>
        <v>0.15200000000000014</v>
      </c>
      <c r="L6" s="1"/>
      <c r="M6" s="1"/>
      <c r="N6" s="1"/>
      <c r="O6" s="1">
        <f>E6/5</f>
        <v>0.4304</v>
      </c>
      <c r="P6" s="12">
        <v>6</v>
      </c>
      <c r="Q6" s="5"/>
      <c r="R6" s="1"/>
      <c r="S6" s="1">
        <f>(F6+P6)/O6</f>
        <v>13.940520446096654</v>
      </c>
      <c r="T6" s="1">
        <f>F6/O6</f>
        <v>0</v>
      </c>
      <c r="U6" s="1">
        <v>0.64680000000000004</v>
      </c>
      <c r="V6" s="1"/>
      <c r="W6" s="1">
        <f>P6*G6</f>
        <v>6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9" t="s">
        <v>28</v>
      </c>
      <c r="B7" s="1" t="s">
        <v>27</v>
      </c>
      <c r="C7" s="1">
        <v>17.495000000000001</v>
      </c>
      <c r="D7" s="1">
        <v>6.931</v>
      </c>
      <c r="E7" s="1">
        <v>8.1460000000000008</v>
      </c>
      <c r="F7" s="1">
        <v>6.7690000000000001</v>
      </c>
      <c r="G7" s="6">
        <v>1</v>
      </c>
      <c r="H7" s="1"/>
      <c r="I7" s="1">
        <v>4063</v>
      </c>
      <c r="J7" s="1">
        <v>8</v>
      </c>
      <c r="K7" s="1">
        <f t="shared" si="0"/>
        <v>0.1460000000000008</v>
      </c>
      <c r="L7" s="1"/>
      <c r="M7" s="1"/>
      <c r="N7" s="1"/>
      <c r="O7" s="1">
        <f t="shared" ref="O7:O64" si="1">E7/5</f>
        <v>1.6292000000000002</v>
      </c>
      <c r="P7" s="5">
        <f>13*O7-F7</f>
        <v>14.410600000000004</v>
      </c>
      <c r="Q7" s="5"/>
      <c r="R7" s="1"/>
      <c r="S7" s="1">
        <f t="shared" ref="S7:S64" si="2">(F7+P7)/O7</f>
        <v>13.000000000000002</v>
      </c>
      <c r="T7" s="1">
        <f t="shared" ref="T7:T64" si="3">F7/O7</f>
        <v>4.1547999017922903</v>
      </c>
      <c r="U7" s="1">
        <v>1.0751999999999999</v>
      </c>
      <c r="V7" s="1"/>
      <c r="W7" s="1">
        <f>P7*G7</f>
        <v>14.410600000000004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9" t="s">
        <v>29</v>
      </c>
      <c r="B8" s="1" t="s">
        <v>30</v>
      </c>
      <c r="C8" s="1">
        <v>8</v>
      </c>
      <c r="D8" s="1">
        <v>18</v>
      </c>
      <c r="E8" s="1">
        <v>22</v>
      </c>
      <c r="F8" s="1"/>
      <c r="G8" s="6">
        <v>0.33</v>
      </c>
      <c r="H8" s="1"/>
      <c r="I8" s="1">
        <v>4943</v>
      </c>
      <c r="J8" s="1">
        <v>26</v>
      </c>
      <c r="K8" s="1">
        <f t="shared" si="0"/>
        <v>-4</v>
      </c>
      <c r="L8" s="1"/>
      <c r="M8" s="1"/>
      <c r="N8" s="1"/>
      <c r="O8" s="1">
        <f t="shared" si="1"/>
        <v>4.4000000000000004</v>
      </c>
      <c r="P8" s="5">
        <f>9*O8-F8</f>
        <v>39.6</v>
      </c>
      <c r="Q8" s="5"/>
      <c r="R8" s="1"/>
      <c r="S8" s="1">
        <f t="shared" si="2"/>
        <v>9</v>
      </c>
      <c r="T8" s="1">
        <f t="shared" si="3"/>
        <v>0</v>
      </c>
      <c r="U8" s="1">
        <v>3.2</v>
      </c>
      <c r="V8" s="1"/>
      <c r="W8" s="1">
        <f>P8*G8</f>
        <v>13.068000000000001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9" t="s">
        <v>31</v>
      </c>
      <c r="B9" s="1" t="s">
        <v>30</v>
      </c>
      <c r="C9" s="1">
        <v>104</v>
      </c>
      <c r="D9" s="1"/>
      <c r="E9" s="1">
        <v>83</v>
      </c>
      <c r="F9" s="1">
        <v>19</v>
      </c>
      <c r="G9" s="6">
        <v>0.25</v>
      </c>
      <c r="H9" s="1"/>
      <c r="I9" s="1">
        <v>5015</v>
      </c>
      <c r="J9" s="1">
        <v>85</v>
      </c>
      <c r="K9" s="1">
        <f t="shared" si="0"/>
        <v>-2</v>
      </c>
      <c r="L9" s="1"/>
      <c r="M9" s="1"/>
      <c r="N9" s="1"/>
      <c r="O9" s="1">
        <f t="shared" si="1"/>
        <v>16.600000000000001</v>
      </c>
      <c r="P9" s="5">
        <f>10*O9-F9</f>
        <v>147</v>
      </c>
      <c r="Q9" s="5"/>
      <c r="R9" s="1"/>
      <c r="S9" s="1">
        <f t="shared" si="2"/>
        <v>10</v>
      </c>
      <c r="T9" s="1">
        <f t="shared" si="3"/>
        <v>1.1445783132530118</v>
      </c>
      <c r="U9" s="1">
        <v>8.4</v>
      </c>
      <c r="V9" s="1"/>
      <c r="W9" s="1">
        <f>P9*G9</f>
        <v>36.75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9" t="s">
        <v>32</v>
      </c>
      <c r="B10" s="1" t="s">
        <v>30</v>
      </c>
      <c r="C10" s="1">
        <v>107</v>
      </c>
      <c r="D10" s="1"/>
      <c r="E10" s="1">
        <v>38</v>
      </c>
      <c r="F10" s="1">
        <v>68</v>
      </c>
      <c r="G10" s="6">
        <v>0.25</v>
      </c>
      <c r="H10" s="1"/>
      <c r="I10" s="1">
        <v>5483</v>
      </c>
      <c r="J10" s="1">
        <v>39</v>
      </c>
      <c r="K10" s="1">
        <f t="shared" si="0"/>
        <v>-1</v>
      </c>
      <c r="L10" s="1"/>
      <c r="M10" s="1"/>
      <c r="N10" s="1"/>
      <c r="O10" s="1">
        <f t="shared" si="1"/>
        <v>7.6</v>
      </c>
      <c r="P10" s="5">
        <f t="shared" ref="P7:P50" si="4">14*O10-F10</f>
        <v>38.399999999999991</v>
      </c>
      <c r="Q10" s="5"/>
      <c r="R10" s="1"/>
      <c r="S10" s="1">
        <f t="shared" si="2"/>
        <v>14</v>
      </c>
      <c r="T10" s="1">
        <f t="shared" si="3"/>
        <v>8.9473684210526319</v>
      </c>
      <c r="U10" s="1">
        <v>6</v>
      </c>
      <c r="V10" s="1"/>
      <c r="W10" s="1">
        <f>P10*G10</f>
        <v>9.5999999999999979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33</v>
      </c>
      <c r="B11" s="1" t="s">
        <v>30</v>
      </c>
      <c r="C11" s="1">
        <v>108</v>
      </c>
      <c r="D11" s="1"/>
      <c r="E11" s="1">
        <v>145</v>
      </c>
      <c r="F11" s="1">
        <v>-41</v>
      </c>
      <c r="G11" s="6">
        <v>0.35</v>
      </c>
      <c r="H11" s="1"/>
      <c r="I11" s="1">
        <v>5533</v>
      </c>
      <c r="J11" s="1">
        <v>149</v>
      </c>
      <c r="K11" s="1">
        <f t="shared" si="0"/>
        <v>-4</v>
      </c>
      <c r="L11" s="1"/>
      <c r="M11" s="1"/>
      <c r="N11" s="1"/>
      <c r="O11" s="1">
        <f t="shared" si="1"/>
        <v>29</v>
      </c>
      <c r="P11" s="5">
        <f>9*O11-F11</f>
        <v>302</v>
      </c>
      <c r="Q11" s="5"/>
      <c r="R11" s="1"/>
      <c r="S11" s="1">
        <f t="shared" si="2"/>
        <v>9</v>
      </c>
      <c r="T11" s="1">
        <f t="shared" si="3"/>
        <v>-1.4137931034482758</v>
      </c>
      <c r="U11" s="1">
        <v>25.6</v>
      </c>
      <c r="V11" s="14" t="s">
        <v>91</v>
      </c>
      <c r="W11" s="1">
        <f>P11*G11</f>
        <v>105.69999999999999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9" t="s">
        <v>35</v>
      </c>
      <c r="B12" s="1" t="s">
        <v>30</v>
      </c>
      <c r="C12" s="1">
        <v>29</v>
      </c>
      <c r="D12" s="1">
        <v>80</v>
      </c>
      <c r="E12" s="1">
        <v>63</v>
      </c>
      <c r="F12" s="1">
        <v>38</v>
      </c>
      <c r="G12" s="6">
        <v>0.15</v>
      </c>
      <c r="H12" s="1"/>
      <c r="I12" s="1">
        <v>5679</v>
      </c>
      <c r="J12" s="1">
        <v>71</v>
      </c>
      <c r="K12" s="1">
        <f t="shared" si="0"/>
        <v>-8</v>
      </c>
      <c r="L12" s="1"/>
      <c r="M12" s="1"/>
      <c r="N12" s="1"/>
      <c r="O12" s="1">
        <f t="shared" si="1"/>
        <v>12.6</v>
      </c>
      <c r="P12" s="5">
        <f>12*O12-F12</f>
        <v>113.19999999999999</v>
      </c>
      <c r="Q12" s="5"/>
      <c r="R12" s="1"/>
      <c r="S12" s="1">
        <f t="shared" si="2"/>
        <v>12</v>
      </c>
      <c r="T12" s="1">
        <f t="shared" si="3"/>
        <v>3.0158730158730158</v>
      </c>
      <c r="U12" s="1">
        <v>-0.8</v>
      </c>
      <c r="V12" s="1"/>
      <c r="W12" s="1">
        <f>P12*G12</f>
        <v>16.979999999999997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9" t="s">
        <v>36</v>
      </c>
      <c r="B13" s="1" t="s">
        <v>30</v>
      </c>
      <c r="C13" s="1">
        <v>20</v>
      </c>
      <c r="D13" s="1">
        <v>144</v>
      </c>
      <c r="E13" s="1">
        <v>81</v>
      </c>
      <c r="F13" s="1">
        <v>50</v>
      </c>
      <c r="G13" s="6">
        <v>0.12</v>
      </c>
      <c r="H13" s="1"/>
      <c r="I13" s="1">
        <v>5682</v>
      </c>
      <c r="J13" s="1">
        <v>114</v>
      </c>
      <c r="K13" s="1">
        <f t="shared" si="0"/>
        <v>-33</v>
      </c>
      <c r="L13" s="1"/>
      <c r="M13" s="1"/>
      <c r="N13" s="1"/>
      <c r="O13" s="1">
        <f t="shared" si="1"/>
        <v>16.2</v>
      </c>
      <c r="P13" s="5">
        <f>12*O13-F13</f>
        <v>144.39999999999998</v>
      </c>
      <c r="Q13" s="5"/>
      <c r="R13" s="1"/>
      <c r="S13" s="1">
        <f t="shared" si="2"/>
        <v>12</v>
      </c>
      <c r="T13" s="1">
        <f t="shared" si="3"/>
        <v>3.0864197530864197</v>
      </c>
      <c r="U13" s="1">
        <v>14.6</v>
      </c>
      <c r="V13" s="1" t="s">
        <v>34</v>
      </c>
      <c r="W13" s="1">
        <f>P13*G13</f>
        <v>17.327999999999996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37</v>
      </c>
      <c r="B14" s="1" t="s">
        <v>30</v>
      </c>
      <c r="C14" s="1">
        <v>172</v>
      </c>
      <c r="D14" s="1"/>
      <c r="E14" s="1">
        <v>28</v>
      </c>
      <c r="F14" s="1">
        <v>144</v>
      </c>
      <c r="G14" s="6">
        <v>0.22</v>
      </c>
      <c r="H14" s="1"/>
      <c r="I14" s="1">
        <v>5692</v>
      </c>
      <c r="J14" s="1">
        <v>28</v>
      </c>
      <c r="K14" s="1">
        <f t="shared" si="0"/>
        <v>0</v>
      </c>
      <c r="L14" s="1"/>
      <c r="M14" s="1"/>
      <c r="N14" s="1"/>
      <c r="O14" s="1">
        <f t="shared" si="1"/>
        <v>5.6</v>
      </c>
      <c r="P14" s="5"/>
      <c r="Q14" s="5"/>
      <c r="R14" s="1"/>
      <c r="S14" s="1">
        <f t="shared" si="2"/>
        <v>25.714285714285715</v>
      </c>
      <c r="T14" s="1">
        <f t="shared" si="3"/>
        <v>25.714285714285715</v>
      </c>
      <c r="U14" s="1">
        <v>5</v>
      </c>
      <c r="V14" s="15" t="s">
        <v>92</v>
      </c>
      <c r="W14" s="1">
        <f>P14*G14</f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9" t="s">
        <v>38</v>
      </c>
      <c r="B15" s="1" t="s">
        <v>30</v>
      </c>
      <c r="C15" s="1">
        <v>143</v>
      </c>
      <c r="D15" s="1"/>
      <c r="E15" s="1">
        <v>69</v>
      </c>
      <c r="F15" s="1">
        <v>66</v>
      </c>
      <c r="G15" s="6">
        <v>0.25</v>
      </c>
      <c r="H15" s="1"/>
      <c r="I15" s="1">
        <v>5706</v>
      </c>
      <c r="J15" s="1">
        <v>77</v>
      </c>
      <c r="K15" s="1">
        <f t="shared" si="0"/>
        <v>-8</v>
      </c>
      <c r="L15" s="1"/>
      <c r="M15" s="1"/>
      <c r="N15" s="1"/>
      <c r="O15" s="1">
        <f t="shared" si="1"/>
        <v>13.8</v>
      </c>
      <c r="P15" s="5">
        <f t="shared" si="4"/>
        <v>127.20000000000002</v>
      </c>
      <c r="Q15" s="5"/>
      <c r="R15" s="1"/>
      <c r="S15" s="1">
        <f t="shared" si="2"/>
        <v>14</v>
      </c>
      <c r="T15" s="1">
        <f t="shared" si="3"/>
        <v>4.7826086956521738</v>
      </c>
      <c r="U15" s="1">
        <v>6.6</v>
      </c>
      <c r="V15" s="1"/>
      <c r="W15" s="1">
        <f>P15*G15</f>
        <v>31.800000000000004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39</v>
      </c>
      <c r="B16" s="1" t="s">
        <v>27</v>
      </c>
      <c r="C16" s="1">
        <v>11.707000000000001</v>
      </c>
      <c r="D16" s="1"/>
      <c r="E16" s="1">
        <v>3.16</v>
      </c>
      <c r="F16" s="1">
        <v>8.5470000000000006</v>
      </c>
      <c r="G16" s="6">
        <v>1</v>
      </c>
      <c r="H16" s="1"/>
      <c r="I16" s="1">
        <v>5981</v>
      </c>
      <c r="J16" s="1">
        <v>3</v>
      </c>
      <c r="K16" s="1">
        <f t="shared" si="0"/>
        <v>0.16000000000000014</v>
      </c>
      <c r="L16" s="1"/>
      <c r="M16" s="1"/>
      <c r="N16" s="1"/>
      <c r="O16" s="1">
        <f t="shared" si="1"/>
        <v>0.63200000000000001</v>
      </c>
      <c r="P16" s="5"/>
      <c r="Q16" s="5"/>
      <c r="R16" s="1"/>
      <c r="S16" s="1">
        <f t="shared" si="2"/>
        <v>13.523734177215191</v>
      </c>
      <c r="T16" s="1">
        <f t="shared" si="3"/>
        <v>13.523734177215191</v>
      </c>
      <c r="U16" s="1">
        <v>1.2702</v>
      </c>
      <c r="V16" s="10" t="s">
        <v>90</v>
      </c>
      <c r="W16" s="1">
        <f>P16*G16</f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40</v>
      </c>
      <c r="B17" s="1" t="s">
        <v>27</v>
      </c>
      <c r="C17" s="1">
        <v>-0.93799999999999994</v>
      </c>
      <c r="D17" s="1">
        <v>33.418999999999997</v>
      </c>
      <c r="E17" s="1">
        <v>4.3070000000000004</v>
      </c>
      <c r="F17" s="1">
        <v>17.827999999999999</v>
      </c>
      <c r="G17" s="6">
        <v>1</v>
      </c>
      <c r="H17" s="1"/>
      <c r="I17" s="1">
        <v>6041</v>
      </c>
      <c r="J17" s="1">
        <v>10</v>
      </c>
      <c r="K17" s="1">
        <f t="shared" si="0"/>
        <v>-5.6929999999999996</v>
      </c>
      <c r="L17" s="1"/>
      <c r="M17" s="1"/>
      <c r="N17" s="1"/>
      <c r="O17" s="1">
        <f t="shared" si="1"/>
        <v>0.86140000000000005</v>
      </c>
      <c r="P17" s="5"/>
      <c r="Q17" s="5"/>
      <c r="R17" s="1"/>
      <c r="S17" s="1">
        <f t="shared" si="2"/>
        <v>20.696540515439981</v>
      </c>
      <c r="T17" s="1">
        <f t="shared" si="3"/>
        <v>20.696540515439981</v>
      </c>
      <c r="U17" s="1">
        <v>2.6932</v>
      </c>
      <c r="V17" s="1"/>
      <c r="W17" s="1">
        <f>P17*G17</f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41</v>
      </c>
      <c r="B18" s="1" t="s">
        <v>30</v>
      </c>
      <c r="C18" s="1">
        <v>1</v>
      </c>
      <c r="D18" s="1">
        <v>120</v>
      </c>
      <c r="E18" s="1">
        <v>54</v>
      </c>
      <c r="F18" s="1">
        <v>56</v>
      </c>
      <c r="G18" s="6">
        <v>0.4</v>
      </c>
      <c r="H18" s="1"/>
      <c r="I18" s="1">
        <v>6042</v>
      </c>
      <c r="J18" s="1">
        <v>87</v>
      </c>
      <c r="K18" s="1">
        <f t="shared" si="0"/>
        <v>-33</v>
      </c>
      <c r="L18" s="1"/>
      <c r="M18" s="1"/>
      <c r="N18" s="1"/>
      <c r="O18" s="1">
        <f t="shared" si="1"/>
        <v>10.8</v>
      </c>
      <c r="P18" s="5">
        <f t="shared" si="4"/>
        <v>95.200000000000017</v>
      </c>
      <c r="Q18" s="5"/>
      <c r="R18" s="1"/>
      <c r="S18" s="1">
        <f t="shared" si="2"/>
        <v>14</v>
      </c>
      <c r="T18" s="1">
        <f t="shared" si="3"/>
        <v>5.1851851851851851</v>
      </c>
      <c r="U18" s="1">
        <v>8.4</v>
      </c>
      <c r="V18" s="1"/>
      <c r="W18" s="1">
        <f>P18*G18</f>
        <v>38.080000000000005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42</v>
      </c>
      <c r="B19" s="1" t="s">
        <v>27</v>
      </c>
      <c r="C19" s="1">
        <v>5.3659999999999997</v>
      </c>
      <c r="D19" s="1">
        <v>26.068000000000001</v>
      </c>
      <c r="E19" s="1">
        <v>5.4080000000000004</v>
      </c>
      <c r="F19" s="1">
        <v>23.902000000000001</v>
      </c>
      <c r="G19" s="6">
        <v>1</v>
      </c>
      <c r="H19" s="1"/>
      <c r="I19" s="1">
        <v>6113</v>
      </c>
      <c r="J19" s="1">
        <v>5</v>
      </c>
      <c r="K19" s="1">
        <f t="shared" si="0"/>
        <v>0.40800000000000036</v>
      </c>
      <c r="L19" s="1"/>
      <c r="M19" s="1"/>
      <c r="N19" s="1"/>
      <c r="O19" s="1">
        <f t="shared" si="1"/>
        <v>1.0816000000000001</v>
      </c>
      <c r="P19" s="5"/>
      <c r="Q19" s="5"/>
      <c r="R19" s="1"/>
      <c r="S19" s="1">
        <f t="shared" si="2"/>
        <v>22.098742603550296</v>
      </c>
      <c r="T19" s="1">
        <f t="shared" si="3"/>
        <v>22.098742603550296</v>
      </c>
      <c r="U19" s="1">
        <v>2.3702000000000001</v>
      </c>
      <c r="V19" s="1"/>
      <c r="W19" s="1">
        <f>P19*G19</f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43</v>
      </c>
      <c r="B20" s="1" t="s">
        <v>30</v>
      </c>
      <c r="C20" s="1"/>
      <c r="D20" s="1"/>
      <c r="E20" s="1">
        <v>-3</v>
      </c>
      <c r="F20" s="1"/>
      <c r="G20" s="6">
        <v>0.36</v>
      </c>
      <c r="H20" s="1"/>
      <c r="I20" s="1">
        <v>6144</v>
      </c>
      <c r="J20" s="1">
        <v>5</v>
      </c>
      <c r="K20" s="1">
        <f t="shared" si="0"/>
        <v>-8</v>
      </c>
      <c r="L20" s="1"/>
      <c r="M20" s="1"/>
      <c r="N20" s="1"/>
      <c r="O20" s="1">
        <f t="shared" si="1"/>
        <v>-0.6</v>
      </c>
      <c r="P20" s="12">
        <v>10</v>
      </c>
      <c r="Q20" s="5"/>
      <c r="R20" s="1"/>
      <c r="S20" s="1">
        <f t="shared" si="2"/>
        <v>-16.666666666666668</v>
      </c>
      <c r="T20" s="1">
        <f t="shared" si="3"/>
        <v>0</v>
      </c>
      <c r="U20" s="1">
        <v>-1</v>
      </c>
      <c r="V20" s="1"/>
      <c r="W20" s="1">
        <f>P20*G20</f>
        <v>3.5999999999999996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44</v>
      </c>
      <c r="B21" s="1" t="s">
        <v>30</v>
      </c>
      <c r="C21" s="1">
        <v>99</v>
      </c>
      <c r="D21" s="1"/>
      <c r="E21" s="1">
        <v>75</v>
      </c>
      <c r="F21" s="1">
        <v>19</v>
      </c>
      <c r="G21" s="6">
        <v>0.4</v>
      </c>
      <c r="H21" s="1"/>
      <c r="I21" s="1">
        <v>6196</v>
      </c>
      <c r="J21" s="1">
        <v>90</v>
      </c>
      <c r="K21" s="1">
        <f t="shared" si="0"/>
        <v>-15</v>
      </c>
      <c r="L21" s="1"/>
      <c r="M21" s="1"/>
      <c r="N21" s="1"/>
      <c r="O21" s="1">
        <f t="shared" si="1"/>
        <v>15</v>
      </c>
      <c r="P21" s="5">
        <f>10*O21-F21</f>
        <v>131</v>
      </c>
      <c r="Q21" s="5"/>
      <c r="R21" s="1"/>
      <c r="S21" s="1">
        <f t="shared" si="2"/>
        <v>10</v>
      </c>
      <c r="T21" s="1">
        <f t="shared" si="3"/>
        <v>1.2666666666666666</v>
      </c>
      <c r="U21" s="1">
        <v>11.2</v>
      </c>
      <c r="V21" s="10" t="s">
        <v>90</v>
      </c>
      <c r="W21" s="1">
        <f>P21*G21</f>
        <v>52.400000000000006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45</v>
      </c>
      <c r="B22" s="1" t="s">
        <v>30</v>
      </c>
      <c r="C22" s="1">
        <v>7</v>
      </c>
      <c r="D22" s="1">
        <v>16</v>
      </c>
      <c r="E22" s="1">
        <v>9</v>
      </c>
      <c r="F22" s="1">
        <v>11</v>
      </c>
      <c r="G22" s="6">
        <v>0.35</v>
      </c>
      <c r="H22" s="1"/>
      <c r="I22" s="1">
        <v>6213</v>
      </c>
      <c r="J22" s="1">
        <v>12</v>
      </c>
      <c r="K22" s="1">
        <f t="shared" si="0"/>
        <v>-3</v>
      </c>
      <c r="L22" s="1"/>
      <c r="M22" s="1"/>
      <c r="N22" s="1"/>
      <c r="O22" s="1">
        <f t="shared" si="1"/>
        <v>1.8</v>
      </c>
      <c r="P22" s="5">
        <f t="shared" si="4"/>
        <v>14.2</v>
      </c>
      <c r="Q22" s="5"/>
      <c r="R22" s="1"/>
      <c r="S22" s="1">
        <f t="shared" si="2"/>
        <v>14</v>
      </c>
      <c r="T22" s="1">
        <f t="shared" si="3"/>
        <v>6.1111111111111107</v>
      </c>
      <c r="U22" s="1">
        <v>1</v>
      </c>
      <c r="V22" s="1"/>
      <c r="W22" s="1">
        <f>P22*G22</f>
        <v>4.97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46</v>
      </c>
      <c r="B23" s="1" t="s">
        <v>30</v>
      </c>
      <c r="C23" s="1">
        <v>6</v>
      </c>
      <c r="D23" s="1">
        <v>8</v>
      </c>
      <c r="E23" s="1">
        <v>3</v>
      </c>
      <c r="F23" s="1">
        <v>8</v>
      </c>
      <c r="G23" s="6">
        <v>0.35</v>
      </c>
      <c r="H23" s="1"/>
      <c r="I23" s="1">
        <v>6215</v>
      </c>
      <c r="J23" s="1">
        <v>8</v>
      </c>
      <c r="K23" s="1">
        <f t="shared" si="0"/>
        <v>-5</v>
      </c>
      <c r="L23" s="1"/>
      <c r="M23" s="1"/>
      <c r="N23" s="1"/>
      <c r="O23" s="1">
        <f t="shared" si="1"/>
        <v>0.6</v>
      </c>
      <c r="P23" s="5"/>
      <c r="Q23" s="5"/>
      <c r="R23" s="1"/>
      <c r="S23" s="1">
        <f t="shared" si="2"/>
        <v>13.333333333333334</v>
      </c>
      <c r="T23" s="1">
        <f t="shared" si="3"/>
        <v>13.333333333333334</v>
      </c>
      <c r="U23" s="1">
        <v>-1</v>
      </c>
      <c r="V23" s="1"/>
      <c r="W23" s="1">
        <f>P23*G23</f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47</v>
      </c>
      <c r="B24" s="1" t="s">
        <v>30</v>
      </c>
      <c r="C24" s="1"/>
      <c r="D24" s="1">
        <v>30</v>
      </c>
      <c r="E24" s="1">
        <v>15</v>
      </c>
      <c r="F24" s="1">
        <v>14</v>
      </c>
      <c r="G24" s="6">
        <v>0.09</v>
      </c>
      <c r="H24" s="1"/>
      <c r="I24" s="1">
        <v>6225</v>
      </c>
      <c r="J24" s="1">
        <v>16</v>
      </c>
      <c r="K24" s="1">
        <f t="shared" si="0"/>
        <v>-1</v>
      </c>
      <c r="L24" s="1"/>
      <c r="M24" s="1"/>
      <c r="N24" s="1"/>
      <c r="O24" s="1">
        <f t="shared" si="1"/>
        <v>3</v>
      </c>
      <c r="P24" s="5">
        <f t="shared" si="4"/>
        <v>28</v>
      </c>
      <c r="Q24" s="5"/>
      <c r="R24" s="1"/>
      <c r="S24" s="1">
        <f t="shared" si="2"/>
        <v>14</v>
      </c>
      <c r="T24" s="1">
        <f t="shared" si="3"/>
        <v>4.666666666666667</v>
      </c>
      <c r="U24" s="1"/>
      <c r="V24" s="1"/>
      <c r="W24" s="1">
        <f>P24*G24</f>
        <v>2.52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48</v>
      </c>
      <c r="B25" s="1" t="s">
        <v>30</v>
      </c>
      <c r="C25" s="1"/>
      <c r="D25" s="1">
        <v>30</v>
      </c>
      <c r="E25" s="1">
        <v>7</v>
      </c>
      <c r="F25" s="1">
        <v>17</v>
      </c>
      <c r="G25" s="6">
        <v>0.09</v>
      </c>
      <c r="H25" s="1"/>
      <c r="I25" s="1">
        <v>6228</v>
      </c>
      <c r="J25" s="1">
        <v>13</v>
      </c>
      <c r="K25" s="1">
        <f t="shared" si="0"/>
        <v>-6</v>
      </c>
      <c r="L25" s="1"/>
      <c r="M25" s="1"/>
      <c r="N25" s="1"/>
      <c r="O25" s="1">
        <f t="shared" si="1"/>
        <v>1.4</v>
      </c>
      <c r="P25" s="12">
        <v>10</v>
      </c>
      <c r="Q25" s="5"/>
      <c r="R25" s="1"/>
      <c r="S25" s="1">
        <f t="shared" si="2"/>
        <v>19.285714285714288</v>
      </c>
      <c r="T25" s="1">
        <f t="shared" si="3"/>
        <v>12.142857142857144</v>
      </c>
      <c r="U25" s="1"/>
      <c r="V25" s="1"/>
      <c r="W25" s="1">
        <f>P25*G25</f>
        <v>0.89999999999999991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49</v>
      </c>
      <c r="B26" s="1" t="s">
        <v>30</v>
      </c>
      <c r="C26" s="1">
        <v>26</v>
      </c>
      <c r="D26" s="1">
        <v>24</v>
      </c>
      <c r="E26" s="1">
        <v>15</v>
      </c>
      <c r="F26" s="1">
        <v>31</v>
      </c>
      <c r="G26" s="6">
        <v>0.38</v>
      </c>
      <c r="H26" s="1"/>
      <c r="I26" s="1">
        <v>6241</v>
      </c>
      <c r="J26" s="1">
        <v>27</v>
      </c>
      <c r="K26" s="1">
        <f t="shared" si="0"/>
        <v>-12</v>
      </c>
      <c r="L26" s="1"/>
      <c r="M26" s="1"/>
      <c r="N26" s="1"/>
      <c r="O26" s="1">
        <f t="shared" si="1"/>
        <v>3</v>
      </c>
      <c r="P26" s="5">
        <f t="shared" si="4"/>
        <v>11</v>
      </c>
      <c r="Q26" s="5"/>
      <c r="R26" s="1"/>
      <c r="S26" s="1">
        <f t="shared" si="2"/>
        <v>14</v>
      </c>
      <c r="T26" s="1">
        <f t="shared" si="3"/>
        <v>10.333333333333334</v>
      </c>
      <c r="U26" s="1">
        <v>-0.2</v>
      </c>
      <c r="V26" s="1"/>
      <c r="W26" s="1">
        <f>P26*G26</f>
        <v>4.18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50</v>
      </c>
      <c r="B27" s="1" t="s">
        <v>30</v>
      </c>
      <c r="C27" s="1">
        <v>28</v>
      </c>
      <c r="D27" s="1">
        <v>80</v>
      </c>
      <c r="E27" s="1">
        <v>28</v>
      </c>
      <c r="F27" s="1">
        <v>72</v>
      </c>
      <c r="G27" s="6">
        <v>0.4</v>
      </c>
      <c r="H27" s="1"/>
      <c r="I27" s="1">
        <v>6268</v>
      </c>
      <c r="J27" s="1">
        <v>36</v>
      </c>
      <c r="K27" s="1">
        <f t="shared" si="0"/>
        <v>-8</v>
      </c>
      <c r="L27" s="1"/>
      <c r="M27" s="1"/>
      <c r="N27" s="1"/>
      <c r="O27" s="1">
        <f t="shared" si="1"/>
        <v>5.6</v>
      </c>
      <c r="P27" s="12">
        <v>8</v>
      </c>
      <c r="Q27" s="5"/>
      <c r="R27" s="1"/>
      <c r="S27" s="1">
        <f t="shared" si="2"/>
        <v>14.285714285714286</v>
      </c>
      <c r="T27" s="1">
        <f t="shared" si="3"/>
        <v>12.857142857142858</v>
      </c>
      <c r="U27" s="1">
        <v>3.2</v>
      </c>
      <c r="V27" s="1"/>
      <c r="W27" s="1">
        <f>P27*G27</f>
        <v>3.2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51</v>
      </c>
      <c r="B28" s="1" t="s">
        <v>30</v>
      </c>
      <c r="C28" s="1">
        <v>40</v>
      </c>
      <c r="D28" s="1">
        <v>5</v>
      </c>
      <c r="E28" s="1">
        <v>31</v>
      </c>
      <c r="F28" s="1">
        <v>1</v>
      </c>
      <c r="G28" s="6">
        <v>0.15</v>
      </c>
      <c r="H28" s="1"/>
      <c r="I28" s="1">
        <v>6279</v>
      </c>
      <c r="J28" s="1">
        <v>111</v>
      </c>
      <c r="K28" s="1">
        <f t="shared" si="0"/>
        <v>-80</v>
      </c>
      <c r="L28" s="1"/>
      <c r="M28" s="1"/>
      <c r="N28" s="1"/>
      <c r="O28" s="1">
        <f t="shared" si="1"/>
        <v>6.2</v>
      </c>
      <c r="P28" s="5">
        <f>9*O28-F28</f>
        <v>54.800000000000004</v>
      </c>
      <c r="Q28" s="5"/>
      <c r="R28" s="1"/>
      <c r="S28" s="1">
        <f t="shared" si="2"/>
        <v>9</v>
      </c>
      <c r="T28" s="1">
        <f t="shared" si="3"/>
        <v>0.16129032258064516</v>
      </c>
      <c r="U28" s="1">
        <v>13</v>
      </c>
      <c r="V28" s="1"/>
      <c r="W28" s="1">
        <f>P28*G28</f>
        <v>8.2200000000000006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9" t="s">
        <v>52</v>
      </c>
      <c r="B29" s="1" t="s">
        <v>30</v>
      </c>
      <c r="C29" s="1"/>
      <c r="D29" s="1">
        <v>8</v>
      </c>
      <c r="E29" s="1">
        <v>7</v>
      </c>
      <c r="F29" s="1">
        <v>1</v>
      </c>
      <c r="G29" s="6">
        <v>0.35</v>
      </c>
      <c r="H29" s="1"/>
      <c r="I29" s="1">
        <v>6302</v>
      </c>
      <c r="J29" s="1">
        <v>9</v>
      </c>
      <c r="K29" s="1">
        <f t="shared" si="0"/>
        <v>-2</v>
      </c>
      <c r="L29" s="1"/>
      <c r="M29" s="1"/>
      <c r="N29" s="1"/>
      <c r="O29" s="1">
        <f t="shared" si="1"/>
        <v>1.4</v>
      </c>
      <c r="P29" s="5">
        <f>10*O29-F29</f>
        <v>13</v>
      </c>
      <c r="Q29" s="5"/>
      <c r="R29" s="1"/>
      <c r="S29" s="1">
        <f t="shared" si="2"/>
        <v>10</v>
      </c>
      <c r="T29" s="1">
        <f t="shared" si="3"/>
        <v>0.7142857142857143</v>
      </c>
      <c r="U29" s="1"/>
      <c r="V29" s="1"/>
      <c r="W29" s="1">
        <f>P29*G29</f>
        <v>4.55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9" t="s">
        <v>53</v>
      </c>
      <c r="B30" s="1" t="s">
        <v>30</v>
      </c>
      <c r="C30" s="1">
        <v>64</v>
      </c>
      <c r="D30" s="1"/>
      <c r="E30" s="1">
        <v>70</v>
      </c>
      <c r="F30" s="1">
        <v>-9</v>
      </c>
      <c r="G30" s="6">
        <v>0.4</v>
      </c>
      <c r="H30" s="1"/>
      <c r="I30" s="1">
        <v>6333</v>
      </c>
      <c r="J30" s="1">
        <v>100</v>
      </c>
      <c r="K30" s="1">
        <f t="shared" si="0"/>
        <v>-30</v>
      </c>
      <c r="L30" s="1"/>
      <c r="M30" s="1"/>
      <c r="N30" s="1"/>
      <c r="O30" s="1">
        <f t="shared" si="1"/>
        <v>14</v>
      </c>
      <c r="P30" s="5">
        <f>9*O30-F30</f>
        <v>135</v>
      </c>
      <c r="Q30" s="5"/>
      <c r="R30" s="1"/>
      <c r="S30" s="1">
        <f t="shared" si="2"/>
        <v>9</v>
      </c>
      <c r="T30" s="1">
        <f t="shared" si="3"/>
        <v>-0.6428571428571429</v>
      </c>
      <c r="U30" s="1">
        <v>16.8</v>
      </c>
      <c r="V30" s="10" t="s">
        <v>90</v>
      </c>
      <c r="W30" s="1">
        <f>P30*G30</f>
        <v>54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9" t="s">
        <v>54</v>
      </c>
      <c r="B31" s="1" t="s">
        <v>30</v>
      </c>
      <c r="C31" s="1">
        <v>16</v>
      </c>
      <c r="D31" s="1">
        <v>8</v>
      </c>
      <c r="E31" s="1">
        <v>8</v>
      </c>
      <c r="F31" s="1">
        <v>11</v>
      </c>
      <c r="G31" s="6">
        <v>0.5</v>
      </c>
      <c r="H31" s="1"/>
      <c r="I31" s="1">
        <v>6337</v>
      </c>
      <c r="J31" s="1">
        <v>13</v>
      </c>
      <c r="K31" s="1">
        <f t="shared" si="0"/>
        <v>-5</v>
      </c>
      <c r="L31" s="1"/>
      <c r="M31" s="1"/>
      <c r="N31" s="1"/>
      <c r="O31" s="1">
        <f t="shared" si="1"/>
        <v>1.6</v>
      </c>
      <c r="P31" s="5">
        <f t="shared" si="4"/>
        <v>11.400000000000002</v>
      </c>
      <c r="Q31" s="5"/>
      <c r="R31" s="1"/>
      <c r="S31" s="1">
        <f t="shared" si="2"/>
        <v>14</v>
      </c>
      <c r="T31" s="1">
        <f t="shared" si="3"/>
        <v>6.875</v>
      </c>
      <c r="U31" s="1">
        <v>1.6</v>
      </c>
      <c r="V31" s="1"/>
      <c r="W31" s="1">
        <f>P31*G31</f>
        <v>5.7000000000000011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9" t="s">
        <v>55</v>
      </c>
      <c r="B32" s="1" t="s">
        <v>30</v>
      </c>
      <c r="C32" s="1">
        <v>-29</v>
      </c>
      <c r="D32" s="1"/>
      <c r="E32" s="1">
        <v>-1</v>
      </c>
      <c r="F32" s="1">
        <v>-29</v>
      </c>
      <c r="G32" s="6">
        <v>0.4</v>
      </c>
      <c r="H32" s="1"/>
      <c r="I32" s="1">
        <v>6348</v>
      </c>
      <c r="J32" s="1"/>
      <c r="K32" s="1">
        <f t="shared" si="0"/>
        <v>-1</v>
      </c>
      <c r="L32" s="1"/>
      <c r="M32" s="1"/>
      <c r="N32" s="1"/>
      <c r="O32" s="1">
        <f t="shared" si="1"/>
        <v>-0.2</v>
      </c>
      <c r="P32" s="5">
        <f t="shared" si="4"/>
        <v>26.2</v>
      </c>
      <c r="Q32" s="5"/>
      <c r="R32" s="1"/>
      <c r="S32" s="1">
        <f t="shared" si="2"/>
        <v>14.000000000000004</v>
      </c>
      <c r="T32" s="1">
        <f t="shared" si="3"/>
        <v>145</v>
      </c>
      <c r="U32" s="1">
        <v>0.2</v>
      </c>
      <c r="V32" s="14" t="s">
        <v>56</v>
      </c>
      <c r="W32" s="1">
        <f>P32*G32</f>
        <v>10.48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9" t="s">
        <v>57</v>
      </c>
      <c r="B33" s="1" t="s">
        <v>30</v>
      </c>
      <c r="C33" s="1">
        <v>25</v>
      </c>
      <c r="D33" s="1">
        <v>17</v>
      </c>
      <c r="E33" s="1">
        <v>32</v>
      </c>
      <c r="F33" s="1">
        <v>4</v>
      </c>
      <c r="G33" s="6">
        <v>0.4</v>
      </c>
      <c r="H33" s="1"/>
      <c r="I33" s="1">
        <v>6353</v>
      </c>
      <c r="J33" s="1">
        <v>38</v>
      </c>
      <c r="K33" s="1">
        <f t="shared" si="0"/>
        <v>-6</v>
      </c>
      <c r="L33" s="1"/>
      <c r="M33" s="1"/>
      <c r="N33" s="1"/>
      <c r="O33" s="1">
        <f t="shared" si="1"/>
        <v>6.4</v>
      </c>
      <c r="P33" s="5">
        <f>10*O33-F33</f>
        <v>60</v>
      </c>
      <c r="Q33" s="5"/>
      <c r="R33" s="1"/>
      <c r="S33" s="1">
        <f t="shared" si="2"/>
        <v>10</v>
      </c>
      <c r="T33" s="1">
        <f t="shared" si="3"/>
        <v>0.625</v>
      </c>
      <c r="U33" s="1">
        <v>4.4000000000000004</v>
      </c>
      <c r="V33" s="1"/>
      <c r="W33" s="1">
        <f>P33*G33</f>
        <v>24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58</v>
      </c>
      <c r="B34" s="1" t="s">
        <v>30</v>
      </c>
      <c r="C34" s="1">
        <v>31</v>
      </c>
      <c r="D34" s="1">
        <v>24</v>
      </c>
      <c r="E34" s="1">
        <v>32</v>
      </c>
      <c r="F34" s="1">
        <v>17</v>
      </c>
      <c r="G34" s="6">
        <v>0.4</v>
      </c>
      <c r="H34" s="1"/>
      <c r="I34" s="1">
        <v>6392</v>
      </c>
      <c r="J34" s="1">
        <v>39</v>
      </c>
      <c r="K34" s="1">
        <f t="shared" si="0"/>
        <v>-7</v>
      </c>
      <c r="L34" s="1"/>
      <c r="M34" s="1"/>
      <c r="N34" s="1"/>
      <c r="O34" s="1">
        <f t="shared" si="1"/>
        <v>6.4</v>
      </c>
      <c r="P34" s="5">
        <f>12*O34-F34</f>
        <v>59.800000000000011</v>
      </c>
      <c r="Q34" s="5"/>
      <c r="R34" s="1"/>
      <c r="S34" s="1">
        <f t="shared" si="2"/>
        <v>12.000000000000002</v>
      </c>
      <c r="T34" s="1">
        <f t="shared" si="3"/>
        <v>2.65625</v>
      </c>
      <c r="U34" s="1">
        <v>5.8</v>
      </c>
      <c r="V34" s="1"/>
      <c r="W34" s="1">
        <f>P34*G34</f>
        <v>23.920000000000005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59</v>
      </c>
      <c r="B35" s="1" t="s">
        <v>30</v>
      </c>
      <c r="C35" s="1"/>
      <c r="D35" s="1"/>
      <c r="E35" s="1"/>
      <c r="F35" s="1"/>
      <c r="G35" s="6">
        <v>0.31</v>
      </c>
      <c r="H35" s="1"/>
      <c r="I35" s="1">
        <v>6395</v>
      </c>
      <c r="J35" s="1"/>
      <c r="K35" s="1">
        <f t="shared" si="0"/>
        <v>0</v>
      </c>
      <c r="L35" s="1"/>
      <c r="M35" s="1"/>
      <c r="N35" s="1"/>
      <c r="O35" s="1">
        <f t="shared" si="1"/>
        <v>0</v>
      </c>
      <c r="P35" s="12">
        <v>10</v>
      </c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/>
      <c r="W35" s="1">
        <f>P35*G35</f>
        <v>3.1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60</v>
      </c>
      <c r="B36" s="1" t="s">
        <v>30</v>
      </c>
      <c r="C36" s="1">
        <v>24</v>
      </c>
      <c r="D36" s="1"/>
      <c r="E36" s="1">
        <v>3</v>
      </c>
      <c r="F36" s="1">
        <v>21</v>
      </c>
      <c r="G36" s="6">
        <v>0.35</v>
      </c>
      <c r="H36" s="1"/>
      <c r="I36" s="1">
        <v>6407</v>
      </c>
      <c r="J36" s="1">
        <v>3</v>
      </c>
      <c r="K36" s="1">
        <f t="shared" si="0"/>
        <v>0</v>
      </c>
      <c r="L36" s="1"/>
      <c r="M36" s="1"/>
      <c r="N36" s="1"/>
      <c r="O36" s="1">
        <f t="shared" si="1"/>
        <v>0.6</v>
      </c>
      <c r="P36" s="5"/>
      <c r="Q36" s="5"/>
      <c r="R36" s="1"/>
      <c r="S36" s="1">
        <f t="shared" si="2"/>
        <v>35</v>
      </c>
      <c r="T36" s="1">
        <f t="shared" si="3"/>
        <v>35</v>
      </c>
      <c r="U36" s="1">
        <v>0</v>
      </c>
      <c r="V36" s="15" t="s">
        <v>92</v>
      </c>
      <c r="W36" s="1">
        <f>P36*G36</f>
        <v>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9" t="s">
        <v>61</v>
      </c>
      <c r="B37" s="1" t="s">
        <v>30</v>
      </c>
      <c r="C37" s="1">
        <v>39</v>
      </c>
      <c r="D37" s="1"/>
      <c r="E37" s="1">
        <v>5</v>
      </c>
      <c r="F37" s="1">
        <v>34</v>
      </c>
      <c r="G37" s="6">
        <v>0.38</v>
      </c>
      <c r="H37" s="1"/>
      <c r="I37" s="1">
        <v>6439</v>
      </c>
      <c r="J37" s="1">
        <v>5</v>
      </c>
      <c r="K37" s="1">
        <f t="shared" ref="K37:K64" si="5">E37-J37</f>
        <v>0</v>
      </c>
      <c r="L37" s="1"/>
      <c r="M37" s="1"/>
      <c r="N37" s="1"/>
      <c r="O37" s="1">
        <f t="shared" si="1"/>
        <v>1</v>
      </c>
      <c r="P37" s="5"/>
      <c r="Q37" s="5"/>
      <c r="R37" s="1"/>
      <c r="S37" s="1">
        <f t="shared" si="2"/>
        <v>34</v>
      </c>
      <c r="T37" s="1">
        <f t="shared" si="3"/>
        <v>34</v>
      </c>
      <c r="U37" s="1">
        <v>0.6</v>
      </c>
      <c r="V37" s="1"/>
      <c r="W37" s="1">
        <f>P37*G37</f>
        <v>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62</v>
      </c>
      <c r="B38" s="1" t="s">
        <v>30</v>
      </c>
      <c r="C38" s="1">
        <v>6</v>
      </c>
      <c r="D38" s="1"/>
      <c r="E38" s="1">
        <v>-10</v>
      </c>
      <c r="F38" s="1">
        <v>5</v>
      </c>
      <c r="G38" s="6">
        <v>0.1</v>
      </c>
      <c r="H38" s="1"/>
      <c r="I38" s="1">
        <v>6450</v>
      </c>
      <c r="J38" s="1">
        <v>113</v>
      </c>
      <c r="K38" s="1">
        <f t="shared" si="5"/>
        <v>-123</v>
      </c>
      <c r="L38" s="1"/>
      <c r="M38" s="1"/>
      <c r="N38" s="1"/>
      <c r="O38" s="1">
        <f t="shared" si="1"/>
        <v>-2</v>
      </c>
      <c r="P38" s="12">
        <v>10</v>
      </c>
      <c r="Q38" s="5"/>
      <c r="R38" s="1"/>
      <c r="S38" s="1">
        <f t="shared" si="2"/>
        <v>-7.5</v>
      </c>
      <c r="T38" s="1">
        <f t="shared" si="3"/>
        <v>-2.5</v>
      </c>
      <c r="U38" s="1">
        <v>23.4</v>
      </c>
      <c r="V38" s="10" t="s">
        <v>90</v>
      </c>
      <c r="W38" s="1">
        <f>P38*G38</f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9" t="s">
        <v>63</v>
      </c>
      <c r="B39" s="1" t="s">
        <v>30</v>
      </c>
      <c r="C39" s="1">
        <v>54</v>
      </c>
      <c r="D39" s="1"/>
      <c r="E39" s="1">
        <v>32</v>
      </c>
      <c r="F39" s="1"/>
      <c r="G39" s="6">
        <v>0.15</v>
      </c>
      <c r="H39" s="1"/>
      <c r="I39" s="1">
        <v>6452</v>
      </c>
      <c r="J39" s="1">
        <v>240</v>
      </c>
      <c r="K39" s="1">
        <f t="shared" si="5"/>
        <v>-208</v>
      </c>
      <c r="L39" s="1"/>
      <c r="M39" s="1"/>
      <c r="N39" s="1"/>
      <c r="O39" s="1">
        <f t="shared" si="1"/>
        <v>6.4</v>
      </c>
      <c r="P39" s="5">
        <f>9*O39-F39</f>
        <v>57.6</v>
      </c>
      <c r="Q39" s="5"/>
      <c r="R39" s="1"/>
      <c r="S39" s="1">
        <f t="shared" si="2"/>
        <v>9</v>
      </c>
      <c r="T39" s="1">
        <f t="shared" si="3"/>
        <v>0</v>
      </c>
      <c r="U39" s="1">
        <v>36.200000000000003</v>
      </c>
      <c r="V39" s="10" t="s">
        <v>90</v>
      </c>
      <c r="W39" s="1">
        <f>P39*G39</f>
        <v>8.64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64</v>
      </c>
      <c r="B40" s="1" t="s">
        <v>30</v>
      </c>
      <c r="C40" s="1">
        <v>15</v>
      </c>
      <c r="D40" s="1">
        <v>336</v>
      </c>
      <c r="E40" s="1">
        <v>157</v>
      </c>
      <c r="F40" s="1">
        <v>183</v>
      </c>
      <c r="G40" s="6">
        <v>0.1</v>
      </c>
      <c r="H40" s="1"/>
      <c r="I40" s="1">
        <v>6453</v>
      </c>
      <c r="J40" s="1">
        <v>162</v>
      </c>
      <c r="K40" s="1">
        <f t="shared" si="5"/>
        <v>-5</v>
      </c>
      <c r="L40" s="1"/>
      <c r="M40" s="1"/>
      <c r="N40" s="1"/>
      <c r="O40" s="1">
        <f t="shared" si="1"/>
        <v>31.4</v>
      </c>
      <c r="P40" s="5">
        <f t="shared" si="4"/>
        <v>256.59999999999997</v>
      </c>
      <c r="Q40" s="5"/>
      <c r="R40" s="1"/>
      <c r="S40" s="1">
        <f t="shared" si="2"/>
        <v>14</v>
      </c>
      <c r="T40" s="1">
        <f t="shared" si="3"/>
        <v>5.8280254777070066</v>
      </c>
      <c r="U40" s="1">
        <v>23.4</v>
      </c>
      <c r="V40" s="1"/>
      <c r="W40" s="1">
        <f>P40*G40</f>
        <v>25.659999999999997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 t="s">
        <v>65</v>
      </c>
      <c r="B41" s="1" t="s">
        <v>30</v>
      </c>
      <c r="C41" s="1">
        <v>159</v>
      </c>
      <c r="D41" s="1"/>
      <c r="E41" s="1">
        <v>134</v>
      </c>
      <c r="F41" s="1">
        <v>-10</v>
      </c>
      <c r="G41" s="6">
        <v>0.1</v>
      </c>
      <c r="H41" s="1"/>
      <c r="I41" s="1">
        <v>6454</v>
      </c>
      <c r="J41" s="1">
        <v>292</v>
      </c>
      <c r="K41" s="1">
        <f t="shared" si="5"/>
        <v>-158</v>
      </c>
      <c r="L41" s="1"/>
      <c r="M41" s="1"/>
      <c r="N41" s="1"/>
      <c r="O41" s="1">
        <f t="shared" si="1"/>
        <v>26.8</v>
      </c>
      <c r="P41" s="5">
        <f>9*O41-F41</f>
        <v>251.20000000000002</v>
      </c>
      <c r="Q41" s="5"/>
      <c r="R41" s="1"/>
      <c r="S41" s="1">
        <f t="shared" si="2"/>
        <v>9</v>
      </c>
      <c r="T41" s="1">
        <f t="shared" si="3"/>
        <v>-0.37313432835820892</v>
      </c>
      <c r="U41" s="1">
        <v>41.2</v>
      </c>
      <c r="V41" s="10" t="s">
        <v>90</v>
      </c>
      <c r="W41" s="1">
        <f>P41*G41</f>
        <v>25.120000000000005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 t="s">
        <v>66</v>
      </c>
      <c r="B42" s="1" t="s">
        <v>30</v>
      </c>
      <c r="C42" s="1"/>
      <c r="D42" s="1">
        <v>62</v>
      </c>
      <c r="E42" s="1">
        <v>30</v>
      </c>
      <c r="F42" s="1">
        <v>30</v>
      </c>
      <c r="G42" s="6">
        <v>0.1</v>
      </c>
      <c r="H42" s="1"/>
      <c r="I42" s="1">
        <v>6459</v>
      </c>
      <c r="J42" s="1">
        <v>78</v>
      </c>
      <c r="K42" s="1">
        <f t="shared" si="5"/>
        <v>-48</v>
      </c>
      <c r="L42" s="1"/>
      <c r="M42" s="1"/>
      <c r="N42" s="1"/>
      <c r="O42" s="1">
        <f t="shared" si="1"/>
        <v>6</v>
      </c>
      <c r="P42" s="5">
        <f t="shared" si="4"/>
        <v>54</v>
      </c>
      <c r="Q42" s="5"/>
      <c r="R42" s="1"/>
      <c r="S42" s="1">
        <f t="shared" si="2"/>
        <v>14</v>
      </c>
      <c r="T42" s="1">
        <f t="shared" si="3"/>
        <v>5</v>
      </c>
      <c r="U42" s="1">
        <v>6.8</v>
      </c>
      <c r="V42" s="1"/>
      <c r="W42" s="1">
        <f>P42*G42</f>
        <v>5.4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67</v>
      </c>
      <c r="B43" s="1" t="s">
        <v>30</v>
      </c>
      <c r="C43" s="1">
        <v>14</v>
      </c>
      <c r="D43" s="1">
        <v>69</v>
      </c>
      <c r="E43" s="1">
        <v>73</v>
      </c>
      <c r="F43" s="1"/>
      <c r="G43" s="6">
        <v>0.15</v>
      </c>
      <c r="H43" s="1"/>
      <c r="I43" s="1">
        <v>6500</v>
      </c>
      <c r="J43" s="1">
        <v>253</v>
      </c>
      <c r="K43" s="1">
        <f t="shared" si="5"/>
        <v>-180</v>
      </c>
      <c r="L43" s="1"/>
      <c r="M43" s="1"/>
      <c r="N43" s="1"/>
      <c r="O43" s="1">
        <f t="shared" si="1"/>
        <v>14.6</v>
      </c>
      <c r="P43" s="5">
        <f>9*O43-F43</f>
        <v>131.4</v>
      </c>
      <c r="Q43" s="5"/>
      <c r="R43" s="1"/>
      <c r="S43" s="1">
        <f t="shared" si="2"/>
        <v>9</v>
      </c>
      <c r="T43" s="1">
        <f t="shared" si="3"/>
        <v>0</v>
      </c>
      <c r="U43" s="1">
        <v>35.200000000000003</v>
      </c>
      <c r="V43" s="1"/>
      <c r="W43" s="1">
        <f>P43*G43</f>
        <v>19.71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69</v>
      </c>
      <c r="B44" s="1" t="s">
        <v>30</v>
      </c>
      <c r="C44" s="1">
        <v>4</v>
      </c>
      <c r="D44" s="1">
        <v>16</v>
      </c>
      <c r="E44" s="1">
        <v>8</v>
      </c>
      <c r="F44" s="1">
        <v>7</v>
      </c>
      <c r="G44" s="6">
        <v>0.28000000000000003</v>
      </c>
      <c r="H44" s="1"/>
      <c r="I44" s="1">
        <v>6562</v>
      </c>
      <c r="J44" s="1">
        <v>13</v>
      </c>
      <c r="K44" s="1">
        <f t="shared" si="5"/>
        <v>-5</v>
      </c>
      <c r="L44" s="1"/>
      <c r="M44" s="1"/>
      <c r="N44" s="1"/>
      <c r="O44" s="1">
        <f t="shared" si="1"/>
        <v>1.6</v>
      </c>
      <c r="P44" s="5">
        <f>13*O44-F44</f>
        <v>13.8</v>
      </c>
      <c r="Q44" s="5"/>
      <c r="R44" s="1"/>
      <c r="S44" s="1">
        <f t="shared" si="2"/>
        <v>13</v>
      </c>
      <c r="T44" s="1">
        <f t="shared" si="3"/>
        <v>4.375</v>
      </c>
      <c r="U44" s="1">
        <v>0.8</v>
      </c>
      <c r="V44" s="1"/>
      <c r="W44" s="1">
        <f>P44*G44</f>
        <v>3.8640000000000008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 t="s">
        <v>70</v>
      </c>
      <c r="B45" s="1" t="s">
        <v>30</v>
      </c>
      <c r="C45" s="1">
        <v>12</v>
      </c>
      <c r="D45" s="1"/>
      <c r="E45" s="1">
        <v>3</v>
      </c>
      <c r="F45" s="1">
        <v>4</v>
      </c>
      <c r="G45" s="6">
        <v>0.45</v>
      </c>
      <c r="H45" s="1"/>
      <c r="I45" s="1">
        <v>6593</v>
      </c>
      <c r="J45" s="1">
        <v>8</v>
      </c>
      <c r="K45" s="1">
        <f t="shared" si="5"/>
        <v>-5</v>
      </c>
      <c r="L45" s="1"/>
      <c r="M45" s="1"/>
      <c r="N45" s="1"/>
      <c r="O45" s="1">
        <f t="shared" si="1"/>
        <v>0.6</v>
      </c>
      <c r="P45" s="12">
        <v>8</v>
      </c>
      <c r="Q45" s="5"/>
      <c r="R45" s="1"/>
      <c r="S45" s="1">
        <f t="shared" si="2"/>
        <v>20</v>
      </c>
      <c r="T45" s="1">
        <f t="shared" si="3"/>
        <v>6.666666666666667</v>
      </c>
      <c r="U45" s="1">
        <v>0.6</v>
      </c>
      <c r="V45" s="1"/>
      <c r="W45" s="1">
        <f>P45*G45</f>
        <v>3.6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71</v>
      </c>
      <c r="B46" s="1" t="s">
        <v>30</v>
      </c>
      <c r="C46" s="1">
        <v>9</v>
      </c>
      <c r="D46" s="1">
        <v>8</v>
      </c>
      <c r="E46" s="1">
        <v>2</v>
      </c>
      <c r="F46" s="1">
        <v>11</v>
      </c>
      <c r="G46" s="6">
        <v>0.45</v>
      </c>
      <c r="H46" s="1"/>
      <c r="I46" s="1">
        <v>6595</v>
      </c>
      <c r="J46" s="1">
        <v>6</v>
      </c>
      <c r="K46" s="1">
        <f t="shared" si="5"/>
        <v>-4</v>
      </c>
      <c r="L46" s="1"/>
      <c r="M46" s="1"/>
      <c r="N46" s="1"/>
      <c r="O46" s="1">
        <f t="shared" si="1"/>
        <v>0.4</v>
      </c>
      <c r="P46" s="5"/>
      <c r="Q46" s="5"/>
      <c r="R46" s="1"/>
      <c r="S46" s="1">
        <f t="shared" si="2"/>
        <v>27.5</v>
      </c>
      <c r="T46" s="1">
        <f t="shared" si="3"/>
        <v>27.5</v>
      </c>
      <c r="U46" s="1">
        <v>0.6</v>
      </c>
      <c r="V46" s="1"/>
      <c r="W46" s="1">
        <f>P46*G46</f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 t="s">
        <v>72</v>
      </c>
      <c r="B47" s="1" t="s">
        <v>30</v>
      </c>
      <c r="C47" s="1">
        <v>9</v>
      </c>
      <c r="D47" s="1"/>
      <c r="E47" s="1"/>
      <c r="F47" s="1">
        <v>3</v>
      </c>
      <c r="G47" s="6">
        <v>0.45</v>
      </c>
      <c r="H47" s="1"/>
      <c r="I47" s="1">
        <v>6597</v>
      </c>
      <c r="J47" s="1">
        <v>6</v>
      </c>
      <c r="K47" s="1">
        <f t="shared" si="5"/>
        <v>-6</v>
      </c>
      <c r="L47" s="1"/>
      <c r="M47" s="1"/>
      <c r="N47" s="1"/>
      <c r="O47" s="1">
        <f t="shared" si="1"/>
        <v>0</v>
      </c>
      <c r="P47" s="12">
        <v>8</v>
      </c>
      <c r="Q47" s="5"/>
      <c r="R47" s="1"/>
      <c r="S47" s="1" t="e">
        <f t="shared" si="2"/>
        <v>#DIV/0!</v>
      </c>
      <c r="T47" s="1" t="e">
        <f t="shared" si="3"/>
        <v>#DIV/0!</v>
      </c>
      <c r="U47" s="1">
        <v>-0.8</v>
      </c>
      <c r="V47" s="1"/>
      <c r="W47" s="1">
        <f>P47*G47</f>
        <v>3.6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73</v>
      </c>
      <c r="B48" s="1" t="s">
        <v>30</v>
      </c>
      <c r="C48" s="1"/>
      <c r="D48" s="1">
        <v>48</v>
      </c>
      <c r="E48" s="1">
        <v>16</v>
      </c>
      <c r="F48" s="1">
        <v>32</v>
      </c>
      <c r="G48" s="6">
        <v>0.35</v>
      </c>
      <c r="H48" s="1"/>
      <c r="I48" s="1">
        <v>6602</v>
      </c>
      <c r="J48" s="1">
        <v>43</v>
      </c>
      <c r="K48" s="1">
        <f t="shared" si="5"/>
        <v>-27</v>
      </c>
      <c r="L48" s="1"/>
      <c r="M48" s="1"/>
      <c r="N48" s="1"/>
      <c r="O48" s="1">
        <f t="shared" si="1"/>
        <v>3.2</v>
      </c>
      <c r="P48" s="5">
        <f t="shared" si="4"/>
        <v>12.800000000000004</v>
      </c>
      <c r="Q48" s="5"/>
      <c r="R48" s="1"/>
      <c r="S48" s="1">
        <f t="shared" si="2"/>
        <v>14</v>
      </c>
      <c r="T48" s="1">
        <f t="shared" si="3"/>
        <v>10</v>
      </c>
      <c r="U48" s="1"/>
      <c r="V48" s="1"/>
      <c r="W48" s="1">
        <f>P48*G48</f>
        <v>4.4800000000000013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9" t="s">
        <v>74</v>
      </c>
      <c r="B49" s="1" t="s">
        <v>27</v>
      </c>
      <c r="C49" s="1">
        <v>-101.31399999999999</v>
      </c>
      <c r="D49" s="1">
        <v>51.307000000000002</v>
      </c>
      <c r="E49" s="1">
        <v>28.686</v>
      </c>
      <c r="F49" s="1">
        <v>-83.546999999999997</v>
      </c>
      <c r="G49" s="6">
        <v>1</v>
      </c>
      <c r="H49" s="1"/>
      <c r="I49" s="1">
        <v>6607</v>
      </c>
      <c r="J49" s="1">
        <v>37.209000000000003</v>
      </c>
      <c r="K49" s="1">
        <f t="shared" si="5"/>
        <v>-8.5230000000000032</v>
      </c>
      <c r="L49" s="1"/>
      <c r="M49" s="1"/>
      <c r="N49" s="1"/>
      <c r="O49" s="1">
        <f t="shared" si="1"/>
        <v>5.7371999999999996</v>
      </c>
      <c r="P49" s="12">
        <v>50</v>
      </c>
      <c r="Q49" s="5"/>
      <c r="R49" s="1"/>
      <c r="S49" s="1">
        <f t="shared" si="2"/>
        <v>-5.8472774175556017</v>
      </c>
      <c r="T49" s="1">
        <f t="shared" si="3"/>
        <v>-14.562330056473542</v>
      </c>
      <c r="U49" s="1">
        <v>11.114599999999999</v>
      </c>
      <c r="V49" s="13" t="s">
        <v>56</v>
      </c>
      <c r="W49" s="1">
        <f>P49*G49</f>
        <v>50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75</v>
      </c>
      <c r="B50" s="1" t="s">
        <v>30</v>
      </c>
      <c r="C50" s="1"/>
      <c r="D50" s="1"/>
      <c r="E50" s="1">
        <v>1</v>
      </c>
      <c r="F50" s="1">
        <v>-1</v>
      </c>
      <c r="G50" s="6">
        <v>0.35</v>
      </c>
      <c r="H50" s="1"/>
      <c r="I50" s="1">
        <v>6636</v>
      </c>
      <c r="J50" s="1">
        <v>1</v>
      </c>
      <c r="K50" s="1">
        <f t="shared" si="5"/>
        <v>0</v>
      </c>
      <c r="L50" s="1"/>
      <c r="M50" s="1"/>
      <c r="N50" s="1"/>
      <c r="O50" s="1">
        <f t="shared" si="1"/>
        <v>0.2</v>
      </c>
      <c r="P50" s="12">
        <v>8</v>
      </c>
      <c r="Q50" s="5"/>
      <c r="R50" s="1"/>
      <c r="S50" s="1">
        <f t="shared" si="2"/>
        <v>35</v>
      </c>
      <c r="T50" s="1">
        <f t="shared" si="3"/>
        <v>-5</v>
      </c>
      <c r="U50" s="1"/>
      <c r="V50" s="1"/>
      <c r="W50" s="1">
        <f>P50*G50</f>
        <v>2.8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76</v>
      </c>
      <c r="B51" s="1" t="s">
        <v>30</v>
      </c>
      <c r="C51" s="1"/>
      <c r="D51" s="1"/>
      <c r="E51" s="1">
        <v>2</v>
      </c>
      <c r="F51" s="1">
        <v>-2</v>
      </c>
      <c r="G51" s="6">
        <v>0</v>
      </c>
      <c r="H51" s="1"/>
      <c r="I51" s="1">
        <v>6642</v>
      </c>
      <c r="J51" s="1">
        <v>2</v>
      </c>
      <c r="K51" s="1">
        <f t="shared" si="5"/>
        <v>0</v>
      </c>
      <c r="L51" s="1"/>
      <c r="M51" s="1"/>
      <c r="N51" s="1"/>
      <c r="O51" s="1">
        <f t="shared" si="1"/>
        <v>0.4</v>
      </c>
      <c r="P51" s="5"/>
      <c r="Q51" s="5"/>
      <c r="R51" s="1"/>
      <c r="S51" s="1">
        <f t="shared" si="2"/>
        <v>-5</v>
      </c>
      <c r="T51" s="1">
        <f t="shared" si="3"/>
        <v>-5</v>
      </c>
      <c r="U51" s="1">
        <v>0.4</v>
      </c>
      <c r="V51" s="1" t="s">
        <v>68</v>
      </c>
      <c r="W51" s="1">
        <f>P51*G51</f>
        <v>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77</v>
      </c>
      <c r="B52" s="1" t="s">
        <v>30</v>
      </c>
      <c r="C52" s="1"/>
      <c r="D52" s="1"/>
      <c r="E52" s="1">
        <v>3</v>
      </c>
      <c r="F52" s="1">
        <v>-5</v>
      </c>
      <c r="G52" s="6">
        <v>0</v>
      </c>
      <c r="H52" s="1"/>
      <c r="I52" s="1">
        <v>6644</v>
      </c>
      <c r="J52" s="1">
        <v>5</v>
      </c>
      <c r="K52" s="1">
        <f t="shared" si="5"/>
        <v>-2</v>
      </c>
      <c r="L52" s="1"/>
      <c r="M52" s="1"/>
      <c r="N52" s="1"/>
      <c r="O52" s="1">
        <f t="shared" si="1"/>
        <v>0.6</v>
      </c>
      <c r="P52" s="5"/>
      <c r="Q52" s="5"/>
      <c r="R52" s="1"/>
      <c r="S52" s="1">
        <f t="shared" si="2"/>
        <v>-8.3333333333333339</v>
      </c>
      <c r="T52" s="1">
        <f t="shared" si="3"/>
        <v>-8.3333333333333339</v>
      </c>
      <c r="U52" s="1">
        <v>0.8</v>
      </c>
      <c r="V52" s="1" t="s">
        <v>68</v>
      </c>
      <c r="W52" s="1">
        <f>P52*G52</f>
        <v>0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9" t="s">
        <v>78</v>
      </c>
      <c r="B53" s="1" t="s">
        <v>30</v>
      </c>
      <c r="C53" s="1">
        <v>1</v>
      </c>
      <c r="D53" s="1">
        <v>18</v>
      </c>
      <c r="E53" s="1">
        <v>15</v>
      </c>
      <c r="F53" s="1">
        <v>4</v>
      </c>
      <c r="G53" s="6">
        <v>0.33</v>
      </c>
      <c r="H53" s="1"/>
      <c r="I53" s="1">
        <v>6658</v>
      </c>
      <c r="J53" s="1">
        <v>15</v>
      </c>
      <c r="K53" s="1">
        <f t="shared" si="5"/>
        <v>0</v>
      </c>
      <c r="L53" s="1"/>
      <c r="M53" s="1"/>
      <c r="N53" s="1"/>
      <c r="O53" s="1">
        <f t="shared" si="1"/>
        <v>3</v>
      </c>
      <c r="P53" s="5">
        <f>10*O53-F53</f>
        <v>26</v>
      </c>
      <c r="Q53" s="5"/>
      <c r="R53" s="1"/>
      <c r="S53" s="1">
        <f t="shared" si="2"/>
        <v>10</v>
      </c>
      <c r="T53" s="1">
        <f t="shared" si="3"/>
        <v>1.3333333333333333</v>
      </c>
      <c r="U53" s="1">
        <v>0.6</v>
      </c>
      <c r="V53" s="1"/>
      <c r="W53" s="1">
        <f>P53*G53</f>
        <v>8.58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9" t="s">
        <v>79</v>
      </c>
      <c r="B54" s="1" t="s">
        <v>30</v>
      </c>
      <c r="C54" s="1"/>
      <c r="D54" s="1">
        <v>32</v>
      </c>
      <c r="E54" s="1">
        <v>20</v>
      </c>
      <c r="F54" s="1">
        <v>1</v>
      </c>
      <c r="G54" s="6">
        <v>0.31</v>
      </c>
      <c r="H54" s="1"/>
      <c r="I54" s="1">
        <v>6665</v>
      </c>
      <c r="J54" s="1">
        <v>36</v>
      </c>
      <c r="K54" s="1">
        <f t="shared" si="5"/>
        <v>-16</v>
      </c>
      <c r="L54" s="1"/>
      <c r="M54" s="1"/>
      <c r="N54" s="1"/>
      <c r="O54" s="1">
        <f t="shared" si="1"/>
        <v>4</v>
      </c>
      <c r="P54" s="5">
        <f>9*O54-F54</f>
        <v>35</v>
      </c>
      <c r="Q54" s="5"/>
      <c r="R54" s="1"/>
      <c r="S54" s="1">
        <f t="shared" si="2"/>
        <v>9</v>
      </c>
      <c r="T54" s="1">
        <f t="shared" si="3"/>
        <v>0.25</v>
      </c>
      <c r="U54" s="1">
        <v>7.6</v>
      </c>
      <c r="V54" s="1"/>
      <c r="W54" s="1">
        <f>P54*G54</f>
        <v>10.85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80</v>
      </c>
      <c r="B55" s="1" t="s">
        <v>30</v>
      </c>
      <c r="C55" s="1">
        <v>47</v>
      </c>
      <c r="D55" s="1">
        <v>24</v>
      </c>
      <c r="E55" s="1">
        <v>6</v>
      </c>
      <c r="F55" s="1">
        <v>49</v>
      </c>
      <c r="G55" s="6">
        <v>0.35</v>
      </c>
      <c r="H55" s="1"/>
      <c r="I55" s="1">
        <v>6676</v>
      </c>
      <c r="J55" s="1">
        <v>26</v>
      </c>
      <c r="K55" s="1">
        <f t="shared" si="5"/>
        <v>-20</v>
      </c>
      <c r="L55" s="1"/>
      <c r="M55" s="1"/>
      <c r="N55" s="1"/>
      <c r="O55" s="1">
        <f t="shared" si="1"/>
        <v>1.2</v>
      </c>
      <c r="P55" s="5"/>
      <c r="Q55" s="5"/>
      <c r="R55" s="1"/>
      <c r="S55" s="1">
        <f t="shared" si="2"/>
        <v>40.833333333333336</v>
      </c>
      <c r="T55" s="1">
        <f t="shared" si="3"/>
        <v>40.833333333333336</v>
      </c>
      <c r="U55" s="1">
        <v>2.4</v>
      </c>
      <c r="V55" s="15" t="s">
        <v>92</v>
      </c>
      <c r="W55" s="1">
        <f>P55*G55</f>
        <v>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81</v>
      </c>
      <c r="B56" s="1" t="s">
        <v>30</v>
      </c>
      <c r="C56" s="1">
        <v>108</v>
      </c>
      <c r="D56" s="1">
        <v>40</v>
      </c>
      <c r="E56" s="1">
        <v>82</v>
      </c>
      <c r="F56" s="1">
        <v>41</v>
      </c>
      <c r="G56" s="6">
        <v>0.35</v>
      </c>
      <c r="H56" s="1"/>
      <c r="I56" s="1">
        <v>6683</v>
      </c>
      <c r="J56" s="1">
        <v>109</v>
      </c>
      <c r="K56" s="1">
        <f t="shared" si="5"/>
        <v>-27</v>
      </c>
      <c r="L56" s="1"/>
      <c r="M56" s="1"/>
      <c r="N56" s="1"/>
      <c r="O56" s="1">
        <f t="shared" si="1"/>
        <v>16.399999999999999</v>
      </c>
      <c r="P56" s="5">
        <f>12*O56-F56</f>
        <v>155.79999999999998</v>
      </c>
      <c r="Q56" s="5"/>
      <c r="R56" s="1"/>
      <c r="S56" s="1">
        <f t="shared" si="2"/>
        <v>12</v>
      </c>
      <c r="T56" s="1">
        <f t="shared" si="3"/>
        <v>2.5</v>
      </c>
      <c r="U56" s="1">
        <v>10</v>
      </c>
      <c r="V56" s="1"/>
      <c r="W56" s="1">
        <f>P56*G56</f>
        <v>54.529999999999994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82</v>
      </c>
      <c r="B57" s="1" t="s">
        <v>30</v>
      </c>
      <c r="C57" s="1">
        <v>7</v>
      </c>
      <c r="D57" s="1">
        <v>56</v>
      </c>
      <c r="E57" s="1">
        <v>39</v>
      </c>
      <c r="F57" s="1">
        <v>9</v>
      </c>
      <c r="G57" s="6">
        <v>0.28000000000000003</v>
      </c>
      <c r="H57" s="1"/>
      <c r="I57" s="1">
        <v>6684</v>
      </c>
      <c r="J57" s="1">
        <v>54</v>
      </c>
      <c r="K57" s="1">
        <f t="shared" si="5"/>
        <v>-15</v>
      </c>
      <c r="L57" s="1"/>
      <c r="M57" s="1"/>
      <c r="N57" s="1"/>
      <c r="O57" s="1">
        <f t="shared" si="1"/>
        <v>7.8</v>
      </c>
      <c r="P57" s="5">
        <f>10*O57-F57</f>
        <v>69</v>
      </c>
      <c r="Q57" s="5"/>
      <c r="R57" s="1"/>
      <c r="S57" s="1">
        <f t="shared" si="2"/>
        <v>10</v>
      </c>
      <c r="T57" s="1">
        <f t="shared" si="3"/>
        <v>1.153846153846154</v>
      </c>
      <c r="U57" s="1">
        <v>7.6</v>
      </c>
      <c r="V57" s="1"/>
      <c r="W57" s="1">
        <f>P57*G57</f>
        <v>19.32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9" t="s">
        <v>83</v>
      </c>
      <c r="B58" s="1" t="s">
        <v>30</v>
      </c>
      <c r="C58" s="1">
        <v>93</v>
      </c>
      <c r="D58" s="1"/>
      <c r="E58" s="1">
        <v>61</v>
      </c>
      <c r="F58" s="1"/>
      <c r="G58" s="6">
        <v>0.35</v>
      </c>
      <c r="H58" s="1"/>
      <c r="I58" s="1">
        <v>6689</v>
      </c>
      <c r="J58" s="1">
        <v>131</v>
      </c>
      <c r="K58" s="1">
        <f t="shared" si="5"/>
        <v>-70</v>
      </c>
      <c r="L58" s="1"/>
      <c r="M58" s="1"/>
      <c r="N58" s="1"/>
      <c r="O58" s="1">
        <f t="shared" si="1"/>
        <v>12.2</v>
      </c>
      <c r="P58" s="5">
        <f>9*O58-F58</f>
        <v>109.8</v>
      </c>
      <c r="Q58" s="5"/>
      <c r="R58" s="1"/>
      <c r="S58" s="1">
        <f t="shared" si="2"/>
        <v>9</v>
      </c>
      <c r="T58" s="1">
        <f t="shared" si="3"/>
        <v>0</v>
      </c>
      <c r="U58" s="1">
        <v>15.8</v>
      </c>
      <c r="V58" s="10" t="s">
        <v>90</v>
      </c>
      <c r="W58" s="1">
        <f>P58*G58</f>
        <v>38.43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84</v>
      </c>
      <c r="B59" s="1" t="s">
        <v>30</v>
      </c>
      <c r="C59" s="1">
        <v>112</v>
      </c>
      <c r="D59" s="1"/>
      <c r="E59" s="1">
        <v>94</v>
      </c>
      <c r="F59" s="1">
        <v>-2</v>
      </c>
      <c r="G59" s="6">
        <v>0.35</v>
      </c>
      <c r="H59" s="1"/>
      <c r="I59" s="1">
        <v>6697</v>
      </c>
      <c r="J59" s="1">
        <v>124</v>
      </c>
      <c r="K59" s="1">
        <f t="shared" si="5"/>
        <v>-30</v>
      </c>
      <c r="L59" s="1"/>
      <c r="M59" s="1"/>
      <c r="N59" s="1"/>
      <c r="O59" s="1">
        <f t="shared" si="1"/>
        <v>18.8</v>
      </c>
      <c r="P59" s="5">
        <f>9*O59-F59</f>
        <v>171.20000000000002</v>
      </c>
      <c r="Q59" s="5"/>
      <c r="R59" s="1"/>
      <c r="S59" s="1">
        <f t="shared" si="2"/>
        <v>9</v>
      </c>
      <c r="T59" s="1">
        <f t="shared" si="3"/>
        <v>-0.10638297872340426</v>
      </c>
      <c r="U59" s="1">
        <v>18.8</v>
      </c>
      <c r="V59" s="10" t="s">
        <v>90</v>
      </c>
      <c r="W59" s="1">
        <f>P59*G59</f>
        <v>59.92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9" t="s">
        <v>85</v>
      </c>
      <c r="B60" s="1" t="s">
        <v>30</v>
      </c>
      <c r="C60" s="1">
        <v>11</v>
      </c>
      <c r="D60" s="1">
        <v>136</v>
      </c>
      <c r="E60" s="1">
        <v>38</v>
      </c>
      <c r="F60" s="1">
        <v>80</v>
      </c>
      <c r="G60" s="6">
        <v>0.41</v>
      </c>
      <c r="H60" s="1"/>
      <c r="I60" s="1">
        <v>6713</v>
      </c>
      <c r="J60" s="1">
        <v>67</v>
      </c>
      <c r="K60" s="1">
        <f t="shared" si="5"/>
        <v>-29</v>
      </c>
      <c r="L60" s="1"/>
      <c r="M60" s="1"/>
      <c r="N60" s="1"/>
      <c r="O60" s="1">
        <f t="shared" si="1"/>
        <v>7.6</v>
      </c>
      <c r="P60" s="5">
        <f t="shared" ref="P53:P64" si="6">14*O60-F60</f>
        <v>26.399999999999991</v>
      </c>
      <c r="Q60" s="5"/>
      <c r="R60" s="1"/>
      <c r="S60" s="1">
        <f t="shared" si="2"/>
        <v>14</v>
      </c>
      <c r="T60" s="1">
        <f t="shared" si="3"/>
        <v>10.526315789473685</v>
      </c>
      <c r="U60" s="1">
        <v>9.8000000000000007</v>
      </c>
      <c r="V60" s="1"/>
      <c r="W60" s="1">
        <f>P60*G60</f>
        <v>10.823999999999996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9" t="s">
        <v>86</v>
      </c>
      <c r="B61" s="1" t="s">
        <v>30</v>
      </c>
      <c r="C61" s="1"/>
      <c r="D61" s="1">
        <v>80</v>
      </c>
      <c r="E61" s="1">
        <v>31</v>
      </c>
      <c r="F61" s="1">
        <v>45</v>
      </c>
      <c r="G61" s="6">
        <v>0.5</v>
      </c>
      <c r="H61" s="1"/>
      <c r="I61" s="1">
        <v>6716</v>
      </c>
      <c r="J61" s="1">
        <v>35</v>
      </c>
      <c r="K61" s="1">
        <f t="shared" si="5"/>
        <v>-4</v>
      </c>
      <c r="L61" s="1"/>
      <c r="M61" s="1"/>
      <c r="N61" s="1"/>
      <c r="O61" s="1">
        <f t="shared" si="1"/>
        <v>6.2</v>
      </c>
      <c r="P61" s="5">
        <f t="shared" si="6"/>
        <v>41.8</v>
      </c>
      <c r="Q61" s="5"/>
      <c r="R61" s="1"/>
      <c r="S61" s="1">
        <f t="shared" si="2"/>
        <v>14</v>
      </c>
      <c r="T61" s="1">
        <f t="shared" si="3"/>
        <v>7.258064516129032</v>
      </c>
      <c r="U61" s="1">
        <v>4.8</v>
      </c>
      <c r="V61" s="1"/>
      <c r="W61" s="1">
        <f>P61*G61</f>
        <v>20.9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9" t="s">
        <v>87</v>
      </c>
      <c r="B62" s="1" t="s">
        <v>30</v>
      </c>
      <c r="C62" s="1">
        <v>37</v>
      </c>
      <c r="D62" s="1">
        <v>220</v>
      </c>
      <c r="E62" s="1">
        <v>76</v>
      </c>
      <c r="F62" s="1">
        <v>171</v>
      </c>
      <c r="G62" s="6">
        <v>0.41</v>
      </c>
      <c r="H62" s="1"/>
      <c r="I62" s="1">
        <v>6722</v>
      </c>
      <c r="J62" s="1">
        <v>86</v>
      </c>
      <c r="K62" s="1">
        <f t="shared" si="5"/>
        <v>-10</v>
      </c>
      <c r="L62" s="1"/>
      <c r="M62" s="1"/>
      <c r="N62" s="1"/>
      <c r="O62" s="1">
        <f t="shared" si="1"/>
        <v>15.2</v>
      </c>
      <c r="P62" s="5">
        <f t="shared" si="6"/>
        <v>41.799999999999983</v>
      </c>
      <c r="Q62" s="5"/>
      <c r="R62" s="1"/>
      <c r="S62" s="1">
        <f t="shared" si="2"/>
        <v>14</v>
      </c>
      <c r="T62" s="1">
        <f t="shared" si="3"/>
        <v>11.25</v>
      </c>
      <c r="U62" s="1">
        <v>11.2</v>
      </c>
      <c r="V62" s="1"/>
      <c r="W62" s="1">
        <f>P62*G62</f>
        <v>17.137999999999991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9" t="s">
        <v>88</v>
      </c>
      <c r="B63" s="1" t="s">
        <v>30</v>
      </c>
      <c r="C63" s="1">
        <v>32</v>
      </c>
      <c r="D63" s="1">
        <v>210</v>
      </c>
      <c r="E63" s="1">
        <v>70</v>
      </c>
      <c r="F63" s="1">
        <v>156</v>
      </c>
      <c r="G63" s="6">
        <v>0.41</v>
      </c>
      <c r="H63" s="1"/>
      <c r="I63" s="1">
        <v>6726</v>
      </c>
      <c r="J63" s="1">
        <v>86</v>
      </c>
      <c r="K63" s="1">
        <f t="shared" si="5"/>
        <v>-16</v>
      </c>
      <c r="L63" s="1"/>
      <c r="M63" s="1"/>
      <c r="N63" s="1"/>
      <c r="O63" s="1">
        <f t="shared" si="1"/>
        <v>14</v>
      </c>
      <c r="P63" s="5">
        <f t="shared" si="6"/>
        <v>40</v>
      </c>
      <c r="Q63" s="5"/>
      <c r="R63" s="1"/>
      <c r="S63" s="1">
        <f t="shared" si="2"/>
        <v>14</v>
      </c>
      <c r="T63" s="1">
        <f t="shared" si="3"/>
        <v>11.142857142857142</v>
      </c>
      <c r="U63" s="1">
        <v>12.8</v>
      </c>
      <c r="V63" s="1"/>
      <c r="W63" s="1">
        <f>P63*G63</f>
        <v>16.399999999999999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9" t="s">
        <v>89</v>
      </c>
      <c r="B64" s="1" t="s">
        <v>30</v>
      </c>
      <c r="C64" s="1"/>
      <c r="D64" s="1">
        <v>10</v>
      </c>
      <c r="E64" s="1">
        <v>9</v>
      </c>
      <c r="F64" s="1"/>
      <c r="G64" s="6">
        <v>0.41</v>
      </c>
      <c r="H64" s="1"/>
      <c r="I64" s="1">
        <v>6750</v>
      </c>
      <c r="J64" s="1">
        <v>12</v>
      </c>
      <c r="K64" s="1">
        <f t="shared" si="5"/>
        <v>-3</v>
      </c>
      <c r="L64" s="1"/>
      <c r="M64" s="1"/>
      <c r="N64" s="1"/>
      <c r="O64" s="1">
        <f t="shared" si="1"/>
        <v>1.8</v>
      </c>
      <c r="P64" s="5">
        <f>9*O64-F64</f>
        <v>16.2</v>
      </c>
      <c r="Q64" s="5"/>
      <c r="R64" s="1"/>
      <c r="S64" s="1">
        <f t="shared" si="2"/>
        <v>9</v>
      </c>
      <c r="T64" s="1">
        <f t="shared" si="3"/>
        <v>0</v>
      </c>
      <c r="U64" s="1">
        <v>-0.6</v>
      </c>
      <c r="V64" s="1"/>
      <c r="W64" s="1">
        <f>P64*G64</f>
        <v>6.6419999999999995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W64" xr:uid="{C927E21C-67AF-4A5D-9B64-D4F70B0CC4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2024-02-19T10:51:50Z</dcterms:created>
  <dcterms:modified xsi:type="dcterms:W3CDTF">2024-02-19T11:15:17Z</dcterms:modified>
</cp:coreProperties>
</file>