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0,02,24 Ост КИ филиалы\"/>
    </mc:Choice>
  </mc:AlternateContent>
  <xr:revisionPtr revIDLastSave="0" documentId="13_ncr:1_{7F01CF6F-3BD7-4C24-A90B-A8FF2B46D90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Sheet!$A$3:$Z$76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42" i="1" l="1"/>
  <c r="L45" i="1"/>
  <c r="O45" i="1" s="1"/>
  <c r="K45" i="1"/>
  <c r="L38" i="1"/>
  <c r="O38" i="1" s="1"/>
  <c r="K38" i="1"/>
  <c r="L22" i="1"/>
  <c r="O22" i="1" s="1"/>
  <c r="K22" i="1"/>
  <c r="L21" i="1"/>
  <c r="O21" i="1" s="1"/>
  <c r="K21" i="1"/>
  <c r="Z16" i="1"/>
  <c r="Z17" i="1"/>
  <c r="Z19" i="1"/>
  <c r="Z29" i="1"/>
  <c r="Z31" i="1"/>
  <c r="Z33" i="1"/>
  <c r="Z37" i="1"/>
  <c r="Z41" i="1"/>
  <c r="Z74" i="1"/>
  <c r="Z75" i="1"/>
  <c r="Z76" i="1"/>
  <c r="L7" i="1"/>
  <c r="O7" i="1" s="1"/>
  <c r="P7" i="1" s="1"/>
  <c r="Z7" i="1" s="1"/>
  <c r="L8" i="1"/>
  <c r="O8" i="1" s="1"/>
  <c r="L9" i="1"/>
  <c r="O9" i="1" s="1"/>
  <c r="P9" i="1" s="1"/>
  <c r="Z9" i="1" s="1"/>
  <c r="L10" i="1"/>
  <c r="O10" i="1" s="1"/>
  <c r="L11" i="1"/>
  <c r="O11" i="1" s="1"/>
  <c r="P11" i="1" s="1"/>
  <c r="Z11" i="1" s="1"/>
  <c r="L12" i="1"/>
  <c r="O12" i="1" s="1"/>
  <c r="L13" i="1"/>
  <c r="O13" i="1" s="1"/>
  <c r="Z13" i="1" s="1"/>
  <c r="L14" i="1"/>
  <c r="O14" i="1" s="1"/>
  <c r="L15" i="1"/>
  <c r="O15" i="1" s="1"/>
  <c r="P15" i="1" s="1"/>
  <c r="Z15" i="1" s="1"/>
  <c r="L16" i="1"/>
  <c r="O16" i="1" s="1"/>
  <c r="L17" i="1"/>
  <c r="O17" i="1" s="1"/>
  <c r="L18" i="1"/>
  <c r="O18" i="1" s="1"/>
  <c r="L19" i="1"/>
  <c r="O19" i="1" s="1"/>
  <c r="L20" i="1"/>
  <c r="O20" i="1" s="1"/>
  <c r="L23" i="1"/>
  <c r="O23" i="1" s="1"/>
  <c r="P23" i="1" s="1"/>
  <c r="Z23" i="1" s="1"/>
  <c r="L24" i="1"/>
  <c r="O24" i="1" s="1"/>
  <c r="L25" i="1"/>
  <c r="O25" i="1" s="1"/>
  <c r="P25" i="1" s="1"/>
  <c r="Z25" i="1" s="1"/>
  <c r="L26" i="1"/>
  <c r="O26" i="1" s="1"/>
  <c r="L27" i="1"/>
  <c r="O27" i="1" s="1"/>
  <c r="P27" i="1" s="1"/>
  <c r="Z27" i="1" s="1"/>
  <c r="L28" i="1"/>
  <c r="O28" i="1" s="1"/>
  <c r="L29" i="1"/>
  <c r="O29" i="1" s="1"/>
  <c r="L30" i="1"/>
  <c r="O30" i="1" s="1"/>
  <c r="L31" i="1"/>
  <c r="O31" i="1" s="1"/>
  <c r="L32" i="1"/>
  <c r="O32" i="1" s="1"/>
  <c r="L33" i="1"/>
  <c r="O33" i="1" s="1"/>
  <c r="L34" i="1"/>
  <c r="O34" i="1" s="1"/>
  <c r="L35" i="1"/>
  <c r="O35" i="1" s="1"/>
  <c r="P35" i="1" s="1"/>
  <c r="Z35" i="1" s="1"/>
  <c r="L36" i="1"/>
  <c r="O36" i="1" s="1"/>
  <c r="L37" i="1"/>
  <c r="O37" i="1" s="1"/>
  <c r="L39" i="1"/>
  <c r="O39" i="1" s="1"/>
  <c r="L40" i="1"/>
  <c r="O40" i="1" s="1"/>
  <c r="L41" i="1"/>
  <c r="O41" i="1" s="1"/>
  <c r="L42" i="1"/>
  <c r="O42" i="1" s="1"/>
  <c r="L43" i="1"/>
  <c r="O43" i="1" s="1"/>
  <c r="L44" i="1"/>
  <c r="O44" i="1" s="1"/>
  <c r="P44" i="1" s="1"/>
  <c r="Z44" i="1" s="1"/>
  <c r="L46" i="1"/>
  <c r="O46" i="1" s="1"/>
  <c r="P46" i="1" s="1"/>
  <c r="L47" i="1"/>
  <c r="O47" i="1" s="1"/>
  <c r="L48" i="1"/>
  <c r="O48" i="1" s="1"/>
  <c r="L49" i="1"/>
  <c r="O49" i="1" s="1"/>
  <c r="L50" i="1"/>
  <c r="O50" i="1" s="1"/>
  <c r="L51" i="1"/>
  <c r="O51" i="1" s="1"/>
  <c r="L52" i="1"/>
  <c r="O52" i="1" s="1"/>
  <c r="L53" i="1"/>
  <c r="O53" i="1" s="1"/>
  <c r="L54" i="1"/>
  <c r="O54" i="1" s="1"/>
  <c r="L55" i="1"/>
  <c r="O55" i="1" s="1"/>
  <c r="L56" i="1"/>
  <c r="O56" i="1" s="1"/>
  <c r="L57" i="1"/>
  <c r="O57" i="1" s="1"/>
  <c r="L58" i="1"/>
  <c r="O58" i="1" s="1"/>
  <c r="L59" i="1"/>
  <c r="O59" i="1" s="1"/>
  <c r="L60" i="1"/>
  <c r="O60" i="1" s="1"/>
  <c r="L61" i="1"/>
  <c r="O61" i="1" s="1"/>
  <c r="L62" i="1"/>
  <c r="O62" i="1" s="1"/>
  <c r="L63" i="1"/>
  <c r="O63" i="1" s="1"/>
  <c r="L64" i="1"/>
  <c r="O64" i="1" s="1"/>
  <c r="L65" i="1"/>
  <c r="O65" i="1" s="1"/>
  <c r="L66" i="1"/>
  <c r="O66" i="1" s="1"/>
  <c r="L67" i="1"/>
  <c r="O67" i="1" s="1"/>
  <c r="L68" i="1"/>
  <c r="O68" i="1" s="1"/>
  <c r="L69" i="1"/>
  <c r="O69" i="1" s="1"/>
  <c r="L70" i="1"/>
  <c r="O70" i="1" s="1"/>
  <c r="L71" i="1"/>
  <c r="O71" i="1" s="1"/>
  <c r="L72" i="1"/>
  <c r="O72" i="1" s="1"/>
  <c r="L73" i="1"/>
  <c r="O73" i="1" s="1"/>
  <c r="L74" i="1"/>
  <c r="O74" i="1" s="1"/>
  <c r="S74" i="1" s="1"/>
  <c r="L75" i="1"/>
  <c r="O75" i="1" s="1"/>
  <c r="S75" i="1" s="1"/>
  <c r="L76" i="1"/>
  <c r="O76" i="1" s="1"/>
  <c r="L6" i="1"/>
  <c r="O6" i="1" s="1"/>
  <c r="T6" i="1" s="1"/>
  <c r="S76" i="1" l="1"/>
  <c r="T76" i="1"/>
  <c r="T72" i="1"/>
  <c r="T68" i="1"/>
  <c r="T64" i="1"/>
  <c r="T60" i="1"/>
  <c r="T56" i="1"/>
  <c r="T52" i="1"/>
  <c r="T48" i="1"/>
  <c r="P43" i="1"/>
  <c r="Z43" i="1" s="1"/>
  <c r="S41" i="1"/>
  <c r="T41" i="1"/>
  <c r="Z36" i="1"/>
  <c r="P34" i="1"/>
  <c r="Z34" i="1" s="1"/>
  <c r="T34" i="1"/>
  <c r="P32" i="1"/>
  <c r="Z32" i="1" s="1"/>
  <c r="P30" i="1"/>
  <c r="Z30" i="1" s="1"/>
  <c r="T30" i="1"/>
  <c r="P28" i="1"/>
  <c r="Z28" i="1" s="1"/>
  <c r="P26" i="1"/>
  <c r="Z26" i="1" s="1"/>
  <c r="T26" i="1"/>
  <c r="P24" i="1"/>
  <c r="Z24" i="1" s="1"/>
  <c r="S20" i="1"/>
  <c r="Z20" i="1"/>
  <c r="T20" i="1"/>
  <c r="Z18" i="1"/>
  <c r="S16" i="1"/>
  <c r="T16" i="1"/>
  <c r="S12" i="1"/>
  <c r="T12" i="1"/>
  <c r="T8" i="1"/>
  <c r="S22" i="1"/>
  <c r="Z22" i="1"/>
  <c r="T22" i="1"/>
  <c r="P38" i="1"/>
  <c r="Z38" i="1" s="1"/>
  <c r="T38" i="1"/>
  <c r="S45" i="1"/>
  <c r="Z45" i="1"/>
  <c r="T45" i="1"/>
  <c r="T70" i="1"/>
  <c r="T62" i="1"/>
  <c r="T54" i="1"/>
  <c r="T46" i="1"/>
  <c r="T39" i="1"/>
  <c r="T32" i="1"/>
  <c r="T24" i="1"/>
  <c r="T18" i="1"/>
  <c r="T10" i="1"/>
  <c r="Z8" i="1"/>
  <c r="Z12" i="1"/>
  <c r="Z21" i="1"/>
  <c r="Z46" i="1"/>
  <c r="P50" i="1"/>
  <c r="Z50" i="1" s="1"/>
  <c r="Z54" i="1"/>
  <c r="P58" i="1"/>
  <c r="Z58" i="1" s="1"/>
  <c r="Z62" i="1"/>
  <c r="P66" i="1"/>
  <c r="Z66" i="1" s="1"/>
  <c r="Z70" i="1"/>
  <c r="S73" i="1"/>
  <c r="Z73" i="1"/>
  <c r="S71" i="1"/>
  <c r="Z71" i="1"/>
  <c r="S69" i="1"/>
  <c r="Z69" i="1"/>
  <c r="P67" i="1"/>
  <c r="Z67" i="1" s="1"/>
  <c r="T74" i="1"/>
  <c r="T66" i="1"/>
  <c r="T58" i="1"/>
  <c r="T50" i="1"/>
  <c r="T43" i="1"/>
  <c r="T36" i="1"/>
  <c r="T28" i="1"/>
  <c r="T21" i="1"/>
  <c r="T14" i="1"/>
  <c r="P6" i="1"/>
  <c r="Z6" i="1" s="1"/>
  <c r="P10" i="1"/>
  <c r="Z10" i="1" s="1"/>
  <c r="P14" i="1"/>
  <c r="Z14" i="1" s="1"/>
  <c r="P39" i="1"/>
  <c r="Z39" i="1" s="1"/>
  <c r="P48" i="1"/>
  <c r="Z48" i="1" s="1"/>
  <c r="P52" i="1"/>
  <c r="Z52" i="1" s="1"/>
  <c r="Z56" i="1"/>
  <c r="Z60" i="1"/>
  <c r="Z64" i="1"/>
  <c r="P68" i="1"/>
  <c r="Z68" i="1" s="1"/>
  <c r="P72" i="1"/>
  <c r="Z72" i="1" s="1"/>
  <c r="S61" i="1"/>
  <c r="S57" i="1"/>
  <c r="S53" i="1"/>
  <c r="P40" i="1"/>
  <c r="Z40" i="1" s="1"/>
  <c r="Z47" i="1"/>
  <c r="P49" i="1"/>
  <c r="Z49" i="1" s="1"/>
  <c r="P51" i="1"/>
  <c r="Z51" i="1" s="1"/>
  <c r="Z53" i="1"/>
  <c r="P55" i="1"/>
  <c r="Z55" i="1" s="1"/>
  <c r="Z57" i="1"/>
  <c r="P59" i="1"/>
  <c r="Z59" i="1" s="1"/>
  <c r="Z61" i="1"/>
  <c r="P63" i="1"/>
  <c r="Z63" i="1" s="1"/>
  <c r="P65" i="1"/>
  <c r="Z65" i="1" s="1"/>
  <c r="S44" i="1"/>
  <c r="S42" i="1"/>
  <c r="S37" i="1"/>
  <c r="S35" i="1"/>
  <c r="T35" i="1"/>
  <c r="S33" i="1"/>
  <c r="T33" i="1"/>
  <c r="S31" i="1"/>
  <c r="T31" i="1"/>
  <c r="S29" i="1"/>
  <c r="T29" i="1"/>
  <c r="S27" i="1"/>
  <c r="T27" i="1"/>
  <c r="S25" i="1"/>
  <c r="T25" i="1"/>
  <c r="S23" i="1"/>
  <c r="T23" i="1"/>
  <c r="S19" i="1"/>
  <c r="T19" i="1"/>
  <c r="S17" i="1"/>
  <c r="T17" i="1"/>
  <c r="S15" i="1"/>
  <c r="T15" i="1"/>
  <c r="S13" i="1"/>
  <c r="T13" i="1"/>
  <c r="S11" i="1"/>
  <c r="T11" i="1"/>
  <c r="S9" i="1"/>
  <c r="T9" i="1"/>
  <c r="S7" i="1"/>
  <c r="T7" i="1"/>
  <c r="S6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37" i="1"/>
  <c r="T44" i="1"/>
  <c r="T42" i="1"/>
  <c r="T40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4" i="1"/>
  <c r="K43" i="1"/>
  <c r="K42" i="1"/>
  <c r="K41" i="1"/>
  <c r="K40" i="1"/>
  <c r="K39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X5" i="1"/>
  <c r="W5" i="1"/>
  <c r="V5" i="1"/>
  <c r="U5" i="1"/>
  <c r="Q5" i="1"/>
  <c r="O5" i="1"/>
  <c r="N5" i="1"/>
  <c r="M5" i="1"/>
  <c r="L5" i="1"/>
  <c r="J5" i="1"/>
  <c r="F5" i="1"/>
  <c r="E5" i="1"/>
  <c r="S67" i="1" l="1"/>
  <c r="S24" i="1"/>
  <c r="S30" i="1"/>
  <c r="S32" i="1"/>
  <c r="P5" i="1"/>
  <c r="S40" i="1"/>
  <c r="S43" i="1"/>
  <c r="S49" i="1"/>
  <c r="S65" i="1"/>
  <c r="Z5" i="1"/>
  <c r="S10" i="1"/>
  <c r="S39" i="1"/>
  <c r="S50" i="1"/>
  <c r="S52" i="1"/>
  <c r="S58" i="1"/>
  <c r="S60" i="1"/>
  <c r="S66" i="1"/>
  <c r="S68" i="1"/>
  <c r="S47" i="1"/>
  <c r="S51" i="1"/>
  <c r="S55" i="1"/>
  <c r="S59" i="1"/>
  <c r="S63" i="1"/>
  <c r="S38" i="1"/>
  <c r="S21" i="1"/>
  <c r="S8" i="1"/>
  <c r="S14" i="1"/>
  <c r="S18" i="1"/>
  <c r="S26" i="1"/>
  <c r="S28" i="1"/>
  <c r="S34" i="1"/>
  <c r="S36" i="1"/>
  <c r="S46" i="1"/>
  <c r="S48" i="1"/>
  <c r="S54" i="1"/>
  <c r="S56" i="1"/>
  <c r="S62" i="1"/>
  <c r="S64" i="1"/>
  <c r="S70" i="1"/>
  <c r="S72" i="1"/>
  <c r="K5" i="1"/>
</calcChain>
</file>

<file path=xl/sharedStrings.xml><?xml version="1.0" encoding="utf-8"?>
<sst xmlns="http://schemas.openxmlformats.org/spreadsheetml/2006/main" count="196" uniqueCount="108">
  <si>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</si>
  <si>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</si>
  <si>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</si>
  <si>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</si>
  <si>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</si>
  <si>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</si>
  <si>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</si>
  <si>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</si>
  <si>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</si>
  <si>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</si>
  <si>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</si>
  <si>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</si>
  <si>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</si>
  <si>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</si>
  <si>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</si>
  <si>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</si>
  <si>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</si>
  <si>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</si>
  <si>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</si>
  <si>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</si>
  <si>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</si>
  <si>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</si>
  <si>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</si>
  <si>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20,02,</t>
  </si>
  <si>
    <t>13,02,</t>
  </si>
  <si>
    <t>06,02,</t>
  </si>
  <si>
    <t>24,01,</t>
  </si>
  <si>
    <t>13,01,</t>
  </si>
  <si>
    <t>3215 ВЕТЧ.МЯСНАЯ Папа может п/о 0.4кг 8шт.    ОСТАНКИНО</t>
  </si>
  <si>
    <t>шт</t>
  </si>
  <si>
    <t>3248 ДОКТОРСКАЯ ТРАДИЦ. вар п/о ОСТАНКИНО</t>
  </si>
  <si>
    <t>кг</t>
  </si>
  <si>
    <t>3287 САЛЯМИ ИТАЛЬЯНСКАЯ с/к в/у ОСТАНКИНО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</si>
  <si>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</si>
  <si>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</si>
  <si>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</si>
  <si>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</si>
  <si>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</si>
  <si>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</si>
  <si>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</si>
  <si>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5015 БУРГУНДИЯ с/к в/у 1/250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</si>
  <si>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</si>
  <si>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</si>
  <si>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</si>
  <si>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5206 Ладожская с/к в/у ОСТАНКИНО</t>
  </si>
  <si>
    <t>Акция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</si>
  <si>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</si>
  <si>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</si>
  <si>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</si>
  <si>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</si>
  <si>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</si>
  <si>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</si>
  <si>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</si>
  <si>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</si>
  <si>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</si>
  <si>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пробный заказ</t>
  </si>
  <si>
    <t>5820 СЛИВОЧНЫЕ Папа может сос п/о мгс 2*2_45с   ОСТАНКИНО</t>
  </si>
  <si>
    <t>5851 ЭКСТРА Папа может вар п/о   ОСТАНКИНО</t>
  </si>
  <si>
    <t>5981 МОЛОЧНЫЕ ТРАДИЦ. сос п/о мгс 1*6_45с   ОСТАНКИНО</t>
  </si>
  <si>
    <t>5997 ОСОБАЯ Коровино вар п/о  ОСТАНКИНО</t>
  </si>
  <si>
    <t>6042 МОЛОЧНЫЕ К ЗАВТРАКУ сос п/о в/у 0.4кг   ОСТАНКИНО</t>
  </si>
  <si>
    <t>6062 МОЛОЧНЫЕ К ЗАВТРАКУ сос п/о мгс 2*2 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</si>
  <si>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</si>
  <si>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</si>
  <si>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</si>
  <si>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6159 ВРЕМЯ ОЛИВЬЕ Папа может вар п/о  Останкино</t>
  </si>
  <si>
    <t>6220 ГОВЯЖЬЯ папа может вар п/о  Останкино</t>
  </si>
  <si>
    <t>6225 ИМПЕРСКАЯ И БАЛЫКОВАЯ в/к с/н мгс 1/90  Останкино</t>
  </si>
  <si>
    <t>6586 - новый артикул Мрамарная и Балыковая</t>
  </si>
  <si>
    <t>6228 МЯСНОЕ АССОРТИ к/з с/н мгс 1/90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</si>
  <si>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</si>
  <si>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</si>
  <si>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</si>
  <si>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</si>
  <si>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</si>
  <si>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</si>
  <si>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</si>
  <si>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6467 БАЛЫКОВАЯ Коровино п/к в/у  ОСТАНКИНО</t>
  </si>
  <si>
    <t>6498 МОЛОЧНАЯ Папа может вар п/о  ОСТАНКИНО</t>
  </si>
  <si>
    <t>6527 ШПИКАЧКИ СОЧНЫЕ ПМ сар б/о мгс 1*3 45с ОСТАНКИНО</t>
  </si>
  <si>
    <t>6563 СЛИВОЧНЫЕ СН сос п/о мгс 1*6  ОСТАНКИНО</t>
  </si>
  <si>
    <t>6592 ДОКТОРСКАЯ СН вар п/о  ОСТАНКИНО</t>
  </si>
  <si>
    <t>6594 МОЛОЧНАЯ СН вар п/о  ОСТАНКИНО</t>
  </si>
  <si>
    <t>6596 РУССКАЯ СН вар п/о  ОСТАНКИНО</t>
  </si>
  <si>
    <t>6658 АРОМАТНАЯ С ЧЕСНОЧКОМ СН в/к мтс 0.330кг  ОСТАНКИНО</t>
  </si>
  <si>
    <t>6661 СОЧНЫЙ ГРИЛЬ ПМ сос п/о мгс 1,5*4_Маяк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</si>
  <si>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</si>
  <si>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</si>
  <si>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</si>
  <si>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</si>
  <si>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</si>
  <si>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</si>
  <si>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</si>
  <si>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</si>
  <si>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6716 ОСОБАЯ Коровино ( в сетке) 0,5кг 8шт  Останкино</t>
  </si>
  <si>
    <t>6722 СОЧНЫЕ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</si>
  <si>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</si>
  <si>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</si>
  <si>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</si>
  <si>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</si>
  <si>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6758 СЕРВЕЛАТ КОПЧЕНЫЙ п/к в/у 0,31кг 8шт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</si>
  <si>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</si>
  <si>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</si>
  <si>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</si>
  <si>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пробный заказ / приход Х2!!</t>
  </si>
  <si>
    <t>приход Х2!!</t>
  </si>
  <si>
    <t>нет</t>
  </si>
  <si>
    <t>необходимо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</si>
</sst>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164" fontId="4" fillId="0" borderId="1" xfId="1" applyNumberFormat="1" applyFont="1"/>
    <xf numFmtId="164" fontId="4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3"/>
  <sheetViews>
    <sheetView tabSelected="1" zoomScale="85" workbookViewId="0">
      <pane ySplit="5" topLeftCell="A6" activePane="bottomLeft" state="frozen"/>
      <selection pane="bottomLeft" activeCell="R14" sqref="R14"/>
    </sheetView>
  </sheetViews>
  <sheetFormatPr defaultRowHeight="15" x14ac:dyDescent="0.25"/>
  <cols>
    <col min="1" max="1" width="60" customWidth="1"/>
    <col min="2" max="2" width="3.85546875" customWidth="1"/>
    <col min="3" max="6" width="6.7109375" customWidth="1"/>
    <col min="7" max="7" width="5.140625" style="8" customWidth="1"/>
    <col min="8" max="8" width="5.140625" customWidth="1"/>
    <col min="9" max="9" width="10.28515625" customWidth="1"/>
    <col min="10" max="13" width="7.140625" customWidth="1"/>
    <col min="14" max="14" width="1" customWidth="1"/>
    <col min="15" max="17" width="8" customWidth="1"/>
    <col min="18" max="18" width="21.42578125" customWidth="1"/>
    <col min="19" max="20" width="6" customWidth="1"/>
    <col min="21" max="24" width="7.140625" customWidth="1"/>
    <col min="25" max="25" width="28.5703125" customWidth="1"/>
    <col min="26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21</v>
      </c>
      <c r="Z3" s="2" t="s">
        <v>22</v>
      </c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4" t="s">
        <v>106</v>
      </c>
      <c r="O4" s="1" t="s">
        <v>23</v>
      </c>
      <c r="P4" s="1"/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SUM(E6:E493)</f>
        <v>17400.218000000001</v>
      </c>
      <c r="F5" s="4">
        <f>SUM(F6:F493)</f>
        <v>34034.366000000002</v>
      </c>
      <c r="G5" s="6"/>
      <c r="H5" s="1"/>
      <c r="I5" s="1"/>
      <c r="J5" s="4">
        <f>SUM(J6:J493)</f>
        <v>17044.898999999998</v>
      </c>
      <c r="K5" s="4">
        <f>SUM(K6:K493)</f>
        <v>355.31900000000002</v>
      </c>
      <c r="L5" s="4">
        <f>SUM(L6:L493)</f>
        <v>13980.712</v>
      </c>
      <c r="M5" s="4">
        <f>SUM(M6:M493)</f>
        <v>3419.5059999999999</v>
      </c>
      <c r="N5" s="4">
        <f>SUM(N6:N493)</f>
        <v>0</v>
      </c>
      <c r="O5" s="4">
        <f>SUM(O6:O493)</f>
        <v>2796.1424000000002</v>
      </c>
      <c r="P5" s="4">
        <f>SUM(P6:P493)</f>
        <v>8413.7790000000005</v>
      </c>
      <c r="Q5" s="4">
        <f>SUM(Q6:Q493)</f>
        <v>0</v>
      </c>
      <c r="R5" s="1"/>
      <c r="S5" s="1"/>
      <c r="T5" s="1"/>
      <c r="U5" s="4">
        <f>SUM(U6:U493)</f>
        <v>2762.8113999999996</v>
      </c>
      <c r="V5" s="4">
        <f>SUM(V6:V493)</f>
        <v>3021.7268000000004</v>
      </c>
      <c r="W5" s="4">
        <f>SUM(W6:W493)</f>
        <v>3685.4354000000003</v>
      </c>
      <c r="X5" s="4">
        <f>SUM(X6:X493)</f>
        <v>2859.6731999999993</v>
      </c>
      <c r="Y5" s="1"/>
      <c r="Z5" s="4">
        <f>SUM(Z6:Z493)</f>
        <v>5465.6130000000003</v>
      </c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28</v>
      </c>
      <c r="B6" s="1" t="s">
        <v>29</v>
      </c>
      <c r="C6" s="1">
        <v>290</v>
      </c>
      <c r="D6" s="1">
        <v>296</v>
      </c>
      <c r="E6" s="1">
        <v>201</v>
      </c>
      <c r="F6" s="1">
        <v>348</v>
      </c>
      <c r="G6" s="6">
        <v>0.4</v>
      </c>
      <c r="H6" s="1">
        <v>60</v>
      </c>
      <c r="I6" s="1"/>
      <c r="J6" s="1">
        <v>203</v>
      </c>
      <c r="K6" s="1">
        <f t="shared" ref="K6:K34" si="0">E6-J6</f>
        <v>-2</v>
      </c>
      <c r="L6" s="1">
        <f>E6-M6</f>
        <v>201</v>
      </c>
      <c r="M6" s="1"/>
      <c r="N6" s="1"/>
      <c r="O6" s="1">
        <f>L6/5</f>
        <v>40.200000000000003</v>
      </c>
      <c r="P6" s="5">
        <f>14*O6-F6</f>
        <v>214.80000000000007</v>
      </c>
      <c r="Q6" s="5"/>
      <c r="R6" s="1"/>
      <c r="S6" s="1">
        <f>(F6+P6)/O6</f>
        <v>14</v>
      </c>
      <c r="T6" s="1">
        <f>F6/O6</f>
        <v>8.656716417910447</v>
      </c>
      <c r="U6" s="1">
        <v>32.6</v>
      </c>
      <c r="V6" s="1">
        <v>45.2</v>
      </c>
      <c r="W6" s="1">
        <v>26.2</v>
      </c>
      <c r="X6" s="1">
        <v>32.4</v>
      </c>
      <c r="Y6" s="1"/>
      <c r="Z6" s="1">
        <f>P6*G6</f>
        <v>85.92000000000003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30</v>
      </c>
      <c r="B7" s="1" t="s">
        <v>31</v>
      </c>
      <c r="C7" s="1">
        <v>22.7</v>
      </c>
      <c r="D7" s="1">
        <v>21.658999999999999</v>
      </c>
      <c r="E7" s="1">
        <v>12.116</v>
      </c>
      <c r="F7" s="1">
        <v>22.811</v>
      </c>
      <c r="G7" s="6">
        <v>1</v>
      </c>
      <c r="H7" s="1">
        <v>60</v>
      </c>
      <c r="I7" s="1"/>
      <c r="J7" s="1">
        <v>13.5</v>
      </c>
      <c r="K7" s="1">
        <f t="shared" si="0"/>
        <v>-1.3840000000000003</v>
      </c>
      <c r="L7" s="1">
        <f t="shared" ref="L7:L64" si="1">E7-M7</f>
        <v>12.116</v>
      </c>
      <c r="M7" s="1"/>
      <c r="N7" s="1"/>
      <c r="O7" s="1">
        <f>L7/5</f>
        <v>2.4232</v>
      </c>
      <c r="P7" s="5">
        <f t="shared" ref="P7:P15" si="2">14*O7-F7</f>
        <v>11.113799999999998</v>
      </c>
      <c r="Q7" s="5"/>
      <c r="R7" s="1"/>
      <c r="S7" s="1">
        <f t="shared" ref="S7:S70" si="3">(F7+P7)/O7</f>
        <v>13.999999999999998</v>
      </c>
      <c r="T7" s="1">
        <f t="shared" ref="T7:T70" si="4">F7/O7</f>
        <v>9.4135853416969297</v>
      </c>
      <c r="U7" s="1">
        <v>4.5819999999999999</v>
      </c>
      <c r="V7" s="1">
        <v>5.9192</v>
      </c>
      <c r="W7" s="1">
        <v>5.9352</v>
      </c>
      <c r="X7" s="1">
        <v>4.3360000000000003</v>
      </c>
      <c r="Y7" s="1"/>
      <c r="Z7" s="1">
        <f>P7*G7</f>
        <v>11.113799999999998</v>
      </c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32</v>
      </c>
      <c r="B8" s="1" t="s">
        <v>31</v>
      </c>
      <c r="C8" s="1">
        <v>185</v>
      </c>
      <c r="D8" s="1">
        <v>5.6000000000000001E-2</v>
      </c>
      <c r="E8" s="1">
        <v>36.234999999999999</v>
      </c>
      <c r="F8" s="1">
        <v>142.78800000000001</v>
      </c>
      <c r="G8" s="6">
        <v>1</v>
      </c>
      <c r="H8" s="1">
        <v>120</v>
      </c>
      <c r="I8" s="1"/>
      <c r="J8" s="1">
        <v>35.799999999999997</v>
      </c>
      <c r="K8" s="1">
        <f t="shared" si="0"/>
        <v>0.43500000000000227</v>
      </c>
      <c r="L8" s="1">
        <f t="shared" si="1"/>
        <v>36.234999999999999</v>
      </c>
      <c r="M8" s="1"/>
      <c r="N8" s="1"/>
      <c r="O8" s="1">
        <f>L8/5</f>
        <v>7.2469999999999999</v>
      </c>
      <c r="P8" s="5"/>
      <c r="Q8" s="5"/>
      <c r="R8" s="1"/>
      <c r="S8" s="1">
        <f t="shared" si="3"/>
        <v>19.703049537739755</v>
      </c>
      <c r="T8" s="1">
        <f t="shared" si="4"/>
        <v>19.703049537739755</v>
      </c>
      <c r="U8" s="1">
        <v>7.7981999999999996</v>
      </c>
      <c r="V8" s="1">
        <v>8.7591999999999999</v>
      </c>
      <c r="W8" s="1">
        <v>11.6424</v>
      </c>
      <c r="X8" s="1">
        <v>11.2402</v>
      </c>
      <c r="Y8" s="15" t="s">
        <v>107</v>
      </c>
      <c r="Z8" s="1">
        <f>P8*G8</f>
        <v>0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33</v>
      </c>
      <c r="B9" s="1" t="s">
        <v>31</v>
      </c>
      <c r="C9" s="1">
        <v>399.15499999999997</v>
      </c>
      <c r="D9" s="1">
        <v>593.63900000000001</v>
      </c>
      <c r="E9" s="1">
        <v>274.86799999999999</v>
      </c>
      <c r="F9" s="1">
        <v>640.27599999999995</v>
      </c>
      <c r="G9" s="6">
        <v>1</v>
      </c>
      <c r="H9" s="1">
        <v>45</v>
      </c>
      <c r="I9" s="1"/>
      <c r="J9" s="1">
        <v>275.3</v>
      </c>
      <c r="K9" s="1">
        <f t="shared" si="0"/>
        <v>-0.43200000000001637</v>
      </c>
      <c r="L9" s="1">
        <f t="shared" si="1"/>
        <v>274.86799999999999</v>
      </c>
      <c r="M9" s="1"/>
      <c r="N9" s="1"/>
      <c r="O9" s="1">
        <f>L9/5</f>
        <v>54.973599999999998</v>
      </c>
      <c r="P9" s="5">
        <f t="shared" si="2"/>
        <v>129.35440000000006</v>
      </c>
      <c r="Q9" s="5"/>
      <c r="R9" s="1"/>
      <c r="S9" s="1">
        <f t="shared" si="3"/>
        <v>14</v>
      </c>
      <c r="T9" s="1">
        <f t="shared" si="4"/>
        <v>11.646972364916978</v>
      </c>
      <c r="U9" s="1">
        <v>54.985799999999998</v>
      </c>
      <c r="V9" s="1">
        <v>89.742999999999995</v>
      </c>
      <c r="W9" s="1">
        <v>94.063199999999995</v>
      </c>
      <c r="X9" s="1">
        <v>57.885599999999997</v>
      </c>
      <c r="Y9" s="1"/>
      <c r="Z9" s="1">
        <f>P9*G9</f>
        <v>129.35440000000006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34</v>
      </c>
      <c r="B10" s="1" t="s">
        <v>31</v>
      </c>
      <c r="C10" s="1">
        <v>1161.453</v>
      </c>
      <c r="D10" s="1">
        <v>119.842</v>
      </c>
      <c r="E10" s="1">
        <v>594.74300000000005</v>
      </c>
      <c r="F10" s="1">
        <v>573.30100000000004</v>
      </c>
      <c r="G10" s="6">
        <v>1</v>
      </c>
      <c r="H10" s="1">
        <v>45</v>
      </c>
      <c r="I10" s="1"/>
      <c r="J10" s="1">
        <v>570.32600000000002</v>
      </c>
      <c r="K10" s="1">
        <f t="shared" si="0"/>
        <v>24.41700000000003</v>
      </c>
      <c r="L10" s="1">
        <f t="shared" si="1"/>
        <v>476.21700000000004</v>
      </c>
      <c r="M10" s="1">
        <v>118.526</v>
      </c>
      <c r="N10" s="1"/>
      <c r="O10" s="1">
        <f>L10/5</f>
        <v>95.243400000000008</v>
      </c>
      <c r="P10" s="5">
        <f t="shared" si="2"/>
        <v>760.10659999999996</v>
      </c>
      <c r="Q10" s="5"/>
      <c r="R10" s="1"/>
      <c r="S10" s="1">
        <f t="shared" si="3"/>
        <v>13.999999999999998</v>
      </c>
      <c r="T10" s="1">
        <f t="shared" si="4"/>
        <v>6.0193252235850458</v>
      </c>
      <c r="U10" s="1">
        <v>68.761200000000002</v>
      </c>
      <c r="V10" s="1">
        <v>88.401600000000002</v>
      </c>
      <c r="W10" s="1">
        <v>112.68940000000001</v>
      </c>
      <c r="X10" s="1">
        <v>78.052199999999999</v>
      </c>
      <c r="Y10" s="1"/>
      <c r="Z10" s="1">
        <f>P10*G10</f>
        <v>760.10659999999996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35</v>
      </c>
      <c r="B11" s="1" t="s">
        <v>31</v>
      </c>
      <c r="C11" s="1">
        <v>1760.837</v>
      </c>
      <c r="D11" s="1">
        <v>117.46899999999999</v>
      </c>
      <c r="E11" s="1">
        <v>572.06700000000001</v>
      </c>
      <c r="F11" s="1">
        <v>1218.9259999999999</v>
      </c>
      <c r="G11" s="6">
        <v>1</v>
      </c>
      <c r="H11" s="1">
        <v>60</v>
      </c>
      <c r="I11" s="1"/>
      <c r="J11" s="1">
        <v>572.74400000000003</v>
      </c>
      <c r="K11" s="1">
        <f t="shared" si="0"/>
        <v>-0.67700000000002092</v>
      </c>
      <c r="L11" s="1">
        <f t="shared" si="1"/>
        <v>454.72300000000001</v>
      </c>
      <c r="M11" s="1">
        <v>117.34399999999999</v>
      </c>
      <c r="N11" s="1"/>
      <c r="O11" s="1">
        <f>L11/5</f>
        <v>90.944600000000008</v>
      </c>
      <c r="P11" s="5">
        <f t="shared" si="2"/>
        <v>54.298400000000129</v>
      </c>
      <c r="Q11" s="5"/>
      <c r="R11" s="1"/>
      <c r="S11" s="1">
        <f t="shared" si="3"/>
        <v>14</v>
      </c>
      <c r="T11" s="1">
        <f t="shared" si="4"/>
        <v>13.402950807414621</v>
      </c>
      <c r="U11" s="1">
        <v>90.8142</v>
      </c>
      <c r="V11" s="1">
        <v>100.9782</v>
      </c>
      <c r="W11" s="1">
        <v>143.9384</v>
      </c>
      <c r="X11" s="1">
        <v>111.80459999999999</v>
      </c>
      <c r="Y11" s="1"/>
      <c r="Z11" s="1">
        <f>P11*G11</f>
        <v>54.298400000000129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36</v>
      </c>
      <c r="B12" s="1" t="s">
        <v>31</v>
      </c>
      <c r="C12" s="1">
        <v>100.7</v>
      </c>
      <c r="D12" s="1">
        <v>27.52</v>
      </c>
      <c r="E12" s="1">
        <v>30.606000000000002</v>
      </c>
      <c r="F12" s="1">
        <v>86.632999999999996</v>
      </c>
      <c r="G12" s="6">
        <v>1</v>
      </c>
      <c r="H12" s="1">
        <v>120</v>
      </c>
      <c r="I12" s="1"/>
      <c r="J12" s="1">
        <v>27.5</v>
      </c>
      <c r="K12" s="1">
        <f t="shared" si="0"/>
        <v>3.1060000000000016</v>
      </c>
      <c r="L12" s="1">
        <f t="shared" si="1"/>
        <v>30.606000000000002</v>
      </c>
      <c r="M12" s="1"/>
      <c r="N12" s="1"/>
      <c r="O12" s="1">
        <f>L12/5</f>
        <v>6.1212</v>
      </c>
      <c r="P12" s="5"/>
      <c r="Q12" s="5"/>
      <c r="R12" s="1"/>
      <c r="S12" s="1">
        <f t="shared" si="3"/>
        <v>14.152943867215578</v>
      </c>
      <c r="T12" s="1">
        <f t="shared" si="4"/>
        <v>14.152943867215578</v>
      </c>
      <c r="U12" s="1">
        <v>7.2305999999999999</v>
      </c>
      <c r="V12" s="1">
        <v>6.3542000000000014</v>
      </c>
      <c r="W12" s="1">
        <v>13.669600000000001</v>
      </c>
      <c r="X12" s="1">
        <v>10.5082</v>
      </c>
      <c r="Y12" s="1"/>
      <c r="Z12" s="1">
        <f>P12*G12</f>
        <v>0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37</v>
      </c>
      <c r="B13" s="1" t="s">
        <v>31</v>
      </c>
      <c r="C13" s="1"/>
      <c r="D13" s="1">
        <v>301.52499999999998</v>
      </c>
      <c r="E13" s="1">
        <v>17.631</v>
      </c>
      <c r="F13" s="1">
        <v>283.89400000000001</v>
      </c>
      <c r="G13" s="6">
        <v>1</v>
      </c>
      <c r="H13" s="1">
        <v>60</v>
      </c>
      <c r="I13" s="1"/>
      <c r="J13" s="1">
        <v>16.100000000000001</v>
      </c>
      <c r="K13" s="1">
        <f t="shared" si="0"/>
        <v>1.5309999999999988</v>
      </c>
      <c r="L13" s="1">
        <f t="shared" si="1"/>
        <v>17.631</v>
      </c>
      <c r="M13" s="1"/>
      <c r="N13" s="1"/>
      <c r="O13" s="1">
        <f>L13/5</f>
        <v>3.5262000000000002</v>
      </c>
      <c r="P13" s="5"/>
      <c r="Q13" s="5"/>
      <c r="R13" s="1"/>
      <c r="S13" s="1">
        <f t="shared" si="3"/>
        <v>80.509897339912655</v>
      </c>
      <c r="T13" s="1">
        <f t="shared" si="4"/>
        <v>80.509897339912655</v>
      </c>
      <c r="U13" s="1">
        <v>7.5843999999999996</v>
      </c>
      <c r="V13" s="1">
        <v>23.033799999999999</v>
      </c>
      <c r="W13" s="1">
        <v>26.455200000000001</v>
      </c>
      <c r="X13" s="1">
        <v>15.266</v>
      </c>
      <c r="Y13" s="1"/>
      <c r="Z13" s="1">
        <f>P13*G13</f>
        <v>0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38</v>
      </c>
      <c r="B14" s="1" t="s">
        <v>31</v>
      </c>
      <c r="C14" s="1">
        <v>1024.6679999999999</v>
      </c>
      <c r="D14" s="1">
        <v>224.47499999999999</v>
      </c>
      <c r="E14" s="1">
        <v>459.58</v>
      </c>
      <c r="F14" s="1">
        <v>732.28899999999999</v>
      </c>
      <c r="G14" s="6">
        <v>1</v>
      </c>
      <c r="H14" s="1">
        <v>60</v>
      </c>
      <c r="I14" s="1"/>
      <c r="J14" s="1">
        <v>455.64</v>
      </c>
      <c r="K14" s="1">
        <f t="shared" si="0"/>
        <v>3.9399999999999977</v>
      </c>
      <c r="L14" s="1">
        <f t="shared" si="1"/>
        <v>357.94</v>
      </c>
      <c r="M14" s="1">
        <v>101.64</v>
      </c>
      <c r="N14" s="1"/>
      <c r="O14" s="1">
        <f>L14/5</f>
        <v>71.587999999999994</v>
      </c>
      <c r="P14" s="5">
        <f t="shared" si="2"/>
        <v>269.94299999999998</v>
      </c>
      <c r="Q14" s="5"/>
      <c r="R14" s="1"/>
      <c r="S14" s="1">
        <f t="shared" si="3"/>
        <v>14</v>
      </c>
      <c r="T14" s="1">
        <f t="shared" si="4"/>
        <v>10.229214393473768</v>
      </c>
      <c r="U14" s="1">
        <v>64.115799999999993</v>
      </c>
      <c r="V14" s="1">
        <v>41.171999999999997</v>
      </c>
      <c r="W14" s="1">
        <v>100.7838</v>
      </c>
      <c r="X14" s="1">
        <v>83.135400000000004</v>
      </c>
      <c r="Y14" s="1"/>
      <c r="Z14" s="1">
        <f>P14*G14</f>
        <v>269.94299999999998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39</v>
      </c>
      <c r="B15" s="1" t="s">
        <v>29</v>
      </c>
      <c r="C15" s="1">
        <v>894</v>
      </c>
      <c r="D15" s="1"/>
      <c r="E15" s="1">
        <v>370</v>
      </c>
      <c r="F15" s="1">
        <v>466</v>
      </c>
      <c r="G15" s="6">
        <v>0.25</v>
      </c>
      <c r="H15" s="1">
        <v>120</v>
      </c>
      <c r="I15" s="1"/>
      <c r="J15" s="1">
        <v>368</v>
      </c>
      <c r="K15" s="1">
        <f t="shared" si="0"/>
        <v>2</v>
      </c>
      <c r="L15" s="1">
        <f t="shared" si="1"/>
        <v>370</v>
      </c>
      <c r="M15" s="1"/>
      <c r="N15" s="1"/>
      <c r="O15" s="1">
        <f>L15/5</f>
        <v>74</v>
      </c>
      <c r="P15" s="5">
        <f t="shared" si="2"/>
        <v>570</v>
      </c>
      <c r="Q15" s="5"/>
      <c r="R15" s="1"/>
      <c r="S15" s="1">
        <f t="shared" si="3"/>
        <v>14</v>
      </c>
      <c r="T15" s="1">
        <f t="shared" si="4"/>
        <v>6.2972972972972974</v>
      </c>
      <c r="U15" s="1">
        <v>47.4</v>
      </c>
      <c r="V15" s="1">
        <v>28.2</v>
      </c>
      <c r="W15" s="1">
        <v>102.6</v>
      </c>
      <c r="X15" s="1">
        <v>48.2</v>
      </c>
      <c r="Y15" s="1"/>
      <c r="Z15" s="1">
        <f>P15*G15</f>
        <v>142.5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0" t="s">
        <v>40</v>
      </c>
      <c r="B16" s="1" t="s">
        <v>29</v>
      </c>
      <c r="C16" s="1"/>
      <c r="D16" s="1">
        <v>48</v>
      </c>
      <c r="E16" s="1">
        <v>48</v>
      </c>
      <c r="F16" s="1"/>
      <c r="G16" s="6">
        <v>0</v>
      </c>
      <c r="H16" s="1" t="e">
        <v>#N/A</v>
      </c>
      <c r="I16" s="1"/>
      <c r="J16" s="1">
        <v>54</v>
      </c>
      <c r="K16" s="1">
        <f t="shared" si="0"/>
        <v>-6</v>
      </c>
      <c r="L16" s="1">
        <f t="shared" si="1"/>
        <v>0</v>
      </c>
      <c r="M16" s="1">
        <v>48</v>
      </c>
      <c r="N16" s="1"/>
      <c r="O16" s="1">
        <f>L16/5</f>
        <v>0</v>
      </c>
      <c r="P16" s="5"/>
      <c r="Q16" s="5"/>
      <c r="R16" s="1"/>
      <c r="S16" s="1" t="e">
        <f t="shared" si="3"/>
        <v>#DIV/0!</v>
      </c>
      <c r="T16" s="1" t="e">
        <f t="shared" si="4"/>
        <v>#DIV/0!</v>
      </c>
      <c r="U16" s="1">
        <v>0</v>
      </c>
      <c r="V16" s="1">
        <v>0</v>
      </c>
      <c r="W16" s="1">
        <v>0</v>
      </c>
      <c r="X16" s="1">
        <v>0</v>
      </c>
      <c r="Y16" s="1"/>
      <c r="Z16" s="1">
        <f>P16*G16</f>
        <v>0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41</v>
      </c>
      <c r="B17" s="1" t="s">
        <v>29</v>
      </c>
      <c r="C17" s="1">
        <v>495</v>
      </c>
      <c r="D17" s="1">
        <v>256</v>
      </c>
      <c r="E17" s="1">
        <v>118</v>
      </c>
      <c r="F17" s="1">
        <v>622</v>
      </c>
      <c r="G17" s="6">
        <v>0.15</v>
      </c>
      <c r="H17" s="1">
        <v>60</v>
      </c>
      <c r="I17" s="1"/>
      <c r="J17" s="1">
        <v>118</v>
      </c>
      <c r="K17" s="1">
        <f t="shared" si="0"/>
        <v>0</v>
      </c>
      <c r="L17" s="1">
        <f t="shared" si="1"/>
        <v>118</v>
      </c>
      <c r="M17" s="1"/>
      <c r="N17" s="1"/>
      <c r="O17" s="1">
        <f>L17/5</f>
        <v>23.6</v>
      </c>
      <c r="P17" s="5"/>
      <c r="Q17" s="5"/>
      <c r="R17" s="1"/>
      <c r="S17" s="1">
        <f t="shared" si="3"/>
        <v>26.35593220338983</v>
      </c>
      <c r="T17" s="1">
        <f t="shared" si="4"/>
        <v>26.35593220338983</v>
      </c>
      <c r="U17" s="1">
        <v>44</v>
      </c>
      <c r="V17" s="1">
        <v>9.1999999999999993</v>
      </c>
      <c r="W17" s="1">
        <v>23.8</v>
      </c>
      <c r="X17" s="1">
        <v>25.2</v>
      </c>
      <c r="Y17" s="15" t="s">
        <v>107</v>
      </c>
      <c r="Z17" s="1">
        <f>P17*G17</f>
        <v>0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42</v>
      </c>
      <c r="B18" s="1" t="s">
        <v>29</v>
      </c>
      <c r="C18" s="1">
        <v>236</v>
      </c>
      <c r="D18" s="1">
        <v>480</v>
      </c>
      <c r="E18" s="1">
        <v>161</v>
      </c>
      <c r="F18" s="1">
        <v>520</v>
      </c>
      <c r="G18" s="6">
        <v>0.15</v>
      </c>
      <c r="H18" s="1">
        <v>60</v>
      </c>
      <c r="I18" s="1"/>
      <c r="J18" s="1">
        <v>161</v>
      </c>
      <c r="K18" s="1">
        <f t="shared" si="0"/>
        <v>0</v>
      </c>
      <c r="L18" s="1">
        <f t="shared" si="1"/>
        <v>161</v>
      </c>
      <c r="M18" s="1"/>
      <c r="N18" s="1"/>
      <c r="O18" s="1">
        <f>L18/5</f>
        <v>32.200000000000003</v>
      </c>
      <c r="P18" s="5"/>
      <c r="Q18" s="5"/>
      <c r="R18" s="1"/>
      <c r="S18" s="1">
        <f t="shared" si="3"/>
        <v>16.149068322981364</v>
      </c>
      <c r="T18" s="1">
        <f t="shared" si="4"/>
        <v>16.149068322981364</v>
      </c>
      <c r="U18" s="1">
        <v>40</v>
      </c>
      <c r="V18" s="1">
        <v>31.8</v>
      </c>
      <c r="W18" s="1">
        <v>40</v>
      </c>
      <c r="X18" s="1">
        <v>45.4</v>
      </c>
      <c r="Y18" s="15" t="s">
        <v>107</v>
      </c>
      <c r="Z18" s="1">
        <f>P18*G18</f>
        <v>0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43</v>
      </c>
      <c r="B19" s="1" t="s">
        <v>29</v>
      </c>
      <c r="C19" s="1">
        <v>465</v>
      </c>
      <c r="D19" s="1">
        <v>160</v>
      </c>
      <c r="E19" s="1">
        <v>115</v>
      </c>
      <c r="F19" s="1">
        <v>499</v>
      </c>
      <c r="G19" s="6">
        <v>0.15</v>
      </c>
      <c r="H19" s="1">
        <v>60</v>
      </c>
      <c r="I19" s="1"/>
      <c r="J19" s="1">
        <v>115</v>
      </c>
      <c r="K19" s="1">
        <f t="shared" si="0"/>
        <v>0</v>
      </c>
      <c r="L19" s="1">
        <f t="shared" si="1"/>
        <v>115</v>
      </c>
      <c r="M19" s="1"/>
      <c r="N19" s="1"/>
      <c r="O19" s="1">
        <f>L19/5</f>
        <v>23</v>
      </c>
      <c r="P19" s="5"/>
      <c r="Q19" s="5"/>
      <c r="R19" s="1"/>
      <c r="S19" s="1">
        <f t="shared" si="3"/>
        <v>21.695652173913043</v>
      </c>
      <c r="T19" s="1">
        <f t="shared" si="4"/>
        <v>21.695652173913043</v>
      </c>
      <c r="U19" s="1">
        <v>36.6</v>
      </c>
      <c r="V19" s="1">
        <v>33.799999999999997</v>
      </c>
      <c r="W19" s="1">
        <v>39.4</v>
      </c>
      <c r="X19" s="1">
        <v>41.8</v>
      </c>
      <c r="Y19" s="15" t="s">
        <v>107</v>
      </c>
      <c r="Z19" s="1">
        <f>P19*G19</f>
        <v>0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44</v>
      </c>
      <c r="B20" s="1" t="s">
        <v>31</v>
      </c>
      <c r="C20" s="1">
        <v>34.14</v>
      </c>
      <c r="D20" s="1">
        <v>32.210999999999999</v>
      </c>
      <c r="E20" s="1">
        <v>18.216000000000001</v>
      </c>
      <c r="F20" s="1">
        <v>44.978999999999999</v>
      </c>
      <c r="G20" s="6">
        <v>1</v>
      </c>
      <c r="H20" s="1">
        <v>120</v>
      </c>
      <c r="I20" s="1"/>
      <c r="J20" s="1">
        <v>19</v>
      </c>
      <c r="K20" s="1">
        <f t="shared" si="0"/>
        <v>-0.78399999999999892</v>
      </c>
      <c r="L20" s="1">
        <f t="shared" si="1"/>
        <v>18.216000000000001</v>
      </c>
      <c r="M20" s="1"/>
      <c r="N20" s="1"/>
      <c r="O20" s="1">
        <f>L20/5</f>
        <v>3.6432000000000002</v>
      </c>
      <c r="P20" s="5">
        <v>10</v>
      </c>
      <c r="Q20" s="5"/>
      <c r="R20" s="1"/>
      <c r="S20" s="1">
        <f t="shared" si="3"/>
        <v>15.090854194115062</v>
      </c>
      <c r="T20" s="1">
        <f t="shared" si="4"/>
        <v>12.346014492753623</v>
      </c>
      <c r="U20" s="1">
        <v>3.7435999999999998</v>
      </c>
      <c r="V20" s="1">
        <v>4.3949999999999996</v>
      </c>
      <c r="W20" s="1">
        <v>7.5302000000000007</v>
      </c>
      <c r="X20" s="1">
        <v>2.9258000000000002</v>
      </c>
      <c r="Y20" s="15" t="s">
        <v>107</v>
      </c>
      <c r="Z20" s="1">
        <f>P20*G20</f>
        <v>10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0" t="s">
        <v>46</v>
      </c>
      <c r="B21" s="1" t="s">
        <v>31</v>
      </c>
      <c r="C21" s="1"/>
      <c r="D21" s="1">
        <v>196.59899999999999</v>
      </c>
      <c r="E21" s="1"/>
      <c r="F21" s="1">
        <v>196.59899999999999</v>
      </c>
      <c r="G21" s="6">
        <v>1</v>
      </c>
      <c r="H21" s="1" t="e">
        <v>#N/A</v>
      </c>
      <c r="I21" s="1"/>
      <c r="J21" s="1"/>
      <c r="K21" s="1">
        <f t="shared" ref="K21" si="5">E21-J21</f>
        <v>0</v>
      </c>
      <c r="L21" s="1">
        <f t="shared" ref="L21" si="6">E21-M21</f>
        <v>0</v>
      </c>
      <c r="M21" s="1"/>
      <c r="N21" s="1"/>
      <c r="O21" s="1">
        <f t="shared" ref="O21" si="7">L21/5</f>
        <v>0</v>
      </c>
      <c r="P21" s="5"/>
      <c r="Q21" s="5"/>
      <c r="R21" s="1"/>
      <c r="S21" s="1" t="e">
        <f t="shared" si="3"/>
        <v>#DIV/0!</v>
      </c>
      <c r="T21" s="1" t="e">
        <f t="shared" si="4"/>
        <v>#DIV/0!</v>
      </c>
      <c r="U21" s="1">
        <v>0</v>
      </c>
      <c r="V21" s="1">
        <v>0</v>
      </c>
      <c r="W21" s="1">
        <v>0</v>
      </c>
      <c r="X21" s="1">
        <v>0</v>
      </c>
      <c r="Y21" s="1" t="s">
        <v>45</v>
      </c>
      <c r="Z21" s="1">
        <f>P21*G21</f>
        <v>0</v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s="13" customFormat="1" x14ac:dyDescent="0.25">
      <c r="A22" s="10" t="s">
        <v>47</v>
      </c>
      <c r="B22" s="10" t="s">
        <v>31</v>
      </c>
      <c r="C22" s="10"/>
      <c r="D22" s="10">
        <v>98.872</v>
      </c>
      <c r="E22" s="10"/>
      <c r="F22" s="10">
        <v>98.872</v>
      </c>
      <c r="G22" s="11">
        <v>1</v>
      </c>
      <c r="H22" s="10" t="e">
        <v>#N/A</v>
      </c>
      <c r="I22" s="10"/>
      <c r="J22" s="10"/>
      <c r="K22" s="10">
        <f t="shared" ref="K22" si="8">E22-J22</f>
        <v>0</v>
      </c>
      <c r="L22" s="10">
        <f t="shared" ref="L22" si="9">E22-M22</f>
        <v>0</v>
      </c>
      <c r="M22" s="10"/>
      <c r="N22" s="10"/>
      <c r="O22" s="10">
        <f t="shared" ref="O22" si="10">L22/5</f>
        <v>0</v>
      </c>
      <c r="P22" s="5"/>
      <c r="Q22" s="12"/>
      <c r="R22" s="10"/>
      <c r="S22" s="1" t="e">
        <f t="shared" si="3"/>
        <v>#DIV/0!</v>
      </c>
      <c r="T22" s="1" t="e">
        <f t="shared" si="4"/>
        <v>#DIV/0!</v>
      </c>
      <c r="U22" s="1">
        <v>0</v>
      </c>
      <c r="V22" s="1">
        <v>0</v>
      </c>
      <c r="W22" s="1">
        <v>0</v>
      </c>
      <c r="X22" s="1">
        <v>0</v>
      </c>
      <c r="Y22" s="10" t="s">
        <v>45</v>
      </c>
      <c r="Z22" s="10">
        <f>P22*G22</f>
        <v>0</v>
      </c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</row>
    <row r="23" spans="1:51" x14ac:dyDescent="0.25">
      <c r="A23" s="1" t="s">
        <v>48</v>
      </c>
      <c r="B23" s="1" t="s">
        <v>31</v>
      </c>
      <c r="C23" s="1">
        <v>841.08199999999999</v>
      </c>
      <c r="D23" s="1">
        <v>83.555000000000007</v>
      </c>
      <c r="E23" s="1">
        <v>390.94</v>
      </c>
      <c r="F23" s="1">
        <v>494.553</v>
      </c>
      <c r="G23" s="6">
        <v>1</v>
      </c>
      <c r="H23" s="1">
        <v>45</v>
      </c>
      <c r="I23" s="1"/>
      <c r="J23" s="1">
        <v>359.35500000000002</v>
      </c>
      <c r="K23" s="1">
        <f t="shared" si="0"/>
        <v>31.58499999999998</v>
      </c>
      <c r="L23" s="1">
        <f t="shared" si="1"/>
        <v>278.358</v>
      </c>
      <c r="M23" s="1">
        <v>112.58199999999999</v>
      </c>
      <c r="N23" s="1"/>
      <c r="O23" s="1">
        <f>L23/5</f>
        <v>55.671599999999998</v>
      </c>
      <c r="P23" s="5">
        <f t="shared" ref="P17:P40" si="11">14*O23-F23</f>
        <v>284.84939999999995</v>
      </c>
      <c r="Q23" s="5"/>
      <c r="R23" s="1"/>
      <c r="S23" s="1">
        <f t="shared" si="3"/>
        <v>14</v>
      </c>
      <c r="T23" s="1">
        <f t="shared" si="4"/>
        <v>8.8833983575108313</v>
      </c>
      <c r="U23" s="1">
        <v>51.698999999999998</v>
      </c>
      <c r="V23" s="1">
        <v>45.157200000000003</v>
      </c>
      <c r="W23" s="1">
        <v>67.055599999999998</v>
      </c>
      <c r="X23" s="1">
        <v>56.980600000000003</v>
      </c>
      <c r="Y23" s="1"/>
      <c r="Z23" s="1">
        <f>P23*G23</f>
        <v>284.84939999999995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49</v>
      </c>
      <c r="B24" s="1" t="s">
        <v>31</v>
      </c>
      <c r="C24" s="1">
        <v>543.67200000000003</v>
      </c>
      <c r="D24" s="1">
        <v>0.09</v>
      </c>
      <c r="E24" s="1">
        <v>143.107</v>
      </c>
      <c r="F24" s="1">
        <v>378.84399999999999</v>
      </c>
      <c r="G24" s="6">
        <v>1</v>
      </c>
      <c r="H24" s="1">
        <v>60</v>
      </c>
      <c r="I24" s="1"/>
      <c r="J24" s="1">
        <v>137.1</v>
      </c>
      <c r="K24" s="1">
        <f t="shared" si="0"/>
        <v>6.007000000000005</v>
      </c>
      <c r="L24" s="1">
        <f t="shared" si="1"/>
        <v>143.107</v>
      </c>
      <c r="M24" s="1"/>
      <c r="N24" s="1"/>
      <c r="O24" s="1">
        <f>L24/5</f>
        <v>28.621400000000001</v>
      </c>
      <c r="P24" s="5">
        <f t="shared" si="11"/>
        <v>21.855600000000038</v>
      </c>
      <c r="Q24" s="5"/>
      <c r="R24" s="1"/>
      <c r="S24" s="1">
        <f t="shared" si="3"/>
        <v>14</v>
      </c>
      <c r="T24" s="1">
        <f t="shared" si="4"/>
        <v>13.236389554668884</v>
      </c>
      <c r="U24" s="1">
        <v>25.335599999999999</v>
      </c>
      <c r="V24" s="1">
        <v>17.722000000000001</v>
      </c>
      <c r="W24" s="1">
        <v>42.125999999999998</v>
      </c>
      <c r="X24" s="1">
        <v>30.513400000000001</v>
      </c>
      <c r="Y24" s="1"/>
      <c r="Z24" s="1">
        <f>P24*G24</f>
        <v>21.855600000000038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50</v>
      </c>
      <c r="B25" s="1" t="s">
        <v>29</v>
      </c>
      <c r="C25" s="1">
        <v>822</v>
      </c>
      <c r="D25" s="1">
        <v>632</v>
      </c>
      <c r="E25" s="1">
        <v>389</v>
      </c>
      <c r="F25" s="1">
        <v>952</v>
      </c>
      <c r="G25" s="6">
        <v>0.25</v>
      </c>
      <c r="H25" s="1">
        <v>120</v>
      </c>
      <c r="I25" s="1"/>
      <c r="J25" s="1">
        <v>379</v>
      </c>
      <c r="K25" s="1">
        <f t="shared" si="0"/>
        <v>10</v>
      </c>
      <c r="L25" s="1">
        <f t="shared" si="1"/>
        <v>389</v>
      </c>
      <c r="M25" s="1"/>
      <c r="N25" s="1"/>
      <c r="O25" s="1">
        <f>L25/5</f>
        <v>77.8</v>
      </c>
      <c r="P25" s="5">
        <f t="shared" si="11"/>
        <v>137.20000000000005</v>
      </c>
      <c r="Q25" s="5"/>
      <c r="R25" s="1"/>
      <c r="S25" s="1">
        <f t="shared" si="3"/>
        <v>14.000000000000002</v>
      </c>
      <c r="T25" s="1">
        <f t="shared" si="4"/>
        <v>12.236503856041132</v>
      </c>
      <c r="U25" s="1">
        <v>78.8</v>
      </c>
      <c r="V25" s="1">
        <v>62.6</v>
      </c>
      <c r="W25" s="1">
        <v>99.2</v>
      </c>
      <c r="X25" s="1">
        <v>72.2</v>
      </c>
      <c r="Y25" s="1"/>
      <c r="Z25" s="1">
        <f>P25*G25</f>
        <v>34.300000000000011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51</v>
      </c>
      <c r="B26" s="1" t="s">
        <v>31</v>
      </c>
      <c r="C26" s="1">
        <v>1187.21</v>
      </c>
      <c r="D26" s="1">
        <v>207.28299999999999</v>
      </c>
      <c r="E26" s="1">
        <v>549.79300000000001</v>
      </c>
      <c r="F26" s="1">
        <v>814.78300000000002</v>
      </c>
      <c r="G26" s="6">
        <v>1</v>
      </c>
      <c r="H26" s="1">
        <v>45</v>
      </c>
      <c r="I26" s="1"/>
      <c r="J26" s="1">
        <v>522.31799999999998</v>
      </c>
      <c r="K26" s="1">
        <f t="shared" si="0"/>
        <v>27.475000000000023</v>
      </c>
      <c r="L26" s="1">
        <f t="shared" si="1"/>
        <v>313.916</v>
      </c>
      <c r="M26" s="1">
        <v>235.87700000000001</v>
      </c>
      <c r="N26" s="1"/>
      <c r="O26" s="1">
        <f>L26/5</f>
        <v>62.783200000000001</v>
      </c>
      <c r="P26" s="5">
        <f t="shared" si="11"/>
        <v>64.181799999999953</v>
      </c>
      <c r="Q26" s="5"/>
      <c r="R26" s="1"/>
      <c r="S26" s="1">
        <f t="shared" si="3"/>
        <v>14</v>
      </c>
      <c r="T26" s="1">
        <f t="shared" si="4"/>
        <v>12.977723340001784</v>
      </c>
      <c r="U26" s="1">
        <v>48.106200000000001</v>
      </c>
      <c r="V26" s="1">
        <v>38.752800000000001</v>
      </c>
      <c r="W26" s="1">
        <v>62.953999999999994</v>
      </c>
      <c r="X26" s="1">
        <v>19.588999999999999</v>
      </c>
      <c r="Y26" s="1"/>
      <c r="Z26" s="1">
        <f>P26*G26</f>
        <v>64.181799999999953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52</v>
      </c>
      <c r="B27" s="1" t="s">
        <v>29</v>
      </c>
      <c r="C27" s="1">
        <v>722</v>
      </c>
      <c r="D27" s="1">
        <v>248</v>
      </c>
      <c r="E27" s="1">
        <v>262</v>
      </c>
      <c r="F27" s="1">
        <v>623</v>
      </c>
      <c r="G27" s="6">
        <v>0.12</v>
      </c>
      <c r="H27" s="1">
        <v>120</v>
      </c>
      <c r="I27" s="1"/>
      <c r="J27" s="1">
        <v>239</v>
      </c>
      <c r="K27" s="1">
        <f t="shared" si="0"/>
        <v>23</v>
      </c>
      <c r="L27" s="1">
        <f t="shared" si="1"/>
        <v>262</v>
      </c>
      <c r="M27" s="1"/>
      <c r="N27" s="1"/>
      <c r="O27" s="1">
        <f>L27/5</f>
        <v>52.4</v>
      </c>
      <c r="P27" s="5">
        <f t="shared" si="11"/>
        <v>110.60000000000002</v>
      </c>
      <c r="Q27" s="5"/>
      <c r="R27" s="1"/>
      <c r="S27" s="1">
        <f t="shared" si="3"/>
        <v>14</v>
      </c>
      <c r="T27" s="1">
        <f t="shared" si="4"/>
        <v>11.889312977099237</v>
      </c>
      <c r="U27" s="1">
        <v>50.2</v>
      </c>
      <c r="V27" s="1">
        <v>82</v>
      </c>
      <c r="W27" s="1">
        <v>63.4</v>
      </c>
      <c r="X27" s="1">
        <v>56.2</v>
      </c>
      <c r="Y27" s="1"/>
      <c r="Z27" s="1">
        <f>P27*G27</f>
        <v>13.272000000000002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53</v>
      </c>
      <c r="B28" s="1" t="s">
        <v>29</v>
      </c>
      <c r="C28" s="1">
        <v>874</v>
      </c>
      <c r="D28" s="1"/>
      <c r="E28" s="1">
        <v>358</v>
      </c>
      <c r="F28" s="1">
        <v>451</v>
      </c>
      <c r="G28" s="6">
        <v>0.25</v>
      </c>
      <c r="H28" s="1">
        <v>120</v>
      </c>
      <c r="I28" s="1"/>
      <c r="J28" s="1">
        <v>357.6</v>
      </c>
      <c r="K28" s="1">
        <f t="shared" si="0"/>
        <v>0.39999999999997726</v>
      </c>
      <c r="L28" s="1">
        <f t="shared" si="1"/>
        <v>358</v>
      </c>
      <c r="M28" s="1"/>
      <c r="N28" s="1"/>
      <c r="O28" s="1">
        <f>L28/5</f>
        <v>71.599999999999994</v>
      </c>
      <c r="P28" s="5">
        <f t="shared" si="11"/>
        <v>551.39999999999986</v>
      </c>
      <c r="Q28" s="5"/>
      <c r="R28" s="1"/>
      <c r="S28" s="1">
        <f t="shared" si="3"/>
        <v>14</v>
      </c>
      <c r="T28" s="1">
        <f t="shared" si="4"/>
        <v>6.2988826815642467</v>
      </c>
      <c r="U28" s="1">
        <v>47.8</v>
      </c>
      <c r="V28" s="1">
        <v>42.4</v>
      </c>
      <c r="W28" s="1">
        <v>95.6</v>
      </c>
      <c r="X28" s="1">
        <v>54</v>
      </c>
      <c r="Y28" s="1"/>
      <c r="Z28" s="1">
        <f>P28*G28</f>
        <v>137.84999999999997</v>
      </c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54</v>
      </c>
      <c r="B29" s="1" t="s">
        <v>31</v>
      </c>
      <c r="C29" s="1">
        <v>159.72</v>
      </c>
      <c r="D29" s="1">
        <v>1.1619999999999999</v>
      </c>
      <c r="E29" s="1">
        <v>27.667999999999999</v>
      </c>
      <c r="F29" s="1">
        <v>131.11600000000001</v>
      </c>
      <c r="G29" s="6">
        <v>1</v>
      </c>
      <c r="H29" s="1">
        <v>120</v>
      </c>
      <c r="I29" s="1"/>
      <c r="J29" s="1">
        <v>26.5</v>
      </c>
      <c r="K29" s="1">
        <f t="shared" si="0"/>
        <v>1.1679999999999993</v>
      </c>
      <c r="L29" s="1">
        <f t="shared" si="1"/>
        <v>27.667999999999999</v>
      </c>
      <c r="M29" s="1"/>
      <c r="N29" s="1"/>
      <c r="O29" s="1">
        <f>L29/5</f>
        <v>5.5335999999999999</v>
      </c>
      <c r="P29" s="5"/>
      <c r="Q29" s="5"/>
      <c r="R29" s="1"/>
      <c r="S29" s="1">
        <f t="shared" si="3"/>
        <v>23.694520745988147</v>
      </c>
      <c r="T29" s="1">
        <f t="shared" si="4"/>
        <v>23.694520745988147</v>
      </c>
      <c r="U29" s="1">
        <v>3.9824000000000002</v>
      </c>
      <c r="V29" s="1">
        <v>6.2728000000000002</v>
      </c>
      <c r="W29" s="1">
        <v>3.5207999999999999</v>
      </c>
      <c r="X29" s="1">
        <v>5.2793999999999999</v>
      </c>
      <c r="Y29" s="15" t="s">
        <v>107</v>
      </c>
      <c r="Z29" s="1">
        <f>P29*G29</f>
        <v>0</v>
      </c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56</v>
      </c>
      <c r="B30" s="1" t="s">
        <v>31</v>
      </c>
      <c r="C30" s="1">
        <v>470.44</v>
      </c>
      <c r="D30" s="1">
        <v>219.47</v>
      </c>
      <c r="E30" s="1">
        <v>222.05099999999999</v>
      </c>
      <c r="F30" s="1">
        <v>407.82299999999998</v>
      </c>
      <c r="G30" s="6">
        <v>1</v>
      </c>
      <c r="H30" s="1">
        <v>45</v>
      </c>
      <c r="I30" s="1"/>
      <c r="J30" s="1">
        <v>208.4</v>
      </c>
      <c r="K30" s="1">
        <f t="shared" si="0"/>
        <v>13.650999999999982</v>
      </c>
      <c r="L30" s="1">
        <f t="shared" si="1"/>
        <v>222.05099999999999</v>
      </c>
      <c r="M30" s="1"/>
      <c r="N30" s="1"/>
      <c r="O30" s="1">
        <f>L30/5</f>
        <v>44.410199999999996</v>
      </c>
      <c r="P30" s="5">
        <f t="shared" si="11"/>
        <v>213.91980000000001</v>
      </c>
      <c r="Q30" s="5"/>
      <c r="R30" s="1"/>
      <c r="S30" s="1">
        <f t="shared" si="3"/>
        <v>14.000000000000002</v>
      </c>
      <c r="T30" s="1">
        <f t="shared" si="4"/>
        <v>9.1830930732129108</v>
      </c>
      <c r="U30" s="1">
        <v>41.754600000000003</v>
      </c>
      <c r="V30" s="1">
        <v>29.3446</v>
      </c>
      <c r="W30" s="1">
        <v>60.235999999999997</v>
      </c>
      <c r="X30" s="1">
        <v>42.803600000000003</v>
      </c>
      <c r="Y30" s="1"/>
      <c r="Z30" s="1">
        <f>P30*G30</f>
        <v>213.91980000000001</v>
      </c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57</v>
      </c>
      <c r="B31" s="1" t="s">
        <v>31</v>
      </c>
      <c r="C31" s="1">
        <v>709.51700000000005</v>
      </c>
      <c r="D31" s="1">
        <v>487.18200000000002</v>
      </c>
      <c r="E31" s="1">
        <v>370.29300000000001</v>
      </c>
      <c r="F31" s="1">
        <v>773.77800000000002</v>
      </c>
      <c r="G31" s="6">
        <v>1</v>
      </c>
      <c r="H31" s="1">
        <v>60</v>
      </c>
      <c r="I31" s="1"/>
      <c r="J31" s="1">
        <v>378.52</v>
      </c>
      <c r="K31" s="1">
        <f t="shared" si="0"/>
        <v>-8.2269999999999754</v>
      </c>
      <c r="L31" s="1">
        <f t="shared" si="1"/>
        <v>268.37299999999999</v>
      </c>
      <c r="M31" s="1">
        <v>101.92</v>
      </c>
      <c r="N31" s="1"/>
      <c r="O31" s="1">
        <f>L31/5</f>
        <v>53.674599999999998</v>
      </c>
      <c r="P31" s="5"/>
      <c r="Q31" s="5"/>
      <c r="R31" s="1"/>
      <c r="S31" s="1">
        <f t="shared" si="3"/>
        <v>14.416092527936865</v>
      </c>
      <c r="T31" s="1">
        <f t="shared" si="4"/>
        <v>14.416092527936865</v>
      </c>
      <c r="U31" s="1">
        <v>55.292200000000001</v>
      </c>
      <c r="V31" s="1">
        <v>48.247</v>
      </c>
      <c r="W31" s="1">
        <v>85.733399999999989</v>
      </c>
      <c r="X31" s="1">
        <v>62.885399999999997</v>
      </c>
      <c r="Y31" s="1"/>
      <c r="Z31" s="1">
        <f>P31*G31</f>
        <v>0</v>
      </c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58</v>
      </c>
      <c r="B32" s="1" t="s">
        <v>31</v>
      </c>
      <c r="C32" s="1">
        <v>183.8</v>
      </c>
      <c r="D32" s="1">
        <v>104.541</v>
      </c>
      <c r="E32" s="1">
        <v>75.902000000000001</v>
      </c>
      <c r="F32" s="1">
        <v>195.78</v>
      </c>
      <c r="G32" s="6">
        <v>1</v>
      </c>
      <c r="H32" s="1">
        <v>45</v>
      </c>
      <c r="I32" s="1"/>
      <c r="J32" s="1">
        <v>72</v>
      </c>
      <c r="K32" s="1">
        <f t="shared" si="0"/>
        <v>3.902000000000001</v>
      </c>
      <c r="L32" s="1">
        <f t="shared" si="1"/>
        <v>75.902000000000001</v>
      </c>
      <c r="M32" s="1"/>
      <c r="N32" s="1"/>
      <c r="O32" s="1">
        <f>L32/5</f>
        <v>15.180400000000001</v>
      </c>
      <c r="P32" s="5">
        <f t="shared" si="11"/>
        <v>16.745599999999996</v>
      </c>
      <c r="Q32" s="5"/>
      <c r="R32" s="1"/>
      <c r="S32" s="1">
        <f t="shared" si="3"/>
        <v>14</v>
      </c>
      <c r="T32" s="1">
        <f t="shared" si="4"/>
        <v>12.896893362493742</v>
      </c>
      <c r="U32" s="1">
        <v>18.642600000000002</v>
      </c>
      <c r="V32" s="1">
        <v>12.5678</v>
      </c>
      <c r="W32" s="1">
        <v>27.161200000000001</v>
      </c>
      <c r="X32" s="1">
        <v>16.763400000000001</v>
      </c>
      <c r="Y32" s="1"/>
      <c r="Z32" s="1">
        <f>P32*G32</f>
        <v>16.745599999999996</v>
      </c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59</v>
      </c>
      <c r="B33" s="1" t="s">
        <v>31</v>
      </c>
      <c r="C33" s="1"/>
      <c r="D33" s="1">
        <v>313.98500000000001</v>
      </c>
      <c r="E33" s="1">
        <v>9.4629999999999992</v>
      </c>
      <c r="F33" s="1">
        <v>304.50200000000001</v>
      </c>
      <c r="G33" s="6">
        <v>1</v>
      </c>
      <c r="H33" s="1">
        <v>60</v>
      </c>
      <c r="I33" s="1"/>
      <c r="J33" s="1">
        <v>10</v>
      </c>
      <c r="K33" s="1">
        <f t="shared" si="0"/>
        <v>-0.53700000000000081</v>
      </c>
      <c r="L33" s="1">
        <f t="shared" si="1"/>
        <v>9.4629999999999992</v>
      </c>
      <c r="M33" s="1"/>
      <c r="N33" s="1"/>
      <c r="O33" s="1">
        <f>L33/5</f>
        <v>1.8925999999999998</v>
      </c>
      <c r="P33" s="5"/>
      <c r="Q33" s="5"/>
      <c r="R33" s="1"/>
      <c r="S33" s="1">
        <f t="shared" si="3"/>
        <v>160.89083800063406</v>
      </c>
      <c r="T33" s="1">
        <f t="shared" si="4"/>
        <v>160.89083800063406</v>
      </c>
      <c r="U33" s="1">
        <v>4.5987999999999998</v>
      </c>
      <c r="V33" s="1">
        <v>17.636800000000001</v>
      </c>
      <c r="W33" s="1">
        <v>9.9345999999999997</v>
      </c>
      <c r="X33" s="1">
        <v>5.9939999999999998</v>
      </c>
      <c r="Y33" s="1" t="s">
        <v>45</v>
      </c>
      <c r="Z33" s="1">
        <f>P33*G33</f>
        <v>0</v>
      </c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60</v>
      </c>
      <c r="B34" s="1" t="s">
        <v>29</v>
      </c>
      <c r="C34" s="1">
        <v>941</v>
      </c>
      <c r="D34" s="1">
        <v>880</v>
      </c>
      <c r="E34" s="1">
        <v>538</v>
      </c>
      <c r="F34" s="1">
        <v>1156</v>
      </c>
      <c r="G34" s="6">
        <v>0.4</v>
      </c>
      <c r="H34" s="1">
        <v>45</v>
      </c>
      <c r="I34" s="1"/>
      <c r="J34" s="1">
        <v>496</v>
      </c>
      <c r="K34" s="1">
        <f t="shared" si="0"/>
        <v>42</v>
      </c>
      <c r="L34" s="1">
        <f t="shared" si="1"/>
        <v>538</v>
      </c>
      <c r="M34" s="1"/>
      <c r="N34" s="1"/>
      <c r="O34" s="1">
        <f>L34/5</f>
        <v>107.6</v>
      </c>
      <c r="P34" s="5">
        <f t="shared" si="11"/>
        <v>350.39999999999986</v>
      </c>
      <c r="Q34" s="5"/>
      <c r="R34" s="1"/>
      <c r="S34" s="1">
        <f t="shared" si="3"/>
        <v>14</v>
      </c>
      <c r="T34" s="1">
        <f t="shared" si="4"/>
        <v>10.743494423791821</v>
      </c>
      <c r="U34" s="1">
        <v>109.8</v>
      </c>
      <c r="V34" s="1">
        <v>130.80000000000001</v>
      </c>
      <c r="W34" s="1">
        <v>145.19999999999999</v>
      </c>
      <c r="X34" s="1">
        <v>140.19999999999999</v>
      </c>
      <c r="Y34" s="1"/>
      <c r="Z34" s="1">
        <f>P34*G34</f>
        <v>140.15999999999994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61</v>
      </c>
      <c r="B35" s="1" t="s">
        <v>31</v>
      </c>
      <c r="C35" s="1">
        <v>1695.393</v>
      </c>
      <c r="D35" s="1">
        <v>1634.2249999999999</v>
      </c>
      <c r="E35" s="1">
        <v>1369.922</v>
      </c>
      <c r="F35" s="1">
        <v>1832.23</v>
      </c>
      <c r="G35" s="6">
        <v>1</v>
      </c>
      <c r="H35" s="1">
        <v>45</v>
      </c>
      <c r="I35" s="1"/>
      <c r="J35" s="1">
        <v>1305.2429999999999</v>
      </c>
      <c r="K35" s="1">
        <f t="shared" ref="K35:K63" si="12">E35-J35</f>
        <v>64.679000000000087</v>
      </c>
      <c r="L35" s="1">
        <f t="shared" si="1"/>
        <v>758.18399999999997</v>
      </c>
      <c r="M35" s="1">
        <v>611.73800000000006</v>
      </c>
      <c r="N35" s="1"/>
      <c r="O35" s="1">
        <f>L35/5</f>
        <v>151.63679999999999</v>
      </c>
      <c r="P35" s="5">
        <f t="shared" si="11"/>
        <v>290.6851999999999</v>
      </c>
      <c r="Q35" s="5"/>
      <c r="R35" s="1"/>
      <c r="S35" s="1">
        <f t="shared" si="3"/>
        <v>14</v>
      </c>
      <c r="T35" s="1">
        <f t="shared" si="4"/>
        <v>12.083016787481668</v>
      </c>
      <c r="U35" s="1">
        <v>128.26300000000001</v>
      </c>
      <c r="V35" s="1">
        <v>262.95659999999998</v>
      </c>
      <c r="W35" s="1">
        <v>208.42599999999999</v>
      </c>
      <c r="X35" s="1">
        <v>152.4778</v>
      </c>
      <c r="Y35" s="1"/>
      <c r="Z35" s="1">
        <f>P35*G35</f>
        <v>290.6851999999999</v>
      </c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62</v>
      </c>
      <c r="B36" s="1" t="s">
        <v>31</v>
      </c>
      <c r="C36" s="1">
        <v>434.78199999999998</v>
      </c>
      <c r="D36" s="1">
        <v>344.31799999999998</v>
      </c>
      <c r="E36" s="1">
        <v>156.214</v>
      </c>
      <c r="F36" s="1">
        <v>535</v>
      </c>
      <c r="G36" s="6">
        <v>1</v>
      </c>
      <c r="H36" s="1">
        <v>45</v>
      </c>
      <c r="I36" s="1"/>
      <c r="J36" s="1">
        <v>137.19999999999999</v>
      </c>
      <c r="K36" s="1">
        <f t="shared" si="12"/>
        <v>19.01400000000001</v>
      </c>
      <c r="L36" s="1">
        <f t="shared" si="1"/>
        <v>156.214</v>
      </c>
      <c r="M36" s="1"/>
      <c r="N36" s="1"/>
      <c r="O36" s="1">
        <f>L36/5</f>
        <v>31.242799999999999</v>
      </c>
      <c r="P36" s="5"/>
      <c r="Q36" s="5"/>
      <c r="R36" s="1"/>
      <c r="S36" s="1">
        <f t="shared" si="3"/>
        <v>17.123945357010257</v>
      </c>
      <c r="T36" s="1">
        <f t="shared" si="4"/>
        <v>17.123945357010257</v>
      </c>
      <c r="U36" s="1">
        <v>40.338000000000001</v>
      </c>
      <c r="V36" s="1">
        <v>57.818800000000003</v>
      </c>
      <c r="W36" s="1">
        <v>61.838800000000013</v>
      </c>
      <c r="X36" s="1">
        <v>25.183800000000002</v>
      </c>
      <c r="Y36" s="15" t="s">
        <v>107</v>
      </c>
      <c r="Z36" s="1">
        <f>P36*G36</f>
        <v>0</v>
      </c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63</v>
      </c>
      <c r="B37" s="1" t="s">
        <v>31</v>
      </c>
      <c r="C37" s="1">
        <v>1449.934</v>
      </c>
      <c r="D37" s="1">
        <v>2094.4340000000002</v>
      </c>
      <c r="E37" s="1">
        <v>1352.0719999999999</v>
      </c>
      <c r="F37" s="1">
        <v>2064.2240000000002</v>
      </c>
      <c r="G37" s="6">
        <v>1</v>
      </c>
      <c r="H37" s="1">
        <v>45</v>
      </c>
      <c r="I37" s="1"/>
      <c r="J37" s="1">
        <v>1290.7529999999999</v>
      </c>
      <c r="K37" s="1">
        <f t="shared" si="12"/>
        <v>61.31899999999996</v>
      </c>
      <c r="L37" s="1">
        <f t="shared" si="1"/>
        <v>592.19299999999987</v>
      </c>
      <c r="M37" s="1">
        <v>759.87900000000002</v>
      </c>
      <c r="N37" s="1"/>
      <c r="O37" s="1">
        <f>L37/5</f>
        <v>118.43859999999998</v>
      </c>
      <c r="P37" s="5"/>
      <c r="Q37" s="5"/>
      <c r="R37" s="1"/>
      <c r="S37" s="1">
        <f t="shared" si="3"/>
        <v>17.428642351395581</v>
      </c>
      <c r="T37" s="1">
        <f t="shared" si="4"/>
        <v>17.428642351395581</v>
      </c>
      <c r="U37" s="1">
        <v>124.0706</v>
      </c>
      <c r="V37" s="1">
        <v>270.4676</v>
      </c>
      <c r="W37" s="1">
        <v>204.70760000000001</v>
      </c>
      <c r="X37" s="1">
        <v>213.2072</v>
      </c>
      <c r="Y37" s="1"/>
      <c r="Z37" s="1">
        <f>P37*G37</f>
        <v>0</v>
      </c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0" t="s">
        <v>64</v>
      </c>
      <c r="B38" s="1" t="s">
        <v>29</v>
      </c>
      <c r="C38" s="1"/>
      <c r="D38" s="1">
        <v>140</v>
      </c>
      <c r="E38" s="1">
        <v>50</v>
      </c>
      <c r="F38" s="1">
        <v>90</v>
      </c>
      <c r="G38" s="6">
        <v>0.36</v>
      </c>
      <c r="H38" s="1" t="e">
        <v>#N/A</v>
      </c>
      <c r="I38" s="1" t="s">
        <v>105</v>
      </c>
      <c r="J38" s="1"/>
      <c r="K38" s="1">
        <f t="shared" ref="K38" si="13">E38-J38</f>
        <v>50</v>
      </c>
      <c r="L38" s="1">
        <f t="shared" ref="L38" si="14">E38-M38</f>
        <v>50</v>
      </c>
      <c r="M38" s="1"/>
      <c r="N38" s="1"/>
      <c r="O38" s="1">
        <f t="shared" ref="O38" si="15">L38/5</f>
        <v>10</v>
      </c>
      <c r="P38" s="5">
        <f t="shared" si="11"/>
        <v>50</v>
      </c>
      <c r="Q38" s="5"/>
      <c r="R38" s="1"/>
      <c r="S38" s="1">
        <f t="shared" si="3"/>
        <v>14</v>
      </c>
      <c r="T38" s="1">
        <f t="shared" si="4"/>
        <v>9</v>
      </c>
      <c r="U38" s="1">
        <v>0</v>
      </c>
      <c r="V38" s="1">
        <v>0</v>
      </c>
      <c r="W38" s="1">
        <v>0</v>
      </c>
      <c r="X38" s="1">
        <v>0</v>
      </c>
      <c r="Y38" s="14" t="s">
        <v>104</v>
      </c>
      <c r="Z38" s="1">
        <f>P38*G38</f>
        <v>18</v>
      </c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0" t="s">
        <v>65</v>
      </c>
      <c r="B39" s="1" t="s">
        <v>31</v>
      </c>
      <c r="C39" s="1">
        <v>81</v>
      </c>
      <c r="D39" s="1">
        <v>59.889000000000003</v>
      </c>
      <c r="E39" s="1">
        <v>65.028999999999996</v>
      </c>
      <c r="F39" s="1">
        <v>66.418000000000006</v>
      </c>
      <c r="G39" s="6">
        <v>1</v>
      </c>
      <c r="H39" s="1">
        <v>45</v>
      </c>
      <c r="I39" s="1"/>
      <c r="J39" s="1">
        <v>68.8</v>
      </c>
      <c r="K39" s="1">
        <f t="shared" si="12"/>
        <v>-3.7710000000000008</v>
      </c>
      <c r="L39" s="1">
        <f t="shared" si="1"/>
        <v>65.028999999999996</v>
      </c>
      <c r="M39" s="1"/>
      <c r="N39" s="1"/>
      <c r="O39" s="1">
        <f>L39/5</f>
        <v>13.005799999999999</v>
      </c>
      <c r="P39" s="5">
        <f t="shared" si="11"/>
        <v>115.66319999999999</v>
      </c>
      <c r="Q39" s="5"/>
      <c r="R39" s="1"/>
      <c r="S39" s="1">
        <f t="shared" si="3"/>
        <v>14</v>
      </c>
      <c r="T39" s="1">
        <f t="shared" si="4"/>
        <v>5.10679850528226</v>
      </c>
      <c r="U39" s="1">
        <v>7.2640000000000002</v>
      </c>
      <c r="V39" s="1">
        <v>8.5894000000000013</v>
      </c>
      <c r="W39" s="1">
        <v>0</v>
      </c>
      <c r="X39" s="1">
        <v>0</v>
      </c>
      <c r="Y39" s="1"/>
      <c r="Z39" s="1">
        <f>P39*G39</f>
        <v>115.66319999999999</v>
      </c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0" t="s">
        <v>66</v>
      </c>
      <c r="B40" s="1" t="s">
        <v>31</v>
      </c>
      <c r="C40" s="1"/>
      <c r="D40" s="1">
        <v>170.922</v>
      </c>
      <c r="E40" s="1">
        <v>55.731000000000002</v>
      </c>
      <c r="F40" s="1">
        <v>115.175</v>
      </c>
      <c r="G40" s="6">
        <v>1</v>
      </c>
      <c r="H40" s="1">
        <v>45</v>
      </c>
      <c r="I40" s="1"/>
      <c r="J40" s="1">
        <v>52.5</v>
      </c>
      <c r="K40" s="1">
        <f t="shared" si="12"/>
        <v>3.2310000000000016</v>
      </c>
      <c r="L40" s="1">
        <f t="shared" si="1"/>
        <v>55.731000000000002</v>
      </c>
      <c r="M40" s="1"/>
      <c r="N40" s="1"/>
      <c r="O40" s="1">
        <f>L40/5</f>
        <v>11.1462</v>
      </c>
      <c r="P40" s="5">
        <f t="shared" si="11"/>
        <v>40.871800000000022</v>
      </c>
      <c r="Q40" s="5"/>
      <c r="R40" s="1"/>
      <c r="S40" s="1">
        <f t="shared" si="3"/>
        <v>14.000000000000002</v>
      </c>
      <c r="T40" s="1">
        <f t="shared" si="4"/>
        <v>10.333118013313953</v>
      </c>
      <c r="U40" s="1">
        <v>10.927199999999999</v>
      </c>
      <c r="V40" s="1">
        <v>9.0695999999999994</v>
      </c>
      <c r="W40" s="1">
        <v>0</v>
      </c>
      <c r="X40" s="1">
        <v>0</v>
      </c>
      <c r="Y40" s="1"/>
      <c r="Z40" s="1">
        <f>P40*G40</f>
        <v>40.871800000000022</v>
      </c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0" t="s">
        <v>67</v>
      </c>
      <c r="B41" s="1" t="s">
        <v>29</v>
      </c>
      <c r="C41" s="1">
        <v>266</v>
      </c>
      <c r="D41" s="1"/>
      <c r="E41" s="1">
        <v>103</v>
      </c>
      <c r="F41" s="1">
        <v>98</v>
      </c>
      <c r="G41" s="6">
        <v>0</v>
      </c>
      <c r="H41" s="1">
        <v>60</v>
      </c>
      <c r="I41" s="1"/>
      <c r="J41" s="1">
        <v>103</v>
      </c>
      <c r="K41" s="1">
        <f t="shared" si="12"/>
        <v>0</v>
      </c>
      <c r="L41" s="1">
        <f t="shared" si="1"/>
        <v>103</v>
      </c>
      <c r="M41" s="1"/>
      <c r="N41" s="1"/>
      <c r="O41" s="1">
        <f>L41/5</f>
        <v>20.6</v>
      </c>
      <c r="P41" s="5"/>
      <c r="Q41" s="5"/>
      <c r="R41" s="1"/>
      <c r="S41" s="1">
        <f t="shared" si="3"/>
        <v>4.7572815533980579</v>
      </c>
      <c r="T41" s="1">
        <f t="shared" si="4"/>
        <v>4.7572815533980579</v>
      </c>
      <c r="U41" s="1">
        <v>21.8</v>
      </c>
      <c r="V41" s="1">
        <v>2</v>
      </c>
      <c r="W41" s="1">
        <v>0</v>
      </c>
      <c r="X41" s="1">
        <v>0</v>
      </c>
      <c r="Y41" s="1" t="s">
        <v>68</v>
      </c>
      <c r="Z41" s="1">
        <f>P41*G41</f>
        <v>0</v>
      </c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0" t="s">
        <v>69</v>
      </c>
      <c r="B42" s="1" t="s">
        <v>29</v>
      </c>
      <c r="C42" s="1">
        <v>273</v>
      </c>
      <c r="D42" s="1"/>
      <c r="E42" s="1">
        <v>52</v>
      </c>
      <c r="F42" s="1">
        <v>188</v>
      </c>
      <c r="G42" s="6">
        <v>0.09</v>
      </c>
      <c r="H42" s="1">
        <v>45</v>
      </c>
      <c r="I42" s="1"/>
      <c r="J42" s="1">
        <v>52</v>
      </c>
      <c r="K42" s="1">
        <f t="shared" si="12"/>
        <v>0</v>
      </c>
      <c r="L42" s="1">
        <f t="shared" si="1"/>
        <v>52</v>
      </c>
      <c r="M42" s="1"/>
      <c r="N42" s="1"/>
      <c r="O42" s="1">
        <f>L42/5</f>
        <v>10.4</v>
      </c>
      <c r="P42" s="5"/>
      <c r="Q42" s="5"/>
      <c r="R42" s="1"/>
      <c r="S42" s="1">
        <f t="shared" si="3"/>
        <v>18.076923076923077</v>
      </c>
      <c r="T42" s="1">
        <f t="shared" si="4"/>
        <v>18.076923076923077</v>
      </c>
      <c r="U42" s="1">
        <v>11.8</v>
      </c>
      <c r="V42" s="1">
        <v>7.4</v>
      </c>
      <c r="W42" s="1">
        <v>0</v>
      </c>
      <c r="X42" s="1">
        <v>0</v>
      </c>
      <c r="Y42" s="15" t="s">
        <v>107</v>
      </c>
      <c r="Z42" s="1">
        <f>P42*G42</f>
        <v>0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0" t="s">
        <v>70</v>
      </c>
      <c r="B43" s="1" t="s">
        <v>29</v>
      </c>
      <c r="C43" s="1">
        <v>880</v>
      </c>
      <c r="D43" s="1">
        <v>612</v>
      </c>
      <c r="E43" s="1">
        <v>531</v>
      </c>
      <c r="F43" s="1">
        <v>854</v>
      </c>
      <c r="G43" s="6">
        <v>0.3</v>
      </c>
      <c r="H43" s="1">
        <v>45</v>
      </c>
      <c r="I43" s="1"/>
      <c r="J43" s="1">
        <v>535</v>
      </c>
      <c r="K43" s="1">
        <f t="shared" si="12"/>
        <v>-4</v>
      </c>
      <c r="L43" s="1">
        <f t="shared" si="1"/>
        <v>423</v>
      </c>
      <c r="M43" s="1">
        <v>108</v>
      </c>
      <c r="N43" s="1"/>
      <c r="O43" s="1">
        <f>L43/5</f>
        <v>84.6</v>
      </c>
      <c r="P43" s="5">
        <f t="shared" ref="P42:P73" si="16">14*O43-F43</f>
        <v>330.39999999999986</v>
      </c>
      <c r="Q43" s="5"/>
      <c r="R43" s="1"/>
      <c r="S43" s="1">
        <f t="shared" si="3"/>
        <v>14</v>
      </c>
      <c r="T43" s="1">
        <f t="shared" si="4"/>
        <v>10.094562647754138</v>
      </c>
      <c r="U43" s="1">
        <v>89.4</v>
      </c>
      <c r="V43" s="1">
        <v>89.6</v>
      </c>
      <c r="W43" s="1">
        <v>99.421999999999997</v>
      </c>
      <c r="X43" s="1">
        <v>0</v>
      </c>
      <c r="Y43" s="1"/>
      <c r="Z43" s="1">
        <f>P43*G43</f>
        <v>99.119999999999962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0" t="s">
        <v>71</v>
      </c>
      <c r="B44" s="1" t="s">
        <v>29</v>
      </c>
      <c r="C44" s="1">
        <v>623</v>
      </c>
      <c r="D44" s="1">
        <v>660</v>
      </c>
      <c r="E44" s="1">
        <v>372</v>
      </c>
      <c r="F44" s="1">
        <v>823</v>
      </c>
      <c r="G44" s="6">
        <v>0.27</v>
      </c>
      <c r="H44" s="1">
        <v>45</v>
      </c>
      <c r="I44" s="1"/>
      <c r="J44" s="1">
        <v>361</v>
      </c>
      <c r="K44" s="1">
        <f t="shared" si="12"/>
        <v>11</v>
      </c>
      <c r="L44" s="1">
        <f t="shared" si="1"/>
        <v>372</v>
      </c>
      <c r="M44" s="1"/>
      <c r="N44" s="1"/>
      <c r="O44" s="1">
        <f>L44/5</f>
        <v>74.400000000000006</v>
      </c>
      <c r="P44" s="5">
        <f t="shared" si="16"/>
        <v>218.60000000000014</v>
      </c>
      <c r="Q44" s="5"/>
      <c r="R44" s="1"/>
      <c r="S44" s="1">
        <f t="shared" si="3"/>
        <v>14</v>
      </c>
      <c r="T44" s="1">
        <f t="shared" si="4"/>
        <v>11.061827956989246</v>
      </c>
      <c r="U44" s="1">
        <v>81.8</v>
      </c>
      <c r="V44" s="1">
        <v>39.4</v>
      </c>
      <c r="W44" s="1">
        <v>118.2</v>
      </c>
      <c r="X44" s="1">
        <v>92.8</v>
      </c>
      <c r="Y44" s="1"/>
      <c r="Z44" s="1">
        <f>P44*G44</f>
        <v>59.022000000000041</v>
      </c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0" t="s">
        <v>72</v>
      </c>
      <c r="B45" s="1" t="s">
        <v>31</v>
      </c>
      <c r="C45" s="1"/>
      <c r="D45" s="1">
        <v>151.02600000000001</v>
      </c>
      <c r="E45" s="1"/>
      <c r="F45" s="1">
        <v>151.02600000000001</v>
      </c>
      <c r="G45" s="6">
        <v>1</v>
      </c>
      <c r="H45" s="1" t="e">
        <v>#N/A</v>
      </c>
      <c r="I45" s="1"/>
      <c r="J45" s="1"/>
      <c r="K45" s="1">
        <f t="shared" ref="K45" si="17">E45-J45</f>
        <v>0</v>
      </c>
      <c r="L45" s="1">
        <f t="shared" ref="L45" si="18">E45-M45</f>
        <v>0</v>
      </c>
      <c r="M45" s="1"/>
      <c r="N45" s="1"/>
      <c r="O45" s="1">
        <f t="shared" ref="O45" si="19">L45/5</f>
        <v>0</v>
      </c>
      <c r="P45" s="5"/>
      <c r="Q45" s="5"/>
      <c r="R45" s="1"/>
      <c r="S45" s="1" t="e">
        <f t="shared" si="3"/>
        <v>#DIV/0!</v>
      </c>
      <c r="T45" s="1" t="e">
        <f t="shared" si="4"/>
        <v>#DIV/0!</v>
      </c>
      <c r="U45" s="1">
        <v>0</v>
      </c>
      <c r="V45" s="1">
        <v>0</v>
      </c>
      <c r="W45" s="1">
        <v>0</v>
      </c>
      <c r="X45" s="1">
        <v>0</v>
      </c>
      <c r="Y45" s="1" t="s">
        <v>55</v>
      </c>
      <c r="Z45" s="1">
        <f>P45*G45</f>
        <v>0</v>
      </c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73</v>
      </c>
      <c r="B46" s="1" t="s">
        <v>31</v>
      </c>
      <c r="C46" s="1">
        <v>341.35199999999998</v>
      </c>
      <c r="D46" s="1">
        <v>3.7690000000000001</v>
      </c>
      <c r="E46" s="1">
        <v>190.69499999999999</v>
      </c>
      <c r="F46" s="1">
        <v>128.108</v>
      </c>
      <c r="G46" s="6">
        <v>1</v>
      </c>
      <c r="H46" s="1">
        <v>45</v>
      </c>
      <c r="I46" s="1"/>
      <c r="J46" s="1">
        <v>190.3</v>
      </c>
      <c r="K46" s="1">
        <f t="shared" si="12"/>
        <v>0.39499999999998181</v>
      </c>
      <c r="L46" s="1">
        <f t="shared" si="1"/>
        <v>190.69499999999999</v>
      </c>
      <c r="M46" s="1"/>
      <c r="N46" s="1"/>
      <c r="O46" s="1">
        <f>L46/5</f>
        <v>38.138999999999996</v>
      </c>
      <c r="P46" s="5">
        <f>13*O46-F46</f>
        <v>367.69899999999996</v>
      </c>
      <c r="Q46" s="5"/>
      <c r="R46" s="1"/>
      <c r="S46" s="1">
        <f t="shared" si="3"/>
        <v>13</v>
      </c>
      <c r="T46" s="1">
        <f t="shared" si="4"/>
        <v>3.358976375888199</v>
      </c>
      <c r="U46" s="1">
        <v>14.525399999999999</v>
      </c>
      <c r="V46" s="1">
        <v>7.1751999999999994</v>
      </c>
      <c r="W46" s="1">
        <v>0</v>
      </c>
      <c r="X46" s="1">
        <v>12.2554</v>
      </c>
      <c r="Y46" s="1"/>
      <c r="Z46" s="1">
        <f>P46*G46</f>
        <v>367.69899999999996</v>
      </c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74</v>
      </c>
      <c r="B47" s="1" t="s">
        <v>29</v>
      </c>
      <c r="C47" s="1">
        <v>1464</v>
      </c>
      <c r="D47" s="1">
        <v>27</v>
      </c>
      <c r="E47" s="1">
        <v>340</v>
      </c>
      <c r="F47" s="1">
        <v>1052</v>
      </c>
      <c r="G47" s="6">
        <v>0.4</v>
      </c>
      <c r="H47" s="1">
        <v>60</v>
      </c>
      <c r="I47" s="1"/>
      <c r="J47" s="1">
        <v>355</v>
      </c>
      <c r="K47" s="1">
        <f t="shared" si="12"/>
        <v>-15</v>
      </c>
      <c r="L47" s="1">
        <f t="shared" si="1"/>
        <v>316</v>
      </c>
      <c r="M47" s="1">
        <v>24</v>
      </c>
      <c r="N47" s="1"/>
      <c r="O47" s="1">
        <f>L47/5</f>
        <v>63.2</v>
      </c>
      <c r="P47" s="5"/>
      <c r="Q47" s="5"/>
      <c r="R47" s="1"/>
      <c r="S47" s="1">
        <f t="shared" si="3"/>
        <v>16.645569620253163</v>
      </c>
      <c r="T47" s="1">
        <f t="shared" si="4"/>
        <v>16.645569620253163</v>
      </c>
      <c r="U47" s="1">
        <v>82.6</v>
      </c>
      <c r="V47" s="1">
        <v>103.4</v>
      </c>
      <c r="W47" s="1">
        <v>90.4</v>
      </c>
      <c r="X47" s="1">
        <v>87.2</v>
      </c>
      <c r="Y47" s="15" t="s">
        <v>107</v>
      </c>
      <c r="Z47" s="1">
        <f>P47*G47</f>
        <v>0</v>
      </c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75</v>
      </c>
      <c r="B48" s="1" t="s">
        <v>29</v>
      </c>
      <c r="C48" s="1">
        <v>626</v>
      </c>
      <c r="D48" s="1">
        <v>355</v>
      </c>
      <c r="E48" s="1">
        <v>257</v>
      </c>
      <c r="F48" s="1">
        <v>675</v>
      </c>
      <c r="G48" s="6">
        <v>0.4</v>
      </c>
      <c r="H48" s="1">
        <v>60</v>
      </c>
      <c r="I48" s="1"/>
      <c r="J48" s="1">
        <v>254</v>
      </c>
      <c r="K48" s="1">
        <f t="shared" si="12"/>
        <v>3</v>
      </c>
      <c r="L48" s="1">
        <f t="shared" si="1"/>
        <v>257</v>
      </c>
      <c r="M48" s="1"/>
      <c r="N48" s="1"/>
      <c r="O48" s="1">
        <f>L48/5</f>
        <v>51.4</v>
      </c>
      <c r="P48" s="5">
        <f t="shared" si="16"/>
        <v>44.600000000000023</v>
      </c>
      <c r="Q48" s="5"/>
      <c r="R48" s="1"/>
      <c r="S48" s="1">
        <f t="shared" si="3"/>
        <v>14</v>
      </c>
      <c r="T48" s="1">
        <f t="shared" si="4"/>
        <v>13.132295719844358</v>
      </c>
      <c r="U48" s="1">
        <v>63.2</v>
      </c>
      <c r="V48" s="1">
        <v>85.2</v>
      </c>
      <c r="W48" s="1">
        <v>91.8</v>
      </c>
      <c r="X48" s="1">
        <v>68.2</v>
      </c>
      <c r="Y48" s="1"/>
      <c r="Z48" s="1">
        <f>P48*G48</f>
        <v>17.840000000000011</v>
      </c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76</v>
      </c>
      <c r="B49" s="1" t="s">
        <v>29</v>
      </c>
      <c r="C49" s="1">
        <v>727</v>
      </c>
      <c r="D49" s="1">
        <v>600</v>
      </c>
      <c r="E49" s="1">
        <v>347</v>
      </c>
      <c r="F49" s="1">
        <v>899</v>
      </c>
      <c r="G49" s="6">
        <v>0.4</v>
      </c>
      <c r="H49" s="1">
        <v>60</v>
      </c>
      <c r="I49" s="1"/>
      <c r="J49" s="1">
        <v>343</v>
      </c>
      <c r="K49" s="1">
        <f t="shared" si="12"/>
        <v>4</v>
      </c>
      <c r="L49" s="1">
        <f t="shared" si="1"/>
        <v>347</v>
      </c>
      <c r="M49" s="1"/>
      <c r="N49" s="1"/>
      <c r="O49" s="1">
        <f>L49/5</f>
        <v>69.400000000000006</v>
      </c>
      <c r="P49" s="5">
        <f t="shared" si="16"/>
        <v>72.600000000000136</v>
      </c>
      <c r="Q49" s="5"/>
      <c r="R49" s="1"/>
      <c r="S49" s="1">
        <f t="shared" si="3"/>
        <v>14</v>
      </c>
      <c r="T49" s="1">
        <f t="shared" si="4"/>
        <v>12.953890489913544</v>
      </c>
      <c r="U49" s="1">
        <v>73.599999999999994</v>
      </c>
      <c r="V49" s="1">
        <v>86.6</v>
      </c>
      <c r="W49" s="1">
        <v>86.6</v>
      </c>
      <c r="X49" s="1">
        <v>82.2</v>
      </c>
      <c r="Y49" s="1"/>
      <c r="Z49" s="1">
        <f>P49*G49</f>
        <v>29.040000000000056</v>
      </c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77</v>
      </c>
      <c r="B50" s="1" t="s">
        <v>31</v>
      </c>
      <c r="C50" s="1">
        <v>162.93899999999999</v>
      </c>
      <c r="D50" s="1">
        <v>157.239</v>
      </c>
      <c r="E50" s="1">
        <v>133.05099999999999</v>
      </c>
      <c r="F50" s="1">
        <v>161.321</v>
      </c>
      <c r="G50" s="6">
        <v>1</v>
      </c>
      <c r="H50" s="1">
        <v>60</v>
      </c>
      <c r="I50" s="1"/>
      <c r="J50" s="1">
        <v>113.5</v>
      </c>
      <c r="K50" s="1">
        <f t="shared" si="12"/>
        <v>19.550999999999988</v>
      </c>
      <c r="L50" s="1">
        <f t="shared" si="1"/>
        <v>133.05099999999999</v>
      </c>
      <c r="M50" s="1"/>
      <c r="N50" s="1"/>
      <c r="O50" s="1">
        <f>L50/5</f>
        <v>26.610199999999999</v>
      </c>
      <c r="P50" s="5">
        <f t="shared" si="16"/>
        <v>211.2218</v>
      </c>
      <c r="Q50" s="5"/>
      <c r="R50" s="1"/>
      <c r="S50" s="1">
        <f t="shared" si="3"/>
        <v>14</v>
      </c>
      <c r="T50" s="1">
        <f t="shared" si="4"/>
        <v>6.0623745781692735</v>
      </c>
      <c r="U50" s="1">
        <v>17.360600000000002</v>
      </c>
      <c r="V50" s="1">
        <v>0</v>
      </c>
      <c r="W50" s="1">
        <v>62.466600000000007</v>
      </c>
      <c r="X50" s="1">
        <v>24.7544</v>
      </c>
      <c r="Y50" s="1"/>
      <c r="Z50" s="1">
        <f>P50*G50</f>
        <v>211.2218</v>
      </c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78</v>
      </c>
      <c r="B51" s="1" t="s">
        <v>31</v>
      </c>
      <c r="C51" s="1">
        <v>201.792</v>
      </c>
      <c r="D51" s="1">
        <v>330.68700000000001</v>
      </c>
      <c r="E51" s="1">
        <v>170.84100000000001</v>
      </c>
      <c r="F51" s="1">
        <v>330.68700000000001</v>
      </c>
      <c r="G51" s="6">
        <v>1</v>
      </c>
      <c r="H51" s="1">
        <v>60</v>
      </c>
      <c r="I51" s="1"/>
      <c r="J51" s="1">
        <v>176.8</v>
      </c>
      <c r="K51" s="1">
        <f t="shared" si="12"/>
        <v>-5.9590000000000032</v>
      </c>
      <c r="L51" s="1">
        <f t="shared" si="1"/>
        <v>170.84100000000001</v>
      </c>
      <c r="M51" s="1"/>
      <c r="N51" s="1"/>
      <c r="O51" s="1">
        <f>L51/5</f>
        <v>34.168199999999999</v>
      </c>
      <c r="P51" s="5">
        <f t="shared" si="16"/>
        <v>147.66779999999994</v>
      </c>
      <c r="Q51" s="5"/>
      <c r="R51" s="1"/>
      <c r="S51" s="1">
        <f t="shared" si="3"/>
        <v>14</v>
      </c>
      <c r="T51" s="1">
        <f t="shared" si="4"/>
        <v>9.678209563278136</v>
      </c>
      <c r="U51" s="1">
        <v>32.3048</v>
      </c>
      <c r="V51" s="1">
        <v>24.293199999999999</v>
      </c>
      <c r="W51" s="1">
        <v>52.517800000000001</v>
      </c>
      <c r="X51" s="1">
        <v>16.8294</v>
      </c>
      <c r="Y51" s="1"/>
      <c r="Z51" s="1">
        <f>P51*G51</f>
        <v>147.66779999999994</v>
      </c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79</v>
      </c>
      <c r="B52" s="1" t="s">
        <v>31</v>
      </c>
      <c r="C52" s="1">
        <v>753.9</v>
      </c>
      <c r="D52" s="1">
        <v>36.124000000000002</v>
      </c>
      <c r="E52" s="1">
        <v>266.53100000000001</v>
      </c>
      <c r="F52" s="1">
        <v>485.13099999999997</v>
      </c>
      <c r="G52" s="6">
        <v>1</v>
      </c>
      <c r="H52" s="1">
        <v>45</v>
      </c>
      <c r="I52" s="1"/>
      <c r="J52" s="1">
        <v>263.60000000000002</v>
      </c>
      <c r="K52" s="1">
        <f t="shared" si="12"/>
        <v>2.9309999999999832</v>
      </c>
      <c r="L52" s="1">
        <f t="shared" si="1"/>
        <v>266.53100000000001</v>
      </c>
      <c r="M52" s="1"/>
      <c r="N52" s="1"/>
      <c r="O52" s="1">
        <f>L52/5</f>
        <v>53.306200000000004</v>
      </c>
      <c r="P52" s="5">
        <f t="shared" si="16"/>
        <v>261.15580000000011</v>
      </c>
      <c r="Q52" s="5"/>
      <c r="R52" s="1"/>
      <c r="S52" s="1">
        <f t="shared" si="3"/>
        <v>14</v>
      </c>
      <c r="T52" s="1">
        <f t="shared" si="4"/>
        <v>9.1008363004678614</v>
      </c>
      <c r="U52" s="1">
        <v>49.889600000000002</v>
      </c>
      <c r="V52" s="1">
        <v>40.33</v>
      </c>
      <c r="W52" s="1">
        <v>101.4188</v>
      </c>
      <c r="X52" s="1">
        <v>61.115400000000001</v>
      </c>
      <c r="Y52" s="1"/>
      <c r="Z52" s="1">
        <f>P52*G52</f>
        <v>261.15580000000011</v>
      </c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80</v>
      </c>
      <c r="B53" s="1" t="s">
        <v>31</v>
      </c>
      <c r="C53" s="1">
        <v>12.6</v>
      </c>
      <c r="D53" s="1">
        <v>57.174999999999997</v>
      </c>
      <c r="E53" s="1">
        <v>17.172999999999998</v>
      </c>
      <c r="F53" s="1">
        <v>48.335000000000001</v>
      </c>
      <c r="G53" s="6">
        <v>1</v>
      </c>
      <c r="H53" s="1">
        <v>45</v>
      </c>
      <c r="I53" s="1"/>
      <c r="J53" s="1">
        <v>26</v>
      </c>
      <c r="K53" s="1">
        <f t="shared" si="12"/>
        <v>-8.8270000000000017</v>
      </c>
      <c r="L53" s="1">
        <f t="shared" si="1"/>
        <v>17.172999999999998</v>
      </c>
      <c r="M53" s="1"/>
      <c r="N53" s="1"/>
      <c r="O53" s="1">
        <f>L53/5</f>
        <v>3.4345999999999997</v>
      </c>
      <c r="P53" s="5"/>
      <c r="Q53" s="5"/>
      <c r="R53" s="1"/>
      <c r="S53" s="1">
        <f t="shared" si="3"/>
        <v>14.072963372736274</v>
      </c>
      <c r="T53" s="1">
        <f t="shared" si="4"/>
        <v>14.072963372736274</v>
      </c>
      <c r="U53" s="1">
        <v>4.3026</v>
      </c>
      <c r="V53" s="1">
        <v>4.3575999999999997</v>
      </c>
      <c r="W53" s="1">
        <v>8.8707999999999991</v>
      </c>
      <c r="X53" s="1">
        <v>3.7886000000000002</v>
      </c>
      <c r="Y53" s="1"/>
      <c r="Z53" s="1">
        <f>P53*G53</f>
        <v>0</v>
      </c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81</v>
      </c>
      <c r="B54" s="1" t="s">
        <v>31</v>
      </c>
      <c r="C54" s="1">
        <v>10.78</v>
      </c>
      <c r="D54" s="1">
        <v>32.93</v>
      </c>
      <c r="E54" s="1">
        <v>10.942</v>
      </c>
      <c r="F54" s="1">
        <v>30.045999999999999</v>
      </c>
      <c r="G54" s="6">
        <v>1</v>
      </c>
      <c r="H54" s="1">
        <v>60</v>
      </c>
      <c r="I54" s="1"/>
      <c r="J54" s="1">
        <v>9.5</v>
      </c>
      <c r="K54" s="1">
        <f t="shared" si="12"/>
        <v>1.4420000000000002</v>
      </c>
      <c r="L54" s="1">
        <f t="shared" si="1"/>
        <v>10.942</v>
      </c>
      <c r="M54" s="1"/>
      <c r="N54" s="1"/>
      <c r="O54" s="1">
        <f>L54/5</f>
        <v>2.1884000000000001</v>
      </c>
      <c r="P54" s="5"/>
      <c r="Q54" s="5"/>
      <c r="R54" s="1"/>
      <c r="S54" s="1">
        <f t="shared" si="3"/>
        <v>13.729665509047704</v>
      </c>
      <c r="T54" s="1">
        <f t="shared" si="4"/>
        <v>13.729665509047704</v>
      </c>
      <c r="U54" s="1">
        <v>1.3608</v>
      </c>
      <c r="V54" s="1">
        <v>3.3054000000000001</v>
      </c>
      <c r="W54" s="1">
        <v>1.6332</v>
      </c>
      <c r="X54" s="1">
        <v>5.1407999999999996</v>
      </c>
      <c r="Y54" s="1"/>
      <c r="Z54" s="1">
        <f>P54*G54</f>
        <v>0</v>
      </c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82</v>
      </c>
      <c r="B55" s="1" t="s">
        <v>31</v>
      </c>
      <c r="C55" s="1">
        <v>21.35</v>
      </c>
      <c r="D55" s="1">
        <v>32.487000000000002</v>
      </c>
      <c r="E55" s="1">
        <v>17.588000000000001</v>
      </c>
      <c r="F55" s="1">
        <v>32.152000000000001</v>
      </c>
      <c r="G55" s="6">
        <v>1</v>
      </c>
      <c r="H55" s="1">
        <v>60</v>
      </c>
      <c r="I55" s="1"/>
      <c r="J55" s="1">
        <v>19</v>
      </c>
      <c r="K55" s="1">
        <f t="shared" si="12"/>
        <v>-1.411999999999999</v>
      </c>
      <c r="L55" s="1">
        <f t="shared" si="1"/>
        <v>17.588000000000001</v>
      </c>
      <c r="M55" s="1"/>
      <c r="N55" s="1"/>
      <c r="O55" s="1">
        <f>L55/5</f>
        <v>3.5176000000000003</v>
      </c>
      <c r="P55" s="5">
        <f t="shared" si="16"/>
        <v>17.0944</v>
      </c>
      <c r="Q55" s="5"/>
      <c r="R55" s="1"/>
      <c r="S55" s="1">
        <f t="shared" si="3"/>
        <v>14</v>
      </c>
      <c r="T55" s="1">
        <f t="shared" si="4"/>
        <v>9.1403229474641794</v>
      </c>
      <c r="U55" s="1">
        <v>1.3520000000000001</v>
      </c>
      <c r="V55" s="1">
        <v>3.7582</v>
      </c>
      <c r="W55" s="1">
        <v>2.6886000000000001</v>
      </c>
      <c r="X55" s="1">
        <v>1.4683999999999999</v>
      </c>
      <c r="Y55" s="1"/>
      <c r="Z55" s="1">
        <f>P55*G55</f>
        <v>17.0944</v>
      </c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0" t="s">
        <v>83</v>
      </c>
      <c r="B56" s="1" t="s">
        <v>31</v>
      </c>
      <c r="C56" s="1"/>
      <c r="D56" s="1">
        <v>32.738</v>
      </c>
      <c r="E56" s="1">
        <v>2.7360000000000002</v>
      </c>
      <c r="F56" s="1">
        <v>29.928000000000001</v>
      </c>
      <c r="G56" s="6">
        <v>1</v>
      </c>
      <c r="H56" s="1" t="e">
        <v>#N/A</v>
      </c>
      <c r="I56" s="1"/>
      <c r="J56" s="1">
        <v>3</v>
      </c>
      <c r="K56" s="1">
        <f t="shared" si="12"/>
        <v>-0.26399999999999979</v>
      </c>
      <c r="L56" s="1">
        <f t="shared" si="1"/>
        <v>2.7360000000000002</v>
      </c>
      <c r="M56" s="1"/>
      <c r="N56" s="1"/>
      <c r="O56" s="1">
        <f>L56/5</f>
        <v>0.54720000000000002</v>
      </c>
      <c r="P56" s="5"/>
      <c r="Q56" s="5"/>
      <c r="R56" s="1"/>
      <c r="S56" s="1">
        <f t="shared" si="3"/>
        <v>54.692982456140349</v>
      </c>
      <c r="T56" s="1">
        <f t="shared" si="4"/>
        <v>54.692982456140349</v>
      </c>
      <c r="U56" s="1">
        <v>0</v>
      </c>
      <c r="V56" s="1">
        <v>0</v>
      </c>
      <c r="W56" s="1">
        <v>0</v>
      </c>
      <c r="X56" s="1">
        <v>0</v>
      </c>
      <c r="Y56" s="1"/>
      <c r="Z56" s="1">
        <f>P56*G56</f>
        <v>0</v>
      </c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84</v>
      </c>
      <c r="B57" s="1" t="s">
        <v>29</v>
      </c>
      <c r="C57" s="1">
        <v>37</v>
      </c>
      <c r="D57" s="1">
        <v>144</v>
      </c>
      <c r="E57" s="1">
        <v>22</v>
      </c>
      <c r="F57" s="1">
        <v>149</v>
      </c>
      <c r="G57" s="6">
        <v>0.33</v>
      </c>
      <c r="H57" s="1">
        <v>45</v>
      </c>
      <c r="I57" s="1"/>
      <c r="J57" s="1">
        <v>24</v>
      </c>
      <c r="K57" s="1">
        <f t="shared" si="12"/>
        <v>-2</v>
      </c>
      <c r="L57" s="1">
        <f t="shared" si="1"/>
        <v>22</v>
      </c>
      <c r="M57" s="1"/>
      <c r="N57" s="1"/>
      <c r="O57" s="1">
        <f>L57/5</f>
        <v>4.4000000000000004</v>
      </c>
      <c r="P57" s="5"/>
      <c r="Q57" s="5"/>
      <c r="R57" s="1"/>
      <c r="S57" s="1">
        <f t="shared" si="3"/>
        <v>33.86363636363636</v>
      </c>
      <c r="T57" s="1">
        <f t="shared" si="4"/>
        <v>33.86363636363636</v>
      </c>
      <c r="U57" s="1">
        <v>11.4</v>
      </c>
      <c r="V57" s="1">
        <v>18.8</v>
      </c>
      <c r="W57" s="1">
        <v>0</v>
      </c>
      <c r="X57" s="1">
        <v>39</v>
      </c>
      <c r="Y57" s="15" t="s">
        <v>107</v>
      </c>
      <c r="Z57" s="1">
        <f>P57*G57</f>
        <v>0</v>
      </c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85</v>
      </c>
      <c r="B58" s="1" t="s">
        <v>31</v>
      </c>
      <c r="C58" s="1">
        <v>189</v>
      </c>
      <c r="D58" s="1">
        <v>125.086</v>
      </c>
      <c r="E58" s="1">
        <v>151.67599999999999</v>
      </c>
      <c r="F58" s="1">
        <v>152.86199999999999</v>
      </c>
      <c r="G58" s="6">
        <v>1</v>
      </c>
      <c r="H58" s="1">
        <v>45</v>
      </c>
      <c r="I58" s="1"/>
      <c r="J58" s="1">
        <v>137</v>
      </c>
      <c r="K58" s="1">
        <f t="shared" si="12"/>
        <v>14.675999999999988</v>
      </c>
      <c r="L58" s="1">
        <f t="shared" si="1"/>
        <v>151.67599999999999</v>
      </c>
      <c r="M58" s="1"/>
      <c r="N58" s="1"/>
      <c r="O58" s="1">
        <f>L58/5</f>
        <v>30.335199999999997</v>
      </c>
      <c r="P58" s="5">
        <f t="shared" si="16"/>
        <v>271.83079999999995</v>
      </c>
      <c r="Q58" s="5"/>
      <c r="R58" s="1"/>
      <c r="S58" s="1">
        <f t="shared" si="3"/>
        <v>13.999999999999998</v>
      </c>
      <c r="T58" s="1">
        <f t="shared" si="4"/>
        <v>5.039096495160738</v>
      </c>
      <c r="U58" s="1">
        <v>20.282599999999999</v>
      </c>
      <c r="V58" s="1">
        <v>14.6</v>
      </c>
      <c r="W58" s="1">
        <v>29.8188</v>
      </c>
      <c r="X58" s="1">
        <v>11.8596</v>
      </c>
      <c r="Y58" s="1"/>
      <c r="Z58" s="1">
        <f>P58*G58</f>
        <v>271.83079999999995</v>
      </c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86</v>
      </c>
      <c r="B59" s="1" t="s">
        <v>29</v>
      </c>
      <c r="C59" s="1">
        <v>1248</v>
      </c>
      <c r="D59" s="1">
        <v>944</v>
      </c>
      <c r="E59" s="1">
        <v>794</v>
      </c>
      <c r="F59" s="1">
        <v>1223</v>
      </c>
      <c r="G59" s="6">
        <v>0.28000000000000003</v>
      </c>
      <c r="H59" s="1">
        <v>45</v>
      </c>
      <c r="I59" s="1"/>
      <c r="J59" s="1">
        <v>801</v>
      </c>
      <c r="K59" s="1">
        <f t="shared" si="12"/>
        <v>-7</v>
      </c>
      <c r="L59" s="1">
        <f t="shared" si="1"/>
        <v>474</v>
      </c>
      <c r="M59" s="1">
        <v>320</v>
      </c>
      <c r="N59" s="1"/>
      <c r="O59" s="1">
        <f>L59/5</f>
        <v>94.8</v>
      </c>
      <c r="P59" s="5">
        <f t="shared" si="16"/>
        <v>104.20000000000005</v>
      </c>
      <c r="Q59" s="5"/>
      <c r="R59" s="1"/>
      <c r="S59" s="1">
        <f t="shared" si="3"/>
        <v>14.000000000000002</v>
      </c>
      <c r="T59" s="1">
        <f t="shared" si="4"/>
        <v>12.90084388185654</v>
      </c>
      <c r="U59" s="1">
        <v>113.6</v>
      </c>
      <c r="V59" s="1">
        <v>155.19999999999999</v>
      </c>
      <c r="W59" s="1">
        <v>97.2</v>
      </c>
      <c r="X59" s="1">
        <v>146.19999999999999</v>
      </c>
      <c r="Y59" s="1"/>
      <c r="Z59" s="1">
        <f>P59*G59</f>
        <v>29.176000000000016</v>
      </c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87</v>
      </c>
      <c r="B60" s="1" t="s">
        <v>29</v>
      </c>
      <c r="C60" s="1">
        <v>1351</v>
      </c>
      <c r="D60" s="1"/>
      <c r="E60" s="1">
        <v>257</v>
      </c>
      <c r="F60" s="1">
        <v>952</v>
      </c>
      <c r="G60" s="6">
        <v>0.28000000000000003</v>
      </c>
      <c r="H60" s="1">
        <v>45</v>
      </c>
      <c r="I60" s="1"/>
      <c r="J60" s="1">
        <v>289</v>
      </c>
      <c r="K60" s="1">
        <f t="shared" si="12"/>
        <v>-32</v>
      </c>
      <c r="L60" s="1">
        <f t="shared" si="1"/>
        <v>257</v>
      </c>
      <c r="M60" s="1"/>
      <c r="N60" s="1"/>
      <c r="O60" s="1">
        <f>L60/5</f>
        <v>51.4</v>
      </c>
      <c r="P60" s="5"/>
      <c r="Q60" s="5"/>
      <c r="R60" s="1"/>
      <c r="S60" s="1">
        <f t="shared" si="3"/>
        <v>18.521400778210118</v>
      </c>
      <c r="T60" s="1">
        <f t="shared" si="4"/>
        <v>18.521400778210118</v>
      </c>
      <c r="U60" s="1">
        <v>49.8</v>
      </c>
      <c r="V60" s="1">
        <v>36.799999999999997</v>
      </c>
      <c r="W60" s="1">
        <v>101.6</v>
      </c>
      <c r="X60" s="1">
        <v>106.2</v>
      </c>
      <c r="Y60" s="15" t="s">
        <v>107</v>
      </c>
      <c r="Z60" s="1">
        <f>P60*G60</f>
        <v>0</v>
      </c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88</v>
      </c>
      <c r="B61" s="1" t="s">
        <v>29</v>
      </c>
      <c r="C61" s="1">
        <v>1206</v>
      </c>
      <c r="D61" s="1">
        <v>722</v>
      </c>
      <c r="E61" s="1">
        <v>489</v>
      </c>
      <c r="F61" s="1">
        <v>1299</v>
      </c>
      <c r="G61" s="6">
        <v>0.35</v>
      </c>
      <c r="H61" s="1">
        <v>45</v>
      </c>
      <c r="I61" s="1"/>
      <c r="J61" s="1">
        <v>487</v>
      </c>
      <c r="K61" s="1">
        <f t="shared" si="12"/>
        <v>2</v>
      </c>
      <c r="L61" s="1">
        <f t="shared" si="1"/>
        <v>409</v>
      </c>
      <c r="M61" s="1">
        <v>80</v>
      </c>
      <c r="N61" s="1"/>
      <c r="O61" s="1">
        <f>L61/5</f>
        <v>81.8</v>
      </c>
      <c r="P61" s="5"/>
      <c r="Q61" s="5"/>
      <c r="R61" s="1"/>
      <c r="S61" s="1">
        <f t="shared" si="3"/>
        <v>15.880195599022006</v>
      </c>
      <c r="T61" s="1">
        <f t="shared" si="4"/>
        <v>15.880195599022006</v>
      </c>
      <c r="U61" s="1">
        <v>115</v>
      </c>
      <c r="V61" s="1">
        <v>86.8</v>
      </c>
      <c r="W61" s="1">
        <v>137.80000000000001</v>
      </c>
      <c r="X61" s="1">
        <v>123.6</v>
      </c>
      <c r="Y61" s="15" t="s">
        <v>107</v>
      </c>
      <c r="Z61" s="1">
        <f>P61*G61</f>
        <v>0</v>
      </c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89</v>
      </c>
      <c r="B62" s="1" t="s">
        <v>29</v>
      </c>
      <c r="C62" s="1">
        <v>801</v>
      </c>
      <c r="D62" s="1">
        <v>1337</v>
      </c>
      <c r="E62" s="1">
        <v>645</v>
      </c>
      <c r="F62" s="1">
        <v>1357</v>
      </c>
      <c r="G62" s="6">
        <v>0.28000000000000003</v>
      </c>
      <c r="H62" s="1">
        <v>45</v>
      </c>
      <c r="I62" s="1"/>
      <c r="J62" s="1">
        <v>634</v>
      </c>
      <c r="K62" s="1">
        <f t="shared" si="12"/>
        <v>11</v>
      </c>
      <c r="L62" s="1">
        <f t="shared" si="1"/>
        <v>405</v>
      </c>
      <c r="M62" s="1">
        <v>240</v>
      </c>
      <c r="N62" s="1"/>
      <c r="O62" s="1">
        <f>L62/5</f>
        <v>81</v>
      </c>
      <c r="P62" s="5"/>
      <c r="Q62" s="5"/>
      <c r="R62" s="1"/>
      <c r="S62" s="1">
        <f t="shared" si="3"/>
        <v>16.753086419753085</v>
      </c>
      <c r="T62" s="1">
        <f t="shared" si="4"/>
        <v>16.753086419753085</v>
      </c>
      <c r="U62" s="1">
        <v>112.4</v>
      </c>
      <c r="V62" s="1">
        <v>61</v>
      </c>
      <c r="W62" s="1">
        <v>146.19999999999999</v>
      </c>
      <c r="X62" s="1">
        <v>57.2</v>
      </c>
      <c r="Y62" s="15" t="s">
        <v>107</v>
      </c>
      <c r="Z62" s="1">
        <f>P62*G62</f>
        <v>0</v>
      </c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90</v>
      </c>
      <c r="B63" s="1" t="s">
        <v>29</v>
      </c>
      <c r="C63" s="1">
        <v>1298</v>
      </c>
      <c r="D63" s="1">
        <v>456</v>
      </c>
      <c r="E63" s="1">
        <v>620</v>
      </c>
      <c r="F63" s="1">
        <v>1008</v>
      </c>
      <c r="G63" s="6">
        <v>0.35</v>
      </c>
      <c r="H63" s="1">
        <v>45</v>
      </c>
      <c r="I63" s="1"/>
      <c r="J63" s="1">
        <v>636</v>
      </c>
      <c r="K63" s="1">
        <f t="shared" si="12"/>
        <v>-16</v>
      </c>
      <c r="L63" s="1">
        <f t="shared" si="1"/>
        <v>500</v>
      </c>
      <c r="M63" s="1">
        <v>120</v>
      </c>
      <c r="N63" s="1"/>
      <c r="O63" s="1">
        <f>L63/5</f>
        <v>100</v>
      </c>
      <c r="P63" s="5">
        <f t="shared" si="16"/>
        <v>392</v>
      </c>
      <c r="Q63" s="5"/>
      <c r="R63" s="1"/>
      <c r="S63" s="1">
        <f t="shared" si="3"/>
        <v>14</v>
      </c>
      <c r="T63" s="1">
        <f t="shared" si="4"/>
        <v>10.08</v>
      </c>
      <c r="U63" s="1">
        <v>101.6</v>
      </c>
      <c r="V63" s="1">
        <v>132.6</v>
      </c>
      <c r="W63" s="1">
        <v>156.0308</v>
      </c>
      <c r="X63" s="1">
        <v>116.2</v>
      </c>
      <c r="Y63" s="1"/>
      <c r="Z63" s="1">
        <f>P63*G63</f>
        <v>137.19999999999999</v>
      </c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91</v>
      </c>
      <c r="B64" s="1" t="s">
        <v>29</v>
      </c>
      <c r="C64" s="1">
        <v>821</v>
      </c>
      <c r="D64" s="1">
        <v>336</v>
      </c>
      <c r="E64" s="1">
        <v>438</v>
      </c>
      <c r="F64" s="1">
        <v>647</v>
      </c>
      <c r="G64" s="6">
        <v>0.28000000000000003</v>
      </c>
      <c r="H64" s="1">
        <v>45</v>
      </c>
      <c r="I64" s="1"/>
      <c r="J64" s="1">
        <v>439</v>
      </c>
      <c r="K64" s="1">
        <f t="shared" ref="K64:K76" si="20">E64-J64</f>
        <v>-1</v>
      </c>
      <c r="L64" s="1">
        <f t="shared" si="1"/>
        <v>198</v>
      </c>
      <c r="M64" s="1">
        <v>240</v>
      </c>
      <c r="N64" s="1"/>
      <c r="O64" s="1">
        <f>L64/5</f>
        <v>39.6</v>
      </c>
      <c r="P64" s="5"/>
      <c r="Q64" s="5"/>
      <c r="R64" s="1"/>
      <c r="S64" s="1">
        <f t="shared" si="3"/>
        <v>16.338383838383837</v>
      </c>
      <c r="T64" s="1">
        <f t="shared" si="4"/>
        <v>16.338383838383837</v>
      </c>
      <c r="U64" s="1">
        <v>34.6</v>
      </c>
      <c r="V64" s="1">
        <v>67.2</v>
      </c>
      <c r="W64" s="1">
        <v>37.799999999999997</v>
      </c>
      <c r="X64" s="1">
        <v>17.399999999999999</v>
      </c>
      <c r="Y64" s="1"/>
      <c r="Z64" s="1">
        <f>P64*G64</f>
        <v>0</v>
      </c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92</v>
      </c>
      <c r="B65" s="1" t="s">
        <v>29</v>
      </c>
      <c r="C65" s="1">
        <v>1381</v>
      </c>
      <c r="D65" s="1">
        <v>520</v>
      </c>
      <c r="E65" s="1">
        <v>559</v>
      </c>
      <c r="F65" s="1">
        <v>1222</v>
      </c>
      <c r="G65" s="6">
        <v>0.35</v>
      </c>
      <c r="H65" s="1">
        <v>45</v>
      </c>
      <c r="I65" s="1"/>
      <c r="J65" s="1">
        <v>559</v>
      </c>
      <c r="K65" s="1">
        <f t="shared" si="20"/>
        <v>0</v>
      </c>
      <c r="L65" s="1">
        <f t="shared" ref="L65:L76" si="21">E65-M65</f>
        <v>479</v>
      </c>
      <c r="M65" s="1">
        <v>80</v>
      </c>
      <c r="N65" s="1"/>
      <c r="O65" s="1">
        <f>L65/5</f>
        <v>95.8</v>
      </c>
      <c r="P65" s="5">
        <f t="shared" si="16"/>
        <v>119.20000000000005</v>
      </c>
      <c r="Q65" s="5"/>
      <c r="R65" s="1"/>
      <c r="S65" s="1">
        <f t="shared" si="3"/>
        <v>14.000000000000002</v>
      </c>
      <c r="T65" s="1">
        <f t="shared" si="4"/>
        <v>12.755741127348644</v>
      </c>
      <c r="U65" s="1">
        <v>113.8</v>
      </c>
      <c r="V65" s="1">
        <v>147</v>
      </c>
      <c r="W65" s="1">
        <v>145.50200000000001</v>
      </c>
      <c r="X65" s="1">
        <v>147.4</v>
      </c>
      <c r="Y65" s="1"/>
      <c r="Z65" s="1">
        <f>P65*G65</f>
        <v>41.720000000000013</v>
      </c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93</v>
      </c>
      <c r="B66" s="1" t="s">
        <v>29</v>
      </c>
      <c r="C66" s="1">
        <v>86</v>
      </c>
      <c r="D66" s="1">
        <v>104</v>
      </c>
      <c r="E66" s="1">
        <v>45</v>
      </c>
      <c r="F66" s="1">
        <v>104</v>
      </c>
      <c r="G66" s="6">
        <v>0.28000000000000003</v>
      </c>
      <c r="H66" s="1">
        <v>45</v>
      </c>
      <c r="I66" s="1"/>
      <c r="J66" s="1">
        <v>47</v>
      </c>
      <c r="K66" s="1">
        <f t="shared" si="20"/>
        <v>-2</v>
      </c>
      <c r="L66" s="1">
        <f t="shared" si="21"/>
        <v>45</v>
      </c>
      <c r="M66" s="1"/>
      <c r="N66" s="1"/>
      <c r="O66" s="1">
        <f>L66/5</f>
        <v>9</v>
      </c>
      <c r="P66" s="5">
        <f t="shared" si="16"/>
        <v>22</v>
      </c>
      <c r="Q66" s="5"/>
      <c r="R66" s="1"/>
      <c r="S66" s="1">
        <f t="shared" si="3"/>
        <v>14</v>
      </c>
      <c r="T66" s="1">
        <f t="shared" si="4"/>
        <v>11.555555555555555</v>
      </c>
      <c r="U66" s="1">
        <v>10.199999999999999</v>
      </c>
      <c r="V66" s="1">
        <v>0</v>
      </c>
      <c r="W66" s="1">
        <v>0</v>
      </c>
      <c r="X66" s="1">
        <v>0</v>
      </c>
      <c r="Y66" s="1"/>
      <c r="Z66" s="1">
        <f>P66*G66</f>
        <v>6.16</v>
      </c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94</v>
      </c>
      <c r="B67" s="1" t="s">
        <v>29</v>
      </c>
      <c r="C67" s="1">
        <v>74</v>
      </c>
      <c r="D67" s="1">
        <v>216</v>
      </c>
      <c r="E67" s="1">
        <v>109</v>
      </c>
      <c r="F67" s="1">
        <v>158</v>
      </c>
      <c r="G67" s="6">
        <v>0.5</v>
      </c>
      <c r="H67" s="1">
        <v>45</v>
      </c>
      <c r="I67" s="1"/>
      <c r="J67" s="1">
        <v>120</v>
      </c>
      <c r="K67" s="1">
        <f t="shared" si="20"/>
        <v>-11</v>
      </c>
      <c r="L67" s="1">
        <f t="shared" si="21"/>
        <v>109</v>
      </c>
      <c r="M67" s="1"/>
      <c r="N67" s="1"/>
      <c r="O67" s="1">
        <f>L67/5</f>
        <v>21.8</v>
      </c>
      <c r="P67" s="5">
        <f t="shared" si="16"/>
        <v>147.19999999999999</v>
      </c>
      <c r="Q67" s="5"/>
      <c r="R67" s="1"/>
      <c r="S67" s="1">
        <f t="shared" si="3"/>
        <v>13.999999999999998</v>
      </c>
      <c r="T67" s="1">
        <f t="shared" si="4"/>
        <v>7.2477064220183482</v>
      </c>
      <c r="U67" s="1">
        <v>7.2</v>
      </c>
      <c r="V67" s="1">
        <v>10</v>
      </c>
      <c r="W67" s="1">
        <v>9.1999999999999993</v>
      </c>
      <c r="X67" s="1">
        <v>39</v>
      </c>
      <c r="Y67" s="1" t="s">
        <v>45</v>
      </c>
      <c r="Z67" s="1">
        <f>P67*G67</f>
        <v>73.599999999999994</v>
      </c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95</v>
      </c>
      <c r="B68" s="1" t="s">
        <v>29</v>
      </c>
      <c r="C68" s="1">
        <v>476</v>
      </c>
      <c r="D68" s="1">
        <v>990</v>
      </c>
      <c r="E68" s="1">
        <v>578</v>
      </c>
      <c r="F68" s="1">
        <v>639</v>
      </c>
      <c r="G68" s="6">
        <v>0.41</v>
      </c>
      <c r="H68" s="1">
        <v>45</v>
      </c>
      <c r="I68" s="1"/>
      <c r="J68" s="1">
        <v>567</v>
      </c>
      <c r="K68" s="1">
        <f t="shared" si="20"/>
        <v>11</v>
      </c>
      <c r="L68" s="1">
        <f t="shared" si="21"/>
        <v>578</v>
      </c>
      <c r="M68" s="1"/>
      <c r="N68" s="1"/>
      <c r="O68" s="1">
        <f>L68/5</f>
        <v>115.6</v>
      </c>
      <c r="P68" s="5">
        <f t="shared" si="16"/>
        <v>979.39999999999986</v>
      </c>
      <c r="Q68" s="5"/>
      <c r="R68" s="1"/>
      <c r="S68" s="1">
        <f t="shared" si="3"/>
        <v>14</v>
      </c>
      <c r="T68" s="1">
        <f t="shared" si="4"/>
        <v>5.5276816608996544</v>
      </c>
      <c r="U68" s="1">
        <v>84.4</v>
      </c>
      <c r="V68" s="1">
        <v>80.8</v>
      </c>
      <c r="W68" s="1">
        <v>52.8</v>
      </c>
      <c r="X68" s="1">
        <v>60.6</v>
      </c>
      <c r="Y68" s="1"/>
      <c r="Z68" s="1">
        <f>P68*G68</f>
        <v>401.55399999999992</v>
      </c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96</v>
      </c>
      <c r="B69" s="1" t="s">
        <v>29</v>
      </c>
      <c r="C69" s="1">
        <v>128</v>
      </c>
      <c r="D69" s="1"/>
      <c r="E69" s="1">
        <v>30</v>
      </c>
      <c r="F69" s="1">
        <v>91</v>
      </c>
      <c r="G69" s="6">
        <v>0.5</v>
      </c>
      <c r="H69" s="1">
        <v>45</v>
      </c>
      <c r="I69" s="1"/>
      <c r="J69" s="1">
        <v>29</v>
      </c>
      <c r="K69" s="1">
        <f t="shared" si="20"/>
        <v>1</v>
      </c>
      <c r="L69" s="1">
        <f t="shared" si="21"/>
        <v>30</v>
      </c>
      <c r="M69" s="1"/>
      <c r="N69" s="1"/>
      <c r="O69" s="1">
        <f>L69/5</f>
        <v>6</v>
      </c>
      <c r="P69" s="5"/>
      <c r="Q69" s="5"/>
      <c r="R69" s="1"/>
      <c r="S69" s="1">
        <f t="shared" si="3"/>
        <v>15.166666666666666</v>
      </c>
      <c r="T69" s="1">
        <f t="shared" si="4"/>
        <v>15.166666666666666</v>
      </c>
      <c r="U69" s="1">
        <v>2.6</v>
      </c>
      <c r="V69" s="1">
        <v>0</v>
      </c>
      <c r="W69" s="1">
        <v>14.8</v>
      </c>
      <c r="X69" s="1">
        <v>11.6</v>
      </c>
      <c r="Y69" s="1" t="s">
        <v>45</v>
      </c>
      <c r="Z69" s="1">
        <f>P69*G69</f>
        <v>0</v>
      </c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97</v>
      </c>
      <c r="B70" s="1" t="s">
        <v>29</v>
      </c>
      <c r="C70" s="1">
        <v>17</v>
      </c>
      <c r="D70" s="1">
        <v>380</v>
      </c>
      <c r="E70" s="1"/>
      <c r="F70" s="1">
        <v>380</v>
      </c>
      <c r="G70" s="6">
        <v>0.41</v>
      </c>
      <c r="H70" s="1">
        <v>45</v>
      </c>
      <c r="I70" s="1"/>
      <c r="J70" s="1"/>
      <c r="K70" s="1">
        <f t="shared" si="20"/>
        <v>0</v>
      </c>
      <c r="L70" s="1">
        <f t="shared" si="21"/>
        <v>0</v>
      </c>
      <c r="M70" s="1"/>
      <c r="N70" s="1"/>
      <c r="O70" s="1">
        <f>L70/5</f>
        <v>0</v>
      </c>
      <c r="P70" s="5"/>
      <c r="Q70" s="5"/>
      <c r="R70" s="1"/>
      <c r="S70" s="1" t="e">
        <f t="shared" si="3"/>
        <v>#DIV/0!</v>
      </c>
      <c r="T70" s="1" t="e">
        <f t="shared" si="4"/>
        <v>#DIV/0!</v>
      </c>
      <c r="U70" s="1">
        <v>32</v>
      </c>
      <c r="V70" s="1">
        <v>0</v>
      </c>
      <c r="W70" s="1">
        <v>0</v>
      </c>
      <c r="X70" s="1">
        <v>0</v>
      </c>
      <c r="Y70" s="1"/>
      <c r="Z70" s="1">
        <f>P70*G70</f>
        <v>0</v>
      </c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98</v>
      </c>
      <c r="B71" s="1" t="s">
        <v>29</v>
      </c>
      <c r="C71" s="1"/>
      <c r="D71" s="1">
        <v>10</v>
      </c>
      <c r="E71" s="1"/>
      <c r="F71" s="1">
        <v>10</v>
      </c>
      <c r="G71" s="6">
        <v>0.4</v>
      </c>
      <c r="H71" s="1">
        <v>60</v>
      </c>
      <c r="I71" s="1"/>
      <c r="J71" s="1"/>
      <c r="K71" s="1">
        <f t="shared" si="20"/>
        <v>0</v>
      </c>
      <c r="L71" s="1">
        <f t="shared" si="21"/>
        <v>0</v>
      </c>
      <c r="M71" s="1"/>
      <c r="N71" s="1"/>
      <c r="O71" s="1">
        <f>L71/5</f>
        <v>0</v>
      </c>
      <c r="P71" s="5"/>
      <c r="Q71" s="5"/>
      <c r="R71" s="1"/>
      <c r="S71" s="1" t="e">
        <f t="shared" ref="S71:S76" si="22">(F71+P71)/O71</f>
        <v>#DIV/0!</v>
      </c>
      <c r="T71" s="1" t="e">
        <f t="shared" ref="T71:T76" si="23">F71/O71</f>
        <v>#DIV/0!</v>
      </c>
      <c r="U71" s="1">
        <v>0</v>
      </c>
      <c r="V71" s="1">
        <v>0.4</v>
      </c>
      <c r="W71" s="1">
        <v>0</v>
      </c>
      <c r="X71" s="1">
        <v>0</v>
      </c>
      <c r="Y71" s="1"/>
      <c r="Z71" s="1">
        <f>P71*G71</f>
        <v>0</v>
      </c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99</v>
      </c>
      <c r="B72" s="1" t="s">
        <v>31</v>
      </c>
      <c r="C72" s="1">
        <v>639.75</v>
      </c>
      <c r="D72" s="1">
        <v>133.09200000000001</v>
      </c>
      <c r="E72" s="1">
        <v>312.10599999999999</v>
      </c>
      <c r="F72" s="1">
        <v>434.976</v>
      </c>
      <c r="G72" s="6">
        <v>1</v>
      </c>
      <c r="H72" s="1">
        <v>60</v>
      </c>
      <c r="I72" s="1"/>
      <c r="J72" s="1">
        <v>303</v>
      </c>
      <c r="K72" s="1">
        <f t="shared" si="20"/>
        <v>9.1059999999999945</v>
      </c>
      <c r="L72" s="1">
        <f t="shared" si="21"/>
        <v>312.10599999999999</v>
      </c>
      <c r="M72" s="1"/>
      <c r="N72" s="1"/>
      <c r="O72" s="1">
        <f>L72/5</f>
        <v>62.421199999999999</v>
      </c>
      <c r="P72" s="5">
        <f t="shared" si="16"/>
        <v>438.92079999999999</v>
      </c>
      <c r="Q72" s="5"/>
      <c r="R72" s="1"/>
      <c r="S72" s="1">
        <f t="shared" si="22"/>
        <v>14</v>
      </c>
      <c r="T72" s="1">
        <f t="shared" si="23"/>
        <v>6.9684017609401936</v>
      </c>
      <c r="U72" s="1">
        <v>43.811</v>
      </c>
      <c r="V72" s="1">
        <v>47.504399999999997</v>
      </c>
      <c r="W72" s="1">
        <v>39.891800000000003</v>
      </c>
      <c r="X72" s="1">
        <v>0</v>
      </c>
      <c r="Y72" s="1"/>
      <c r="Z72" s="1">
        <f>P72*G72</f>
        <v>438.92079999999999</v>
      </c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0" t="s">
        <v>100</v>
      </c>
      <c r="B73" s="1" t="s">
        <v>29</v>
      </c>
      <c r="C73" s="1"/>
      <c r="D73" s="1">
        <v>336</v>
      </c>
      <c r="E73" s="1"/>
      <c r="F73" s="1">
        <v>336</v>
      </c>
      <c r="G73" s="6">
        <v>0.31</v>
      </c>
      <c r="H73" s="1" t="e">
        <v>#N/A</v>
      </c>
      <c r="I73" s="1"/>
      <c r="J73" s="1"/>
      <c r="K73" s="1">
        <f t="shared" si="20"/>
        <v>0</v>
      </c>
      <c r="L73" s="1">
        <f t="shared" si="21"/>
        <v>0</v>
      </c>
      <c r="M73" s="1"/>
      <c r="N73" s="1"/>
      <c r="O73" s="1">
        <f>L73/5</f>
        <v>0</v>
      </c>
      <c r="P73" s="5"/>
      <c r="Q73" s="5"/>
      <c r="R73" s="1"/>
      <c r="S73" s="1" t="e">
        <f t="shared" si="22"/>
        <v>#DIV/0!</v>
      </c>
      <c r="T73" s="1" t="e">
        <f t="shared" si="23"/>
        <v>#DIV/0!</v>
      </c>
      <c r="U73" s="1">
        <v>0</v>
      </c>
      <c r="V73" s="1">
        <v>0</v>
      </c>
      <c r="W73" s="1">
        <v>0</v>
      </c>
      <c r="X73" s="1">
        <v>0</v>
      </c>
      <c r="Y73" s="1"/>
      <c r="Z73" s="1">
        <f>P73*G73</f>
        <v>0</v>
      </c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0" t="s">
        <v>101</v>
      </c>
      <c r="B74" s="1" t="s">
        <v>29</v>
      </c>
      <c r="C74" s="1"/>
      <c r="D74" s="1">
        <v>15</v>
      </c>
      <c r="E74" s="1">
        <v>15</v>
      </c>
      <c r="F74" s="1"/>
      <c r="G74" s="6">
        <v>0</v>
      </c>
      <c r="H74" s="1" t="e">
        <v>#N/A</v>
      </c>
      <c r="I74" s="1"/>
      <c r="J74" s="1">
        <v>18</v>
      </c>
      <c r="K74" s="1">
        <f t="shared" si="20"/>
        <v>-3</v>
      </c>
      <c r="L74" s="1">
        <f t="shared" si="21"/>
        <v>15</v>
      </c>
      <c r="M74" s="1"/>
      <c r="N74" s="1"/>
      <c r="O74" s="1">
        <f>L74/5</f>
        <v>3</v>
      </c>
      <c r="P74" s="5"/>
      <c r="Q74" s="5"/>
      <c r="R74" s="1"/>
      <c r="S74" s="1">
        <f t="shared" si="22"/>
        <v>0</v>
      </c>
      <c r="T74" s="1">
        <f t="shared" si="23"/>
        <v>0</v>
      </c>
      <c r="U74" s="1">
        <v>0.2</v>
      </c>
      <c r="V74" s="1">
        <v>0</v>
      </c>
      <c r="W74" s="1">
        <v>0</v>
      </c>
      <c r="X74" s="1">
        <v>0</v>
      </c>
      <c r="Y74" s="1"/>
      <c r="Z74" s="1">
        <f>P74*G74</f>
        <v>0</v>
      </c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0" t="s">
        <v>102</v>
      </c>
      <c r="B75" s="1" t="s">
        <v>29</v>
      </c>
      <c r="C75" s="1"/>
      <c r="D75" s="1">
        <v>50</v>
      </c>
      <c r="E75" s="1">
        <v>50</v>
      </c>
      <c r="F75" s="1"/>
      <c r="G75" s="6">
        <v>0</v>
      </c>
      <c r="H75" s="1" t="e">
        <v>#N/A</v>
      </c>
      <c r="I75" s="1"/>
      <c r="J75" s="1">
        <v>50</v>
      </c>
      <c r="K75" s="1">
        <f t="shared" si="20"/>
        <v>0</v>
      </c>
      <c r="L75" s="1">
        <f t="shared" si="21"/>
        <v>50</v>
      </c>
      <c r="M75" s="1"/>
      <c r="N75" s="1"/>
      <c r="O75" s="1">
        <f>L75/5</f>
        <v>10</v>
      </c>
      <c r="P75" s="5"/>
      <c r="Q75" s="5"/>
      <c r="R75" s="1"/>
      <c r="S75" s="1">
        <f t="shared" si="22"/>
        <v>0</v>
      </c>
      <c r="T75" s="1">
        <f t="shared" si="23"/>
        <v>0</v>
      </c>
      <c r="U75" s="1">
        <v>0</v>
      </c>
      <c r="V75" s="1">
        <v>0</v>
      </c>
      <c r="W75" s="1">
        <v>0</v>
      </c>
      <c r="X75" s="1">
        <v>0</v>
      </c>
      <c r="Y75" s="1"/>
      <c r="Z75" s="1">
        <f>P75*G75</f>
        <v>0</v>
      </c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0" t="s">
        <v>103</v>
      </c>
      <c r="B76" s="1" t="s">
        <v>31</v>
      </c>
      <c r="C76" s="1"/>
      <c r="D76" s="1">
        <v>65.024000000000001</v>
      </c>
      <c r="E76" s="1">
        <v>59.631999999999998</v>
      </c>
      <c r="F76" s="1">
        <v>3.2</v>
      </c>
      <c r="G76" s="6">
        <v>0</v>
      </c>
      <c r="H76" s="1">
        <v>45</v>
      </c>
      <c r="I76" s="1"/>
      <c r="J76" s="1">
        <v>55</v>
      </c>
      <c r="K76" s="1">
        <f t="shared" si="20"/>
        <v>4.6319999999999979</v>
      </c>
      <c r="L76" s="1">
        <f t="shared" si="21"/>
        <v>59.631999999999998</v>
      </c>
      <c r="M76" s="1"/>
      <c r="N76" s="1"/>
      <c r="O76" s="1">
        <f>L76/5</f>
        <v>11.926399999999999</v>
      </c>
      <c r="P76" s="5"/>
      <c r="Q76" s="5"/>
      <c r="R76" s="1"/>
      <c r="S76" s="1">
        <f t="shared" si="22"/>
        <v>0.26831231553528312</v>
      </c>
      <c r="T76" s="1">
        <f t="shared" si="23"/>
        <v>0.26831231553528312</v>
      </c>
      <c r="U76" s="1">
        <v>7.5319999999999991</v>
      </c>
      <c r="V76" s="1">
        <v>6.8436000000000003</v>
      </c>
      <c r="W76" s="1">
        <v>14.972799999999999</v>
      </c>
      <c r="X76" s="1">
        <v>5.2295999999999996</v>
      </c>
      <c r="Y76" s="1"/>
      <c r="Z76" s="1">
        <f>P76*G76</f>
        <v>0</v>
      </c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</sheetData>
  <autoFilter ref="A3:Z76" xr:uid="{BB4383C7-CFC1-403C-B047-5FD9BEB4201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2024-02-20T12:20:57Z</dcterms:created>
  <dcterms:modified xsi:type="dcterms:W3CDTF">2024-02-20T12:38:35Z</dcterms:modified>
</cp:coreProperties>
</file>