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4 Ост сыры\Бердянск\"/>
    </mc:Choice>
  </mc:AlternateContent>
  <xr:revisionPtr revIDLastSave="0" documentId="13_ncr:1_{B4D50F92-A052-4996-969B-C65181B6474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TDSheet!$A$8:$Z$29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16" i="1"/>
  <c r="P17" i="1"/>
  <c r="P18" i="1"/>
  <c r="P20" i="1"/>
  <c r="P22" i="1"/>
  <c r="P24" i="1"/>
  <c r="P2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1" i="1"/>
  <c r="Z26" i="1" l="1"/>
  <c r="R11" i="1"/>
  <c r="Q26" i="1"/>
  <c r="Q28" i="1" l="1"/>
  <c r="Q27" i="1"/>
  <c r="Q14" i="1"/>
  <c r="Q18" i="1"/>
  <c r="Q12" i="1"/>
  <c r="Q20" i="1"/>
  <c r="Q16" i="1"/>
  <c r="Q22" i="1"/>
  <c r="Q29" i="1"/>
  <c r="Q24" i="1"/>
  <c r="Q25" i="1"/>
  <c r="Z25" i="1"/>
  <c r="Q23" i="1"/>
  <c r="Z23" i="1"/>
  <c r="Q21" i="1"/>
  <c r="Z21" i="1"/>
  <c r="Q19" i="1"/>
  <c r="Z19" i="1"/>
  <c r="Q17" i="1"/>
  <c r="Z17" i="1"/>
  <c r="Q15" i="1"/>
  <c r="Z15" i="1"/>
  <c r="Q13" i="1"/>
  <c r="Z13" i="1"/>
  <c r="R29" i="1"/>
  <c r="R25" i="1"/>
  <c r="R21" i="1"/>
  <c r="R17" i="1"/>
  <c r="R13" i="1"/>
  <c r="Z27" i="1"/>
  <c r="R27" i="1"/>
  <c r="R23" i="1"/>
  <c r="R19" i="1"/>
  <c r="R15" i="1"/>
  <c r="Z28" i="1"/>
  <c r="Z24" i="1"/>
  <c r="Z16" i="1"/>
  <c r="Z14" i="1"/>
  <c r="Z12" i="1"/>
  <c r="R28" i="1"/>
  <c r="R26" i="1"/>
  <c r="R24" i="1"/>
  <c r="R22" i="1"/>
  <c r="R20" i="1"/>
  <c r="R18" i="1"/>
  <c r="R16" i="1"/>
  <c r="R14" i="1"/>
  <c r="R12" i="1"/>
  <c r="J11" i="1"/>
  <c r="Z22" i="1" l="1"/>
  <c r="Z18" i="1"/>
  <c r="Z20" i="1"/>
  <c r="Z29" i="1"/>
  <c r="Z11" i="1"/>
  <c r="Q11" i="1"/>
  <c r="O11" i="1"/>
  <c r="O10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K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10" i="1"/>
  <c r="W10" i="1"/>
  <c r="V10" i="1"/>
  <c r="U10" i="1"/>
  <c r="P10" i="1"/>
  <c r="N10" i="1"/>
  <c r="M10" i="1"/>
  <c r="L10" i="1"/>
  <c r="Z10" i="1" l="1"/>
  <c r="K10" i="1"/>
</calcChain>
</file>

<file path=xl/sharedStrings.xml><?xml version="1.0" encoding="utf-8"?>
<sst xmlns="http://schemas.openxmlformats.org/spreadsheetml/2006/main" count="69" uniqueCount="47">
  <si>
    <t>Ведомость по товарам на складах</t>
  </si>
  <si>
    <t>Период: 12.02.2024 - 19.02.2024</t>
  </si>
  <si>
    <t>Склад Равно "Склад БЕРДЯНСК" И
Номенклатура В группе из списка "Останкино СЫР"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</si>
  <si>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</si>
  <si>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</si>
  <si>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</si>
  <si>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</si>
  <si>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</si>
  <si>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</si>
  <si>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</si>
  <si>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шт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</si>
  <si>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</si>
  <si>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</si>
  <si>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</si>
  <si>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</si>
  <si>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</si>
  <si>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</si>
  <si>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</si>
  <si>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</si>
  <si>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</si>
  <si>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</si>
  <si>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</si>
  <si>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</si>
  <si>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рассольный жирный Чечил 45% 100 гр  ОСТАНКИНО</t>
  </si>
  <si>
    <t>Сыр Творожный с зеленью 60% Папа может 140 гр.  Останкино</t>
  </si>
  <si>
    <t>Сыр тертый "Пармезан" 40% 90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</si>
  <si>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</si>
  <si>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</si>
  <si>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</si>
  <si>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</si>
  <si>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</si>
  <si>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метка</t>
  </si>
  <si>
    <t>кратное</t>
  </si>
  <si>
    <t>сроки</t>
  </si>
  <si>
    <t>заяв</t>
  </si>
  <si>
    <t>разн</t>
  </si>
  <si>
    <t>заказ</t>
  </si>
  <si>
    <t>сред. в день</t>
  </si>
  <si>
    <t>кон ост</t>
  </si>
  <si>
    <t>факт</t>
  </si>
  <si>
    <t>оппр</t>
  </si>
  <si>
    <t>тк пр</t>
  </si>
  <si>
    <t>ср</t>
  </si>
  <si>
    <t>комен</t>
  </si>
  <si>
    <t>скид</t>
  </si>
  <si>
    <t>вес</t>
  </si>
  <si>
    <t>06,02,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</si>
</sst>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4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/>
    <xf numFmtId="164" fontId="2" fillId="0" borderId="0" xfId="0" applyNumberFormat="1" applyFont="1" applyAlignment="1">
      <alignment horizontal="left" vertical="top"/>
    </xf>
    <xf numFmtId="164" fontId="2" fillId="2" borderId="2" xfId="0" applyNumberFormat="1" applyFont="1" applyFill="1" applyBorder="1" applyAlignment="1">
      <alignment horizontal="left" vertical="top"/>
    </xf>
    <xf numFmtId="164" fontId="2" fillId="2" borderId="4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2" fillId="0" borderId="0" xfId="0" applyNumberFormat="1" applyFont="1" applyAlignment="1">
      <alignment horizontal="center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4" fillId="2" borderId="4" xfId="0" applyFont="1" applyFill="1" applyBorder="1" applyAlignment="1">
      <alignment horizontal="left" vertical="top"/>
    </xf>
    <xf numFmtId="16" fontId="2" fillId="2" borderId="4" xfId="0" applyNumberFormat="1" applyFont="1" applyFill="1" applyBorder="1" applyAlignment="1">
      <alignment horizontal="left" vertical="top"/>
    </xf>
    <xf numFmtId="164" fontId="5" fillId="4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2" fontId="2" fillId="2" borderId="4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1047;&#1072;&#1082;&#1072;&#1079;&#1072;&#1085;&#1086;-&#1086;&#1090;&#1075;&#1088;&#1091;&#1078;&#1077;&#1085;&#1086;%20&#1057;&#1099;&#1088;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41;&#1077;&#1088;&#1076;&#1103;&#1085;&#1089;&#1082;%2031,01,24-06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Документ.Склад</v>
          </cell>
          <cell r="B5" t="str">
            <v>по заказам</v>
          </cell>
        </row>
        <row r="6">
          <cell r="A6" t="str">
            <v>Склад БЕРДЯНСК</v>
          </cell>
          <cell r="B6">
            <v>2622.8820000000001</v>
          </cell>
        </row>
        <row r="7">
          <cell r="A7" t="str">
            <v>Останкино ООО</v>
          </cell>
          <cell r="B7">
            <v>2622.8820000000001</v>
          </cell>
        </row>
        <row r="8">
          <cell r="A8" t="str">
            <v>Останкино СЫР</v>
          </cell>
          <cell r="B8">
            <v>2622.8820000000001</v>
          </cell>
        </row>
        <row r="9">
          <cell r="A9" t="str">
            <v>Масло "Папа может" 72,5% 180 гр. Фольга   УВА  ОСТАНКИНО</v>
          </cell>
          <cell r="B9">
            <v>1902</v>
          </cell>
        </row>
        <row r="10">
          <cell r="A10" t="str">
            <v>Сыр Боккончини копченый 40% 100 гр.  ОСТАНКИНО</v>
          </cell>
          <cell r="B10">
            <v>13</v>
          </cell>
        </row>
        <row r="11">
          <cell r="A11" t="str">
            <v>Сыр Папа Может Гауда  45% 200гр     Останкино</v>
          </cell>
          <cell r="B11">
            <v>6</v>
          </cell>
        </row>
        <row r="12">
          <cell r="A12" t="str">
            <v>Сыр Папа Может Гауда  45% вес     Останкино</v>
          </cell>
          <cell r="B12">
            <v>118.86</v>
          </cell>
        </row>
        <row r="13">
          <cell r="A13" t="str">
            <v>Сыр Папа Может Голландский  45% 200гр     Останкино</v>
          </cell>
          <cell r="B13">
            <v>15</v>
          </cell>
        </row>
        <row r="14">
          <cell r="A14" t="str">
            <v>Сыр Папа Может Голландский  45% вес      Останкино</v>
          </cell>
          <cell r="B14">
            <v>255.82499999999999</v>
          </cell>
        </row>
        <row r="15">
          <cell r="A15" t="str">
            <v>Сыр Папа Может Российский  50% вес    Останкино</v>
          </cell>
          <cell r="B15">
            <v>2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>
            <v>3.5</v>
          </cell>
        </row>
        <row r="17">
          <cell r="A17" t="str">
            <v>Сыр Папа Может Тильзитер   45% вес      Останкино</v>
          </cell>
          <cell r="B17">
            <v>23.765000000000001</v>
          </cell>
        </row>
        <row r="18">
          <cell r="A18" t="str">
            <v>Сыр Папа Может Эдам 45% вес (=3,5кг)  Останкино</v>
          </cell>
          <cell r="B18">
            <v>106.932</v>
          </cell>
        </row>
        <row r="19">
          <cell r="A19" t="str">
            <v>Сыр Плавленый Сливочный Папа Может 55% 190гр  Останкино</v>
          </cell>
          <cell r="B19">
            <v>167</v>
          </cell>
        </row>
        <row r="20">
          <cell r="A20" t="str">
            <v>Сыр тертый "Пармезан" 40% 90 гр  Останкино</v>
          </cell>
          <cell r="B20">
            <v>4</v>
          </cell>
        </row>
        <row r="21">
          <cell r="A21" t="str">
            <v>Сыч/Прод Коровино Тильзитер Оригин 50% ВЕС НОВАЯ (5 кг брус) СЗМЖ  ОСТАНКИНО</v>
          </cell>
          <cell r="B2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31.01.2024 - 06.02.2024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Останкино ООО; Останкино СЫР" И
Партнер Не в группе из списка "МР ИП Арефьев В.В.,г.Мари...; 18 (4) ИП Арефьев( Филиал..." И
Склад / комиссионер  / подразделение В группе из списка "Бердянск; Склад БЕРДЯНСК; НОВОЕ ВРЕМЯ ООО (RUB)"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Останкино ООО</v>
          </cell>
          <cell r="B7"/>
          <cell r="C7"/>
          <cell r="D7" t="str">
            <v>00-ko000631</v>
          </cell>
          <cell r="E7"/>
          <cell r="F7">
            <v>5024.2016599999997</v>
          </cell>
          <cell r="G7">
            <v>13400.566999999999</v>
          </cell>
        </row>
        <row r="8">
          <cell r="A8" t="str">
            <v>ООО Останкино-Краснодар</v>
          </cell>
          <cell r="B8"/>
          <cell r="C8"/>
          <cell r="D8" t="str">
            <v>00-00000632</v>
          </cell>
          <cell r="E8"/>
          <cell r="F8">
            <v>1824.047</v>
          </cell>
          <cell r="G8">
            <v>1824.047</v>
          </cell>
        </row>
        <row r="9">
          <cell r="A9" t="str">
            <v>3287 САЛЯМИ ИТАЛЬЯНСКАЯ с/к в/у ОСТАНКИНО</v>
          </cell>
          <cell r="B9"/>
          <cell r="C9"/>
          <cell r="D9" t="str">
            <v>00-00000651</v>
          </cell>
          <cell r="E9"/>
          <cell r="F9">
            <v>36.271999999999998</v>
          </cell>
          <cell r="G9">
            <v>36.271999999999998</v>
          </cell>
        </row>
        <row r="10">
          <cell r="A10" t="str">
            <v>3297 СЫТНЫЕ Папа может сар б/о мгс 1*3_СНГ  Останкино</v>
          </cell>
          <cell r="B10"/>
          <cell r="C10"/>
          <cell r="D10" t="str">
            <v>00-ko009058</v>
          </cell>
          <cell r="E10"/>
          <cell r="F10">
            <v>78.635999999999996</v>
          </cell>
          <cell r="G10">
            <v>78.635999999999996</v>
          </cell>
        </row>
        <row r="11">
          <cell r="A11" t="str">
            <v>3657 СЕРВЕЛАТ ФИНСКИЙ в/к в/у_Ашан  ОСТАНКИНО</v>
          </cell>
          <cell r="B11"/>
          <cell r="C11"/>
          <cell r="D11" t="str">
            <v>00-00009140</v>
          </cell>
          <cell r="E11"/>
          <cell r="F11">
            <v>1.6930000000000001</v>
          </cell>
          <cell r="G11">
            <v>1.6930000000000001</v>
          </cell>
        </row>
        <row r="12">
          <cell r="A12" t="str">
            <v>3812 СОЧНЫЕ сос п/о мгс 2*2  Останкино</v>
          </cell>
          <cell r="B12"/>
          <cell r="C12"/>
          <cell r="D12" t="str">
            <v>00-00009176</v>
          </cell>
          <cell r="E12"/>
          <cell r="F12">
            <v>118.55500000000001</v>
          </cell>
          <cell r="G12">
            <v>118.55500000000001</v>
          </cell>
        </row>
        <row r="13">
          <cell r="A13" t="str">
            <v>4063 МЯСНАЯ Папа может вар п/о_Л   ОСТАНКИНО</v>
          </cell>
          <cell r="B13"/>
          <cell r="C13"/>
          <cell r="D13" t="str">
            <v>00-00006364</v>
          </cell>
          <cell r="E13"/>
          <cell r="F13">
            <v>390.45100000000002</v>
          </cell>
          <cell r="G13">
            <v>390.45100000000002</v>
          </cell>
        </row>
        <row r="14">
          <cell r="A14" t="str">
            <v>4117 ЭКСТРА Папа может с/к в/у_Л   ОСТАНКИНО</v>
          </cell>
          <cell r="B14"/>
          <cell r="C14"/>
          <cell r="D14" t="str">
            <v>00-00006375</v>
          </cell>
          <cell r="E14"/>
          <cell r="F14">
            <v>4.5519999999999996</v>
          </cell>
          <cell r="G14">
            <v>4.5519999999999996</v>
          </cell>
        </row>
        <row r="15">
          <cell r="A15" t="str">
            <v>4574 Мясная со шпиком Папа может вар п/о ОСТАНКИНО</v>
          </cell>
          <cell r="B15"/>
          <cell r="C15"/>
          <cell r="D15" t="str">
            <v>00-00000698</v>
          </cell>
          <cell r="E15"/>
          <cell r="F15">
            <v>37.999000000000002</v>
          </cell>
          <cell r="G15">
            <v>37.999000000000002</v>
          </cell>
        </row>
        <row r="16">
          <cell r="A16" t="str">
            <v>4813 ФИЛЕЙНАЯ Папа может вар п/о_Л   ОСТАНКИНО</v>
          </cell>
          <cell r="B16"/>
          <cell r="C16"/>
          <cell r="D16" t="str">
            <v>00-00006365</v>
          </cell>
          <cell r="E16"/>
          <cell r="F16">
            <v>10.265000000000001</v>
          </cell>
          <cell r="G16">
            <v>10.265000000000001</v>
          </cell>
        </row>
        <row r="17">
          <cell r="A17" t="str">
            <v>5341 СЕРВЕЛАТ ОХОТНИЧИЙ в/к в/у  ОСТАНКИНО</v>
          </cell>
          <cell r="B17"/>
          <cell r="C17"/>
          <cell r="D17" t="str">
            <v>00-00005309</v>
          </cell>
          <cell r="E17"/>
          <cell r="F17">
            <v>119.096</v>
          </cell>
          <cell r="G17">
            <v>119.096</v>
          </cell>
        </row>
        <row r="18">
          <cell r="A18" t="str">
            <v>5452 ВЕТЧ.МЯСНАЯ Папа может п/о    ОСТАНКИНО</v>
          </cell>
          <cell r="B18"/>
          <cell r="C18"/>
          <cell r="D18" t="str">
            <v>00-00005378</v>
          </cell>
          <cell r="E18"/>
          <cell r="F18">
            <v>4.1230000000000002</v>
          </cell>
          <cell r="G18">
            <v>4.1230000000000002</v>
          </cell>
        </row>
        <row r="19">
          <cell r="A19" t="str">
            <v>5544 Сервелат Финский в/к в/у_45с НОВАЯ ОСТАНКИНО</v>
          </cell>
          <cell r="B19"/>
          <cell r="C19"/>
          <cell r="D19" t="str">
            <v>00-00005653</v>
          </cell>
          <cell r="E19"/>
          <cell r="F19">
            <v>133.101</v>
          </cell>
          <cell r="G19">
            <v>133.101</v>
          </cell>
        </row>
        <row r="20">
          <cell r="A20" t="str">
            <v>5708 ПОСОЛЬСКАЯ Папа может с/к в/у ОСТАНКИНО</v>
          </cell>
          <cell r="B20"/>
          <cell r="C20"/>
          <cell r="D20" t="str">
            <v>00-00005867</v>
          </cell>
          <cell r="E20"/>
          <cell r="F20">
            <v>29.428000000000001</v>
          </cell>
          <cell r="G20">
            <v>29.428000000000001</v>
          </cell>
        </row>
        <row r="21">
          <cell r="A21" t="str">
            <v>5851 ЭКСТРА Папа может вар п/о   ОСТАНКИНО</v>
          </cell>
          <cell r="B21"/>
          <cell r="C21"/>
          <cell r="D21" t="str">
            <v>00-00006074</v>
          </cell>
          <cell r="E21"/>
          <cell r="F21">
            <v>66.572000000000003</v>
          </cell>
          <cell r="G21">
            <v>66.572000000000003</v>
          </cell>
        </row>
        <row r="22">
          <cell r="A22" t="str">
            <v>6062 МОЛОЧНЫЕ К ЗАВТРАКУ сос п/о мгс 2*2   ОСТАНКИНО</v>
          </cell>
          <cell r="B22"/>
          <cell r="C22"/>
          <cell r="D22" t="str">
            <v>00-00007878</v>
          </cell>
          <cell r="E22"/>
          <cell r="F22">
            <v>79.575999999999993</v>
          </cell>
          <cell r="G22">
            <v>79.575999999999993</v>
          </cell>
        </row>
        <row r="23">
          <cell r="A23" t="str">
            <v>6113 СОЧНЫЕ сос п/о мгс 1*6_Ашан  ОСТАНКИНО</v>
          </cell>
          <cell r="B23"/>
          <cell r="C23"/>
          <cell r="D23" t="str">
            <v>00-00009131</v>
          </cell>
          <cell r="E23"/>
          <cell r="F23">
            <v>60.488999999999997</v>
          </cell>
          <cell r="G23">
            <v>60.488999999999997</v>
          </cell>
        </row>
        <row r="24">
          <cell r="A24" t="str">
            <v>6123 МОЛОЧНЫЕ КЛАССИЧЕСКИЕ ПМ сос п/о мгс 2*4   ОСТАНКИНО</v>
          </cell>
          <cell r="B24"/>
          <cell r="C24"/>
          <cell r="D24" t="str">
            <v>00-00006584</v>
          </cell>
          <cell r="E24"/>
          <cell r="F24">
            <v>148.31800000000001</v>
          </cell>
          <cell r="G24">
            <v>148.31800000000001</v>
          </cell>
        </row>
        <row r="25">
          <cell r="A25" t="str">
            <v>6159 ВРЕМЯ ОЛИВЬЕ Папа может вар п/о  Останкино</v>
          </cell>
          <cell r="B25"/>
          <cell r="C25"/>
          <cell r="D25" t="str">
            <v>00-ko009212</v>
          </cell>
          <cell r="E25"/>
          <cell r="F25">
            <v>71.278000000000006</v>
          </cell>
          <cell r="G25">
            <v>71.278000000000006</v>
          </cell>
        </row>
        <row r="26">
          <cell r="A26" t="str">
            <v>6220 ГОВЯЖЬЯ папа может вар п/о  Останкино</v>
          </cell>
          <cell r="B26"/>
          <cell r="C26"/>
          <cell r="D26" t="str">
            <v>00-ko009211</v>
          </cell>
          <cell r="E26"/>
          <cell r="F26">
            <v>45.424999999999997</v>
          </cell>
          <cell r="G26">
            <v>45.424999999999997</v>
          </cell>
        </row>
        <row r="27">
          <cell r="A27" t="str">
            <v>6287 МОЛОЧНЫЕ ОРИГИН.СН сос ц/о мгс 1*6  Останкино</v>
          </cell>
          <cell r="B27"/>
          <cell r="C27"/>
          <cell r="D27" t="str">
            <v>00-ko009214</v>
          </cell>
          <cell r="E27"/>
          <cell r="F27">
            <v>33.594000000000001</v>
          </cell>
          <cell r="G27">
            <v>33.594000000000001</v>
          </cell>
        </row>
        <row r="28">
          <cell r="A28" t="str">
            <v>6308 С ИНДЕЙКОЙ ПМ сар б/о мгс 1*3_СНГ  Останкино</v>
          </cell>
          <cell r="B28"/>
          <cell r="C28"/>
          <cell r="D28" t="str">
            <v>00-ko009152</v>
          </cell>
          <cell r="E28"/>
          <cell r="F28">
            <v>2.9489999999999998</v>
          </cell>
          <cell r="G28">
            <v>2.9489999999999998</v>
          </cell>
        </row>
        <row r="29">
          <cell r="A29" t="str">
            <v>6527 ШПИКАЧКИ СОЧНЫЕ ПМ сар б/о мгс 1*3 45с ОСТАНКИНО</v>
          </cell>
          <cell r="B29"/>
          <cell r="C29"/>
          <cell r="D29" t="str">
            <v>00-00008387</v>
          </cell>
          <cell r="E29"/>
          <cell r="F29">
            <v>84.778000000000006</v>
          </cell>
          <cell r="G29">
            <v>84.778000000000006</v>
          </cell>
        </row>
        <row r="30">
          <cell r="A30" t="str">
            <v>6563 СЛИВОЧНЫЕ СН сос п/о мгс 1*6  ОСТАНКИНО</v>
          </cell>
          <cell r="B30"/>
          <cell r="C30"/>
          <cell r="D30" t="str">
            <v>00-00008378</v>
          </cell>
          <cell r="E30"/>
          <cell r="F30">
            <v>13.875</v>
          </cell>
          <cell r="G30">
            <v>13.875</v>
          </cell>
        </row>
        <row r="31">
          <cell r="A31" t="str">
            <v>6656 ГОВЯЖЬИ СН сос п/о мгс 2*2  ОСТАНКИНО</v>
          </cell>
          <cell r="B31"/>
          <cell r="C31"/>
          <cell r="D31" t="str">
            <v>00-00008398</v>
          </cell>
          <cell r="E31"/>
          <cell r="F31">
            <v>98.396000000000001</v>
          </cell>
          <cell r="G31">
            <v>98.396000000000001</v>
          </cell>
        </row>
        <row r="32">
          <cell r="A32" t="str">
            <v>6756 ВЕТЧ.ЛЮБИТЕЛЬСКАЯ п/о  Останкино</v>
          </cell>
          <cell r="B32"/>
          <cell r="C32"/>
          <cell r="D32" t="str">
            <v>00-ko009302</v>
          </cell>
          <cell r="E32"/>
          <cell r="F32">
            <v>154.626</v>
          </cell>
          <cell r="G32">
            <v>154.626</v>
          </cell>
        </row>
        <row r="33">
          <cell r="A33" t="str">
            <v>ООО Останкино-Краснодар (ШТ)</v>
          </cell>
          <cell r="B33"/>
          <cell r="C33"/>
          <cell r="D33" t="str">
            <v>00-00000700</v>
          </cell>
          <cell r="E33"/>
          <cell r="F33">
            <v>1034.63066</v>
          </cell>
          <cell r="G33">
            <v>3209.0259999999998</v>
          </cell>
        </row>
        <row r="34">
          <cell r="A34" t="str">
            <v>3215 ВЕТЧ.МЯСНАЯ Папа может п/о 0.4кг 8шт.    ОСТАНКИНО</v>
          </cell>
          <cell r="B34"/>
          <cell r="C34"/>
          <cell r="D34" t="str">
            <v>00-00005413</v>
          </cell>
          <cell r="E34"/>
          <cell r="F34">
            <v>75.599999999999994</v>
          </cell>
          <cell r="G34">
            <v>189</v>
          </cell>
        </row>
        <row r="35">
          <cell r="A35" t="str">
            <v>4993 САЛЯМИ ИТАЛЬЯНСКАЯ с/к в/у 1/250*8_120c ОСТАНКИНО</v>
          </cell>
          <cell r="B35"/>
          <cell r="C35"/>
          <cell r="D35" t="str">
            <v>00-00000753</v>
          </cell>
          <cell r="E35"/>
          <cell r="F35">
            <v>28.25</v>
          </cell>
          <cell r="G35">
            <v>113</v>
          </cell>
        </row>
        <row r="36">
          <cell r="A36" t="str">
            <v>5161 Печеночный пашт 0,150 ОСТАНКИНО</v>
          </cell>
          <cell r="B36"/>
          <cell r="C36"/>
          <cell r="D36" t="str">
            <v>00-00003352</v>
          </cell>
          <cell r="E36"/>
          <cell r="F36">
            <v>37.200000000000003</v>
          </cell>
          <cell r="G36">
            <v>248</v>
          </cell>
        </row>
        <row r="37">
          <cell r="A37" t="str">
            <v>5483 ЭКСТРА Папа может с/к в/у 1/250 8шт.   ОСТАНКИНО</v>
          </cell>
          <cell r="B37"/>
          <cell r="C37"/>
          <cell r="D37" t="str">
            <v>00-00005436</v>
          </cell>
          <cell r="E37"/>
          <cell r="F37">
            <v>48.25</v>
          </cell>
          <cell r="G37">
            <v>193</v>
          </cell>
        </row>
        <row r="38">
          <cell r="A38" t="str">
            <v>5532 СОЧНЫЕ сос п/о мгс 0.45кг 10шт_45с   ОСТАНКИНО</v>
          </cell>
          <cell r="B38"/>
          <cell r="C38"/>
          <cell r="D38" t="str">
            <v>00-00005581</v>
          </cell>
          <cell r="E38"/>
          <cell r="F38">
            <v>-0.45</v>
          </cell>
          <cell r="G38">
            <v>-1</v>
          </cell>
        </row>
        <row r="39">
          <cell r="A39" t="str">
            <v>5706 АРОМАТНАЯ Папа может с/к в/у 1/250 8шт.  ОСТАНКИНО</v>
          </cell>
          <cell r="B39"/>
          <cell r="C39"/>
          <cell r="D39" t="str">
            <v>00-00005868</v>
          </cell>
          <cell r="E39"/>
          <cell r="F39">
            <v>13.5</v>
          </cell>
          <cell r="G39">
            <v>54</v>
          </cell>
        </row>
        <row r="40">
          <cell r="A40" t="str">
            <v>5819 Сосиски Папа может 400г Мясные  ОСТАНКИНО</v>
          </cell>
          <cell r="B40"/>
          <cell r="C40"/>
          <cell r="D40" t="str">
            <v>00-00009307</v>
          </cell>
          <cell r="E40"/>
          <cell r="F40">
            <v>0.4</v>
          </cell>
          <cell r="G40">
            <v>1</v>
          </cell>
        </row>
        <row r="41">
          <cell r="A41" t="str">
            <v>6042 МОЛОЧНЫЕ К ЗАВТРАКУ сос п/о в/у 0.4кг   ОСТАНКИНО</v>
          </cell>
          <cell r="B41"/>
          <cell r="C41"/>
          <cell r="D41" t="str">
            <v>00-00006376</v>
          </cell>
          <cell r="E41"/>
          <cell r="F41">
            <v>70</v>
          </cell>
          <cell r="G41">
            <v>175</v>
          </cell>
        </row>
        <row r="42">
          <cell r="A42" t="str">
            <v>6217 ШПИКАЧКИ ДОМАШНИЕ СН п/о мгс 0,4кг 8 шт.  ОСТАНКИНО</v>
          </cell>
          <cell r="B42"/>
          <cell r="C42"/>
          <cell r="D42" t="str">
            <v>00-00009011</v>
          </cell>
          <cell r="E42"/>
          <cell r="F42">
            <v>9.6</v>
          </cell>
          <cell r="G42">
            <v>24</v>
          </cell>
        </row>
        <row r="43">
          <cell r="A43" t="str">
            <v>6225 ИМПЕРСКАЯ И БАЛЫКОВАЯ в/к с/н мгс 1/90  Останкино</v>
          </cell>
          <cell r="B43"/>
          <cell r="C43"/>
          <cell r="D43" t="str">
            <v>00-ko009124</v>
          </cell>
          <cell r="E43"/>
          <cell r="F43">
            <v>5.2</v>
          </cell>
          <cell r="G43">
            <v>52</v>
          </cell>
        </row>
        <row r="44">
          <cell r="A44" t="str">
            <v>6228 МЯСНОЕ АССОРТИ к/з с/н мгс 1/90 10шт  Останкино</v>
          </cell>
          <cell r="B44"/>
          <cell r="C44"/>
          <cell r="D44" t="str">
            <v>00-ko009215</v>
          </cell>
          <cell r="E44"/>
          <cell r="F44">
            <v>2.7</v>
          </cell>
          <cell r="G44">
            <v>30</v>
          </cell>
        </row>
        <row r="45">
          <cell r="A45" t="str">
            <v>6236 СЛИВОЧНЫЕ ПМ сос п/о мгс 0,45кг 10шт  ОСТАНКИНО</v>
          </cell>
          <cell r="B45"/>
          <cell r="C45"/>
          <cell r="D45" t="str">
            <v>00-00008869</v>
          </cell>
          <cell r="E45"/>
          <cell r="F45">
            <v>26.1</v>
          </cell>
          <cell r="G45">
            <v>58</v>
          </cell>
        </row>
        <row r="46">
          <cell r="A46" t="str">
            <v>6281 СВИНИНА ДЕЛИКАТ. к/в мл/к в/у 0.3кг 45с  ОСТАНКИНО</v>
          </cell>
          <cell r="B46"/>
          <cell r="C46"/>
          <cell r="D46" t="str">
            <v>00-00007019</v>
          </cell>
          <cell r="E46"/>
          <cell r="F46">
            <v>46.8</v>
          </cell>
          <cell r="G46">
            <v>156</v>
          </cell>
        </row>
        <row r="47">
          <cell r="A47" t="str">
            <v>6297 ФИЛЕЙНЫЕ сос ц/о в/у 1/270 12шт_45с  ОСТАНКИНО</v>
          </cell>
          <cell r="B47"/>
          <cell r="C47"/>
          <cell r="D47" t="str">
            <v>00-00007074</v>
          </cell>
          <cell r="E47"/>
          <cell r="F47">
            <v>42.39</v>
          </cell>
          <cell r="G47">
            <v>157</v>
          </cell>
        </row>
        <row r="48">
          <cell r="A48" t="str">
            <v>6333 МЯСНАЯ Папа может вар п/о 0.4кг 8шт.  ОСТАНКИНО</v>
          </cell>
          <cell r="B48"/>
          <cell r="C48"/>
          <cell r="D48" t="str">
            <v>00-00007020</v>
          </cell>
          <cell r="E48"/>
          <cell r="F48">
            <v>22.4</v>
          </cell>
          <cell r="G48">
            <v>56</v>
          </cell>
        </row>
        <row r="49">
          <cell r="A49" t="str">
            <v>6353 ЭКСТРА Папа может вар п/о 0.4кг 8шт.  ОСТАНКИНО</v>
          </cell>
          <cell r="B49"/>
          <cell r="C49"/>
          <cell r="D49" t="str">
            <v>00-00007022</v>
          </cell>
          <cell r="E49"/>
          <cell r="F49">
            <v>75.599999999999994</v>
          </cell>
          <cell r="G49">
            <v>189</v>
          </cell>
        </row>
        <row r="50">
          <cell r="A50" t="str">
            <v>6392 ФИЛЕЙНАЯ Папа может вар п/о 0,4кг  ОСТАНКИНО</v>
          </cell>
          <cell r="B50"/>
          <cell r="C50"/>
          <cell r="D50" t="str">
            <v>00-00008829</v>
          </cell>
          <cell r="E50"/>
          <cell r="F50">
            <v>64.8</v>
          </cell>
          <cell r="G50">
            <v>162</v>
          </cell>
        </row>
        <row r="51">
          <cell r="A51" t="str">
            <v>6562 СЕРВЕЛАТ КАРЕЛЬСКИЙ СН в/к в/у 0,28кг  ОСТАНКИНО</v>
          </cell>
          <cell r="B51"/>
          <cell r="C51"/>
          <cell r="D51" t="str">
            <v>00-00008382</v>
          </cell>
          <cell r="E51"/>
          <cell r="F51">
            <v>12.88</v>
          </cell>
          <cell r="G51">
            <v>46</v>
          </cell>
        </row>
        <row r="52">
          <cell r="A52" t="str">
            <v>6602 БАВАРСКИЕ ПМ сос ц/о мгс 0,35кг 8шт  Останкино</v>
          </cell>
          <cell r="B52"/>
          <cell r="C52"/>
          <cell r="D52" t="str">
            <v>00-ko009213</v>
          </cell>
          <cell r="E52"/>
          <cell r="F52">
            <v>31.5</v>
          </cell>
          <cell r="G52">
            <v>90</v>
          </cell>
        </row>
        <row r="53">
          <cell r="A53" t="str">
            <v>6624 ФИЛЕЙНАЯ Папа может вар п/о 0,45кг 8шт.  Останкино</v>
          </cell>
          <cell r="B53"/>
          <cell r="C53"/>
          <cell r="D53" t="str">
            <v>00-ko009307</v>
          </cell>
          <cell r="E53"/>
          <cell r="F53">
            <v>16.649999999999999</v>
          </cell>
          <cell r="G53">
            <v>37</v>
          </cell>
        </row>
        <row r="54">
          <cell r="A54" t="str">
            <v>6658 АРОМАТНАЯ С ЧЕСНОЧКОМ СН в/к мтс 0.330кг  ОСТАНКИНО</v>
          </cell>
          <cell r="B54"/>
          <cell r="C54"/>
          <cell r="D54" t="str">
            <v>00-00008379</v>
          </cell>
          <cell r="E54"/>
          <cell r="F54">
            <v>1.98</v>
          </cell>
          <cell r="G54">
            <v>6</v>
          </cell>
        </row>
        <row r="55">
          <cell r="A55" t="str">
            <v>6666 БОЯNСКАЯ Папа может п/к в/у 0,28кг 8шт  ОСТАНКИНО</v>
          </cell>
          <cell r="B55"/>
          <cell r="C55"/>
          <cell r="D55" t="str">
            <v>00-00008786</v>
          </cell>
          <cell r="E55"/>
          <cell r="F55">
            <v>45.36</v>
          </cell>
          <cell r="G55">
            <v>162</v>
          </cell>
        </row>
        <row r="56">
          <cell r="A56" t="str">
            <v>6669 ВЕНСКАЯ САЛЯМИ п/к в/у 0,28кг 8шт  ОСТАНКИНО</v>
          </cell>
          <cell r="B56"/>
          <cell r="C56"/>
          <cell r="D56" t="str">
            <v>00-00008787</v>
          </cell>
          <cell r="E56"/>
          <cell r="F56">
            <v>37.520000000000003</v>
          </cell>
          <cell r="G56">
            <v>134</v>
          </cell>
        </row>
        <row r="57">
          <cell r="A57" t="str">
            <v>6683 СЕРВЕЛАТ ЗЕРНИСТЫЙ ПМ в/к в/у 0,35кг  ОСТАНКИНО</v>
          </cell>
          <cell r="B57"/>
          <cell r="C57"/>
          <cell r="D57" t="str">
            <v>00-00008788</v>
          </cell>
          <cell r="E57"/>
          <cell r="F57">
            <v>6.3</v>
          </cell>
          <cell r="G57">
            <v>18</v>
          </cell>
        </row>
        <row r="58">
          <cell r="A58" t="str">
            <v>6684 СЕРВЕЛАТ КАРЕЛЬСКИЙ ПМ в/к в/у 0,28кг  ОСТАНКИНО</v>
          </cell>
          <cell r="B58"/>
          <cell r="C58"/>
          <cell r="D58" t="str">
            <v>00-00008581</v>
          </cell>
          <cell r="E58"/>
          <cell r="F58">
            <v>9.52</v>
          </cell>
          <cell r="G58">
            <v>34</v>
          </cell>
        </row>
        <row r="59">
          <cell r="A59" t="str">
            <v>6689 СЕРВЕЛАТ ОХОТНИЧИЙ ПМ в/к в/у 0,35кг 8шт  ОСТАНКИНО</v>
          </cell>
          <cell r="B59"/>
          <cell r="C59"/>
          <cell r="D59" t="str">
            <v>00-00008582</v>
          </cell>
          <cell r="E59"/>
          <cell r="F59">
            <v>11.55</v>
          </cell>
          <cell r="G59">
            <v>33</v>
          </cell>
        </row>
        <row r="60">
          <cell r="A60" t="str">
            <v>6692 СЕРВЕЛАТ ПРИМА в/к в/у 0.28кг 8шт.  ОСТАНКИНО</v>
          </cell>
          <cell r="B60"/>
          <cell r="C60"/>
          <cell r="D60" t="str">
            <v>00-00008514</v>
          </cell>
          <cell r="E60"/>
          <cell r="F60">
            <v>43.4</v>
          </cell>
          <cell r="G60">
            <v>155</v>
          </cell>
        </row>
        <row r="61">
          <cell r="A61" t="str">
            <v>6697 СЕРВЕЛАТ ФИНСКИЙ ПМ в/к в/у 0,35кг 8шт  ОСТАНКИНО</v>
          </cell>
          <cell r="B61"/>
          <cell r="C61"/>
          <cell r="D61" t="str">
            <v>00-00008789</v>
          </cell>
          <cell r="E61"/>
          <cell r="F61">
            <v>67.55</v>
          </cell>
          <cell r="G61">
            <v>193</v>
          </cell>
        </row>
        <row r="62">
          <cell r="A62" t="str">
            <v>6713 СОЧНЫЙ ГРИЛЬ ПМ сос п/о мгс 0,41кг 8 шт.  ОСТАНКИНО</v>
          </cell>
          <cell r="B62"/>
          <cell r="C62"/>
          <cell r="D62" t="str">
            <v>00-00009132</v>
          </cell>
          <cell r="E62"/>
          <cell r="F62">
            <v>1.23</v>
          </cell>
          <cell r="G62">
            <v>3</v>
          </cell>
        </row>
        <row r="63">
          <cell r="A63" t="str">
            <v>6722 СОЧНЫЕ ПМ сос п/о мгс 0,41кг 10шт  ОСТАНКИНО</v>
          </cell>
          <cell r="B63"/>
          <cell r="C63"/>
          <cell r="D63" t="str">
            <v>00-ko009088</v>
          </cell>
          <cell r="E63"/>
          <cell r="F63">
            <v>108.66065999999999</v>
          </cell>
          <cell r="G63">
            <v>265.02600000000001</v>
          </cell>
        </row>
        <row r="64">
          <cell r="A64" t="str">
            <v>6751 СЛИВОЧНЫЕ СН сос п/о мгс 0,41 кг 10шт.  Останкино</v>
          </cell>
          <cell r="B64"/>
          <cell r="C64"/>
          <cell r="D64" t="str">
            <v>00-ko009276</v>
          </cell>
          <cell r="E64"/>
          <cell r="F64">
            <v>52.07</v>
          </cell>
          <cell r="G64">
            <v>127</v>
          </cell>
        </row>
        <row r="65">
          <cell r="A65" t="str">
            <v>6755 ВЕТЧ.ЛЮБИТЕЛЬСКАЯ п/о 0,4кг 10шт.  Останкино</v>
          </cell>
          <cell r="B65"/>
          <cell r="C65"/>
          <cell r="D65" t="str">
            <v>00-ko009303</v>
          </cell>
          <cell r="E65"/>
          <cell r="F65">
            <v>20.399999999999999</v>
          </cell>
          <cell r="G65">
            <v>51</v>
          </cell>
        </row>
        <row r="66">
          <cell r="A66" t="str">
            <v>ВЫВЕДЕНА!!!6397 БОЯNСКАЯ Папа может п/к в/у 0.28кг 8шт.  ОСТАНКИНО</v>
          </cell>
          <cell r="B66"/>
          <cell r="C66"/>
          <cell r="D66" t="str">
            <v>00-00007028</v>
          </cell>
          <cell r="E66"/>
          <cell r="F66">
            <v>-0.28000000000000003</v>
          </cell>
          <cell r="G66">
            <v>-1</v>
          </cell>
        </row>
        <row r="67">
          <cell r="A67" t="str">
            <v>Останкино КОРОВИНО (ВЕС)</v>
          </cell>
          <cell r="B67"/>
          <cell r="C67"/>
          <cell r="D67" t="str">
            <v>00-00003326</v>
          </cell>
          <cell r="E67"/>
          <cell r="F67">
            <v>32.168999999999997</v>
          </cell>
          <cell r="G67">
            <v>32.168999999999997</v>
          </cell>
        </row>
        <row r="68">
          <cell r="A68" t="str">
            <v>5997 ОСОБАЯ Коровино вар п/о  ОСТАНКИНО</v>
          </cell>
          <cell r="B68"/>
          <cell r="C68"/>
          <cell r="D68" t="str">
            <v>00-00006737</v>
          </cell>
          <cell r="E68"/>
          <cell r="F68">
            <v>22.855</v>
          </cell>
          <cell r="G68">
            <v>22.855</v>
          </cell>
        </row>
        <row r="69">
          <cell r="A69" t="str">
            <v>6026 ВЕТЧ.ОСОБАЯ Коровино п/о   ОСТАНКИНО</v>
          </cell>
          <cell r="B69"/>
          <cell r="C69"/>
          <cell r="D69" t="str">
            <v>00-00006377</v>
          </cell>
          <cell r="E69"/>
          <cell r="F69">
            <v>10.164999999999999</v>
          </cell>
          <cell r="G69">
            <v>10.164999999999999</v>
          </cell>
        </row>
        <row r="70">
          <cell r="A70" t="str">
            <v>6467 БАЛЫКОВАЯ Коровино п/к в/у  ОСТАНКИНО</v>
          </cell>
          <cell r="B70"/>
          <cell r="C70"/>
          <cell r="D70" t="str">
            <v>00-00008380</v>
          </cell>
          <cell r="E70"/>
          <cell r="F70">
            <v>-0.85099999999999998</v>
          </cell>
          <cell r="G70">
            <v>-0.85099999999999998</v>
          </cell>
        </row>
        <row r="71">
          <cell r="A71" t="str">
            <v>Останкино КОРОВИНО (ШТ)</v>
          </cell>
          <cell r="B71"/>
          <cell r="C71"/>
          <cell r="D71" t="str">
            <v>00-00003328</v>
          </cell>
          <cell r="E71"/>
          <cell r="F71">
            <v>39</v>
          </cell>
          <cell r="G71">
            <v>78</v>
          </cell>
        </row>
        <row r="72">
          <cell r="A72" t="str">
            <v>6716 ОСОБАЯ Коровино ( в сетке) 0,5кг 8шт  Останкино</v>
          </cell>
          <cell r="B72"/>
          <cell r="C72"/>
          <cell r="D72" t="str">
            <v>00-ko009210</v>
          </cell>
          <cell r="E72"/>
          <cell r="F72">
            <v>22.5</v>
          </cell>
          <cell r="G72">
            <v>45</v>
          </cell>
        </row>
        <row r="73">
          <cell r="A73" t="str">
            <v>6734 ОСОБАЯ СО ШПИКОМ Коровино(в сетке) 0,5кг  Останкино</v>
          </cell>
          <cell r="B73"/>
          <cell r="C73"/>
          <cell r="D73" t="str">
            <v>00-ko009151</v>
          </cell>
          <cell r="E73"/>
          <cell r="F73">
            <v>16.5</v>
          </cell>
          <cell r="G73">
            <v>33</v>
          </cell>
        </row>
        <row r="74">
          <cell r="A74" t="str">
            <v>Останкино СЫР</v>
          </cell>
          <cell r="B74"/>
          <cell r="C74"/>
          <cell r="D74" t="str">
            <v>00-00006675</v>
          </cell>
          <cell r="E74"/>
          <cell r="F74">
            <v>2094.355</v>
          </cell>
          <cell r="G74">
            <v>8257.3250000000007</v>
          </cell>
        </row>
        <row r="75">
          <cell r="A75" t="str">
            <v>Масло "Папа может" 72,5% 180 гр. Фольга   УВА  ОСТАНКИНО</v>
          </cell>
          <cell r="B75"/>
          <cell r="C75"/>
          <cell r="D75" t="str">
            <v>00-00007919</v>
          </cell>
          <cell r="E75"/>
          <cell r="F75">
            <v>950.58</v>
          </cell>
          <cell r="G75">
            <v>5281</v>
          </cell>
        </row>
        <row r="76">
          <cell r="A76" t="str">
            <v>Сыр "Пармезан" 40% кусок 180 гр  ОСТАНКИНО</v>
          </cell>
          <cell r="B76"/>
          <cell r="C76"/>
          <cell r="D76" t="str">
            <v>00-00008903</v>
          </cell>
          <cell r="E76"/>
          <cell r="F76">
            <v>20.34</v>
          </cell>
          <cell r="G76">
            <v>113</v>
          </cell>
        </row>
        <row r="77">
          <cell r="A77" t="str">
            <v>Сыр Боккончини копченый 40% 100 гр.  ОСТАНКИНО</v>
          </cell>
          <cell r="B77"/>
          <cell r="C77"/>
          <cell r="D77" t="str">
            <v>00-00008885</v>
          </cell>
          <cell r="E77"/>
          <cell r="F77">
            <v>23.1</v>
          </cell>
          <cell r="G77">
            <v>231</v>
          </cell>
        </row>
        <row r="78">
          <cell r="A78" t="str">
            <v>Сыр Папа Может Гауда  45% 200гр     Останкино</v>
          </cell>
          <cell r="B78"/>
          <cell r="C78"/>
          <cell r="D78" t="str">
            <v>00-00006678</v>
          </cell>
          <cell r="E78"/>
          <cell r="F78">
            <v>34.6</v>
          </cell>
          <cell r="G78">
            <v>173</v>
          </cell>
        </row>
        <row r="79">
          <cell r="A79" t="str">
            <v>Сыр Папа Может Гауда  45% вес     Останкино</v>
          </cell>
          <cell r="B79"/>
          <cell r="C79"/>
          <cell r="D79" t="str">
            <v>00-00006679</v>
          </cell>
          <cell r="E79"/>
          <cell r="F79">
            <v>110.63500000000001</v>
          </cell>
          <cell r="G79">
            <v>110.63500000000001</v>
          </cell>
        </row>
        <row r="80">
          <cell r="A80" t="str">
            <v>Сыр Папа Может Голландский  45% 200гр     Останкино</v>
          </cell>
          <cell r="B80"/>
          <cell r="C80"/>
          <cell r="D80" t="str">
            <v>00-00006682</v>
          </cell>
          <cell r="E80"/>
          <cell r="F80">
            <v>47</v>
          </cell>
          <cell r="G80">
            <v>235</v>
          </cell>
        </row>
        <row r="81">
          <cell r="A81" t="str">
            <v>Сыр Папа Может Голландский  45% вес      Останкино</v>
          </cell>
          <cell r="B81"/>
          <cell r="C81"/>
          <cell r="D81" t="str">
            <v>00-00006683</v>
          </cell>
          <cell r="E81"/>
          <cell r="F81">
            <v>144.79499999999999</v>
          </cell>
          <cell r="G81">
            <v>144.79499999999999</v>
          </cell>
        </row>
        <row r="82">
          <cell r="A82" t="str">
            <v>Сыр Папа Может Министерский 45% 200г  Останкино</v>
          </cell>
          <cell r="B82"/>
          <cell r="C82"/>
          <cell r="D82" t="str">
            <v>00-00007215</v>
          </cell>
          <cell r="E82"/>
          <cell r="F82">
            <v>-0.6</v>
          </cell>
          <cell r="G82">
            <v>-3</v>
          </cell>
        </row>
        <row r="83">
          <cell r="A83" t="str">
            <v>Сыр Папа Может Сливочный со вкусом.топл.молока 50% вес (=3,5кг)  Останкино</v>
          </cell>
          <cell r="B83"/>
          <cell r="C83"/>
          <cell r="D83" t="str">
            <v>00-00007191</v>
          </cell>
          <cell r="E83"/>
          <cell r="F83">
            <v>174.53700000000001</v>
          </cell>
          <cell r="G83">
            <v>174.53700000000001</v>
          </cell>
        </row>
        <row r="84">
          <cell r="A84" t="str">
            <v>Сыр Папа Может Тильзитер   45% 200гр     Останкино</v>
          </cell>
          <cell r="B84"/>
          <cell r="C84"/>
          <cell r="D84" t="str">
            <v>00-00006676</v>
          </cell>
          <cell r="E84"/>
          <cell r="F84">
            <v>86.4</v>
          </cell>
          <cell r="G84">
            <v>432</v>
          </cell>
        </row>
        <row r="85">
          <cell r="A85" t="str">
            <v>Сыр Папа Может Тильзитер   45% вес      Останкино</v>
          </cell>
          <cell r="B85"/>
          <cell r="C85"/>
          <cell r="D85" t="str">
            <v>00-00006677</v>
          </cell>
          <cell r="E85"/>
          <cell r="F85">
            <v>86.09</v>
          </cell>
          <cell r="G85">
            <v>86.09</v>
          </cell>
        </row>
        <row r="86">
          <cell r="A86" t="str">
            <v>Сыр Папа Может Эдам 45% вес (=3,5кг)  Останкино</v>
          </cell>
          <cell r="B86"/>
          <cell r="C86"/>
          <cell r="D86" t="str">
            <v>00-00007190</v>
          </cell>
          <cell r="E86"/>
          <cell r="F86">
            <v>19.667999999999999</v>
          </cell>
          <cell r="G86">
            <v>19.667999999999999</v>
          </cell>
        </row>
        <row r="87">
          <cell r="A87" t="str">
            <v>Сыр Плавленый Сливочный Папа Может 55% 190гр  Останкино</v>
          </cell>
          <cell r="B87"/>
          <cell r="C87"/>
          <cell r="D87" t="str">
            <v>00-00008115</v>
          </cell>
          <cell r="E87"/>
          <cell r="F87">
            <v>17.29</v>
          </cell>
          <cell r="G87">
            <v>91</v>
          </cell>
        </row>
        <row r="88">
          <cell r="A88" t="str">
            <v>Сыр рассольный жирный Чечил 45% 100 гр  ОСТАНКИНО</v>
          </cell>
          <cell r="B88"/>
          <cell r="C88"/>
          <cell r="D88" t="str">
            <v>00-00008886</v>
          </cell>
          <cell r="E88"/>
          <cell r="F88">
            <v>35.799999999999997</v>
          </cell>
          <cell r="G88">
            <v>358</v>
          </cell>
        </row>
        <row r="89">
          <cell r="A89" t="str">
            <v>Сыр Скаморца свежий 100 гр.  ОСТАНКИНО</v>
          </cell>
          <cell r="B89"/>
          <cell r="C89"/>
          <cell r="D89" t="str">
            <v>00-00008887</v>
          </cell>
          <cell r="E89"/>
          <cell r="F89">
            <v>11.8</v>
          </cell>
          <cell r="G89">
            <v>118</v>
          </cell>
        </row>
        <row r="90">
          <cell r="A90" t="str">
            <v>Сыр Творожный с зеленью 60% Папа может 140 гр.  Останкино</v>
          </cell>
          <cell r="B90"/>
          <cell r="C90"/>
          <cell r="D90" t="str">
            <v>00-ko009290</v>
          </cell>
          <cell r="E90"/>
          <cell r="F90">
            <v>16.940000000000001</v>
          </cell>
          <cell r="G90">
            <v>121</v>
          </cell>
        </row>
        <row r="91">
          <cell r="A91" t="str">
            <v>Сыр тертый "Пармезан" 40% 90 гр  Останкино</v>
          </cell>
          <cell r="B91"/>
          <cell r="C91"/>
          <cell r="D91" t="str">
            <v>00-ko009281</v>
          </cell>
          <cell r="E91"/>
          <cell r="F91">
            <v>0.18</v>
          </cell>
          <cell r="G91">
            <v>2</v>
          </cell>
        </row>
        <row r="92">
          <cell r="A92" t="str">
            <v>Сыр тертый Три сыра Папа может 200 гр  Останкино</v>
          </cell>
          <cell r="B92"/>
          <cell r="C92"/>
          <cell r="D92" t="str">
            <v>00-ko009282</v>
          </cell>
          <cell r="E92"/>
          <cell r="F92">
            <v>-0.4</v>
          </cell>
          <cell r="G92">
            <v>-2</v>
          </cell>
        </row>
        <row r="93">
          <cell r="A93" t="str">
            <v>Сыч/Прод Коровино Российский 50% 200г СЗМЖ  Останкино</v>
          </cell>
          <cell r="B93"/>
          <cell r="C93"/>
          <cell r="D93" t="str">
            <v>00-00007977</v>
          </cell>
          <cell r="E93"/>
          <cell r="F93">
            <v>36.200000000000003</v>
          </cell>
          <cell r="G93">
            <v>181</v>
          </cell>
        </row>
        <row r="94">
          <cell r="A94" t="str">
            <v>Сыч/Прод Коровино Российский Оригин 50% ВЕС (5 кг)  ОСТАНКИНО</v>
          </cell>
          <cell r="B94"/>
          <cell r="C94"/>
          <cell r="D94" t="str">
            <v>00-00007916</v>
          </cell>
          <cell r="E94"/>
          <cell r="F94">
            <v>10.858000000000001</v>
          </cell>
          <cell r="G94">
            <v>10.858000000000001</v>
          </cell>
        </row>
        <row r="95">
          <cell r="A95" t="str">
            <v>Сыч/Прод Коровино Российский Оригин 50% ВЕС НОВАЯ (5 кг)  ОСТАНКИНО</v>
          </cell>
          <cell r="B95"/>
          <cell r="C95"/>
          <cell r="D95" t="str">
            <v>00-00008340</v>
          </cell>
          <cell r="E95"/>
          <cell r="F95">
            <v>14.348000000000001</v>
          </cell>
          <cell r="G95">
            <v>14.348000000000001</v>
          </cell>
        </row>
        <row r="96">
          <cell r="A96" t="str">
            <v>Сыч/Прод Коровино Тильзитер 50% 200г СЗМЖ  ОСТАНКИНО</v>
          </cell>
          <cell r="B96"/>
          <cell r="C96"/>
          <cell r="D96" t="str">
            <v>00-00007918</v>
          </cell>
          <cell r="E96"/>
          <cell r="F96">
            <v>27.8</v>
          </cell>
          <cell r="G96">
            <v>139</v>
          </cell>
        </row>
        <row r="97">
          <cell r="A97" t="str">
            <v>Сыч/Прод Коровино Тильзитер Оригин 50% ВЕС (5 кг брус) СЗМЖ  ОСТАНКИНО</v>
          </cell>
          <cell r="B97"/>
          <cell r="C97"/>
          <cell r="D97" t="str">
            <v>00-00007917</v>
          </cell>
          <cell r="E97"/>
          <cell r="F97">
            <v>153.654</v>
          </cell>
          <cell r="G97">
            <v>153.654</v>
          </cell>
        </row>
        <row r="98">
          <cell r="A98" t="str">
            <v>Сыч/Прод Коровино Тильзитер Оригин 50% ВЕС НОВАЯ (5 кг брус) СЗМЖ  ОСТАНКИНО</v>
          </cell>
          <cell r="B98"/>
          <cell r="C98"/>
          <cell r="D98" t="str">
            <v>00-00008338</v>
          </cell>
          <cell r="E98"/>
          <cell r="F98">
            <v>72.739999999999995</v>
          </cell>
          <cell r="G98">
            <v>72.739999999999995</v>
          </cell>
        </row>
        <row r="99">
          <cell r="A99" t="str">
            <v>ПОКОМ Логистический Партнер</v>
          </cell>
          <cell r="B99"/>
          <cell r="C99"/>
          <cell r="D99" t="str">
            <v>00-ko000869</v>
          </cell>
          <cell r="E99"/>
          <cell r="F99">
            <v>22631.492999999999</v>
          </cell>
          <cell r="G99">
            <v>30377.297999999999</v>
          </cell>
        </row>
        <row r="100">
          <cell r="A100" t="str">
            <v>Вязанка Логистический Партнер(Кг)</v>
          </cell>
          <cell r="B100"/>
          <cell r="C100"/>
          <cell r="D100" t="str">
            <v>00-00003640</v>
          </cell>
          <cell r="E100"/>
          <cell r="F100">
            <v>792.29100000000005</v>
          </cell>
          <cell r="G100">
            <v>792.29100000000005</v>
          </cell>
        </row>
        <row r="101">
          <cell r="A101" t="str">
            <v>005  Колбаса Докторская ГОСТ, Вязанка вектор,ВЕС. ПОКОМ</v>
          </cell>
          <cell r="B101"/>
          <cell r="C101"/>
          <cell r="D101" t="str">
            <v>00-00000923</v>
          </cell>
          <cell r="E101"/>
          <cell r="F101">
            <v>117.70099999999999</v>
          </cell>
          <cell r="G101">
            <v>117.70099999999999</v>
          </cell>
        </row>
        <row r="102">
          <cell r="A102" t="str">
            <v>016  Сосиски Вязанка Молочные, Вязанка вискофан  ВЕС.ПОКОМ</v>
          </cell>
          <cell r="B102"/>
          <cell r="C102"/>
          <cell r="D102" t="str">
            <v>00-00000894</v>
          </cell>
          <cell r="E102"/>
          <cell r="F102">
            <v>96.156999999999996</v>
          </cell>
          <cell r="G102">
            <v>96.156999999999996</v>
          </cell>
        </row>
        <row r="103">
          <cell r="A103" t="str">
            <v>017  Сосиски Вязанка Сливочные, Вязанка амицел ВЕС.ПОКОМ</v>
          </cell>
          <cell r="B103"/>
          <cell r="C103"/>
          <cell r="D103" t="str">
            <v>00-00000895</v>
          </cell>
          <cell r="E103"/>
          <cell r="F103">
            <v>148.285</v>
          </cell>
          <cell r="G103">
            <v>148.285</v>
          </cell>
        </row>
        <row r="104">
          <cell r="A104" t="str">
            <v>312  Ветчина Филейская ТМ Вязанка ТС Столичная ВЕС  ПОКОМ</v>
          </cell>
          <cell r="B104"/>
          <cell r="C104"/>
          <cell r="D104" t="str">
            <v>00-00007957</v>
          </cell>
          <cell r="E104"/>
          <cell r="F104">
            <v>76.055999999999997</v>
          </cell>
          <cell r="G104">
            <v>76.055999999999997</v>
          </cell>
        </row>
        <row r="105">
          <cell r="A105" t="str">
            <v>313 Колбаса вареная Молокуша ТМ Вязанка в оболочке полиамид. ВЕС  ПОКОМ</v>
          </cell>
          <cell r="B105"/>
          <cell r="C105"/>
          <cell r="D105" t="str">
            <v>00-00008011</v>
          </cell>
          <cell r="E105"/>
          <cell r="F105">
            <v>115.492</v>
          </cell>
          <cell r="G105">
            <v>115.492</v>
          </cell>
        </row>
        <row r="106">
          <cell r="A106" t="str">
            <v>314 Колбаса вареная Филейская ТМ Вязанка ТС Классическая в оболочке полиамид.  ПОКОМ</v>
          </cell>
          <cell r="B106"/>
          <cell r="C106"/>
          <cell r="D106" t="str">
            <v>00-00008056</v>
          </cell>
          <cell r="E106"/>
          <cell r="F106">
            <v>58.290999999999997</v>
          </cell>
          <cell r="G106">
            <v>58.290999999999997</v>
          </cell>
        </row>
        <row r="107">
          <cell r="A107" t="str">
            <v>363 Сардельки Филейские Вязанка ТМ Вязанка в обол NDX  ПОКОМ</v>
          </cell>
          <cell r="B107"/>
          <cell r="C107"/>
          <cell r="D107" t="str">
            <v>00-00008656</v>
          </cell>
          <cell r="E107"/>
          <cell r="F107">
            <v>22.359000000000002</v>
          </cell>
          <cell r="G107">
            <v>22.359000000000002</v>
          </cell>
        </row>
        <row r="108">
          <cell r="A108" t="str">
            <v>365 Колбаса Балыковая ТМ Стародворские колбасы ТС Вязанка в вак  ПОКОМ</v>
          </cell>
          <cell r="B108"/>
          <cell r="C108"/>
          <cell r="D108" t="str">
            <v>00-00008657</v>
          </cell>
          <cell r="E108"/>
          <cell r="F108">
            <v>8.9600000000000009</v>
          </cell>
          <cell r="G108">
            <v>8.9600000000000009</v>
          </cell>
        </row>
        <row r="109">
          <cell r="A109" t="str">
            <v>369 Колбаса Сливушка ТМ Вязанка в оболочке полиамид вес.  ПОКОМ</v>
          </cell>
          <cell r="B109"/>
          <cell r="C109"/>
          <cell r="D109" t="str">
            <v>00-00008855</v>
          </cell>
          <cell r="E109"/>
          <cell r="F109">
            <v>97.084000000000003</v>
          </cell>
          <cell r="G109">
            <v>97.084000000000003</v>
          </cell>
        </row>
        <row r="110">
          <cell r="A110" t="str">
            <v>370 Ветчина Сливушка с индейкой ТМ Вязанка в оболочке полиамид.</v>
          </cell>
          <cell r="B110"/>
          <cell r="C110"/>
          <cell r="D110" t="str">
            <v>00-00008856</v>
          </cell>
          <cell r="E110"/>
          <cell r="F110">
            <v>33.351999999999997</v>
          </cell>
          <cell r="G110">
            <v>33.351999999999997</v>
          </cell>
        </row>
        <row r="111">
          <cell r="A111" t="str">
            <v>444 Сосиски Вязанка Молокуши вес  Поком</v>
          </cell>
          <cell r="B111"/>
          <cell r="C111"/>
          <cell r="D111" t="str">
            <v>00-ko009079</v>
          </cell>
          <cell r="E111"/>
          <cell r="F111">
            <v>6</v>
          </cell>
          <cell r="G111">
            <v>6</v>
          </cell>
        </row>
        <row r="112">
          <cell r="A112" t="str">
            <v>470 Колбаса Любительская ТМ Вязанка в оболочке полиамид.Мясной продукт категории А.  Поком</v>
          </cell>
          <cell r="B112"/>
          <cell r="C112"/>
          <cell r="D112" t="str">
            <v>00-ko009294</v>
          </cell>
          <cell r="E112"/>
          <cell r="F112">
            <v>12.554</v>
          </cell>
          <cell r="G112">
            <v>12.554</v>
          </cell>
        </row>
        <row r="113">
          <cell r="A113" t="str">
            <v>Вязанка Логистический Партнер(Шт)</v>
          </cell>
          <cell r="B113"/>
          <cell r="C113"/>
          <cell r="D113" t="str">
            <v>00-00003652</v>
          </cell>
          <cell r="E113"/>
          <cell r="F113">
            <v>152.815</v>
          </cell>
          <cell r="G113">
            <v>350</v>
          </cell>
        </row>
        <row r="114">
          <cell r="A114" t="str">
            <v>023  Колбаса Докторская ГОСТ, Вязанка вектор, 0,4 кг, ПОКОМ</v>
          </cell>
          <cell r="B114"/>
          <cell r="C114"/>
          <cell r="D114" t="str">
            <v>00-00000979</v>
          </cell>
          <cell r="E114"/>
          <cell r="F114">
            <v>8.4</v>
          </cell>
          <cell r="G114">
            <v>21</v>
          </cell>
        </row>
        <row r="115">
          <cell r="A115" t="str">
            <v>030  Сосиски Вязанка Молочные, Вязанка вискофан МГС, 0.45кг, ПОКОМ</v>
          </cell>
          <cell r="B115"/>
          <cell r="C115"/>
          <cell r="D115" t="str">
            <v>00-00000967</v>
          </cell>
          <cell r="E115"/>
          <cell r="F115">
            <v>45.9</v>
          </cell>
          <cell r="G115">
            <v>102</v>
          </cell>
        </row>
        <row r="116">
          <cell r="A116" t="str">
            <v>032  Сосиски Вязанка Сливочные, Вязанка амицел МГС, 0.45кг, ПОКОМ</v>
          </cell>
          <cell r="B116"/>
          <cell r="C116"/>
          <cell r="D116" t="str">
            <v>00-00000968</v>
          </cell>
          <cell r="E116"/>
          <cell r="F116">
            <v>57.6</v>
          </cell>
          <cell r="G116">
            <v>128</v>
          </cell>
        </row>
        <row r="117">
          <cell r="A117" t="str">
            <v>034  Сосиски Рубленые, Вязанка вискофан МГС, 0.5кг, ПОКОМ</v>
          </cell>
          <cell r="B117"/>
          <cell r="C117"/>
          <cell r="D117" t="str">
            <v>00-00000945</v>
          </cell>
          <cell r="E117"/>
          <cell r="F117">
            <v>3</v>
          </cell>
          <cell r="G117">
            <v>6</v>
          </cell>
        </row>
        <row r="118">
          <cell r="A118" t="str">
            <v>036  Колбаса Сервелат Запекуша с сочным окороком, Вязанка 0,35кг,  ПОКОМ</v>
          </cell>
          <cell r="B118"/>
          <cell r="C118"/>
          <cell r="D118" t="str">
            <v>00-00006430</v>
          </cell>
          <cell r="E118"/>
          <cell r="F118">
            <v>1.4</v>
          </cell>
          <cell r="G118">
            <v>4</v>
          </cell>
        </row>
        <row r="119">
          <cell r="A119" t="str">
            <v>276  Колбаса Сливушка ТМ Вязанка в оболочке полиамид 0,45 кг  ПОКОМ</v>
          </cell>
          <cell r="B119"/>
          <cell r="C119"/>
          <cell r="D119" t="str">
            <v>00-00007904</v>
          </cell>
          <cell r="E119"/>
          <cell r="F119">
            <v>14.4</v>
          </cell>
          <cell r="G119">
            <v>32</v>
          </cell>
        </row>
        <row r="120">
          <cell r="A120" t="str">
            <v>299 Колбаса Классическая, Вязанка п/а 0,6кг, ПОКОМ</v>
          </cell>
          <cell r="B120"/>
          <cell r="C120"/>
          <cell r="D120" t="str">
            <v>00-00007304</v>
          </cell>
          <cell r="E120"/>
          <cell r="F120">
            <v>4.8</v>
          </cell>
          <cell r="G120">
            <v>8</v>
          </cell>
        </row>
        <row r="121">
          <cell r="A121" t="str">
            <v>405 Ветчины пастеризованная «Нежная с филе» Фикс.вес 0,4 п/а ТМ «Особый рецепт»  Поком</v>
          </cell>
          <cell r="B121"/>
          <cell r="C121"/>
          <cell r="D121" t="str">
            <v>00-00009309</v>
          </cell>
          <cell r="E121"/>
          <cell r="F121">
            <v>0.8</v>
          </cell>
          <cell r="G121">
            <v>2</v>
          </cell>
        </row>
        <row r="122">
          <cell r="A122" t="str">
            <v>408 Вареные колбасы Сливушка Вязанка Фикс.вес 0,375 П/а Вязанка  Поком</v>
          </cell>
          <cell r="B122"/>
          <cell r="C122"/>
          <cell r="D122" t="str">
            <v>00-00009312</v>
          </cell>
          <cell r="E122"/>
          <cell r="F122">
            <v>4.875</v>
          </cell>
          <cell r="G122">
            <v>13</v>
          </cell>
        </row>
        <row r="123">
          <cell r="A123" t="str">
            <v>422 Сардельки «Сливушки с сыром #минидельки» ф/в 0,33 айпил ТМ «Вязанка»  Поком</v>
          </cell>
          <cell r="B123"/>
          <cell r="C123"/>
          <cell r="D123" t="str">
            <v>00-00009326</v>
          </cell>
          <cell r="E123"/>
          <cell r="F123">
            <v>5.94</v>
          </cell>
          <cell r="G123">
            <v>18</v>
          </cell>
        </row>
        <row r="124">
          <cell r="A124" t="str">
            <v>423 Сосиски «Сливушки с сыром» ф/в 0,3 п/а ТМ «Вязанка»  Поком</v>
          </cell>
          <cell r="B124"/>
          <cell r="C124"/>
          <cell r="D124" t="str">
            <v>00-00009329</v>
          </cell>
          <cell r="E124"/>
          <cell r="F124">
            <v>3</v>
          </cell>
          <cell r="G124">
            <v>10</v>
          </cell>
        </row>
        <row r="125">
          <cell r="A125" t="str">
            <v>443 Сосиски Вязанка 450г Сливушки Сливочные газ/ср  Поком</v>
          </cell>
          <cell r="B125"/>
          <cell r="C125"/>
          <cell r="D125" t="str">
            <v>00-ko009078</v>
          </cell>
          <cell r="E125"/>
          <cell r="F125">
            <v>2.7</v>
          </cell>
          <cell r="G125">
            <v>6</v>
          </cell>
        </row>
        <row r="126">
          <cell r="A126" t="str">
            <v>Логистический Партнер кг</v>
          </cell>
          <cell r="B126"/>
          <cell r="C126"/>
          <cell r="D126" t="str">
            <v>00-00000870</v>
          </cell>
          <cell r="E126"/>
          <cell r="F126">
            <v>11467.707</v>
          </cell>
          <cell r="G126">
            <v>11467.707</v>
          </cell>
        </row>
        <row r="127">
          <cell r="A127" t="str">
            <v>200  Ветчина Дугушка ТМ Стародворье, вектор в/у    ПОКОМ</v>
          </cell>
          <cell r="B127"/>
          <cell r="C127"/>
          <cell r="D127" t="str">
            <v>00-00006605</v>
          </cell>
          <cell r="E127"/>
          <cell r="F127">
            <v>212.57499999999999</v>
          </cell>
          <cell r="G127">
            <v>212.57499999999999</v>
          </cell>
        </row>
        <row r="128">
          <cell r="A128" t="str">
            <v>201  Ветчина Нежная ТМ Особый рецепт, (2,5кг), ПОКОМ</v>
          </cell>
          <cell r="B128"/>
          <cell r="C128"/>
          <cell r="D128" t="str">
            <v>00-00005832</v>
          </cell>
          <cell r="E128"/>
          <cell r="F128">
            <v>2522.5630000000001</v>
          </cell>
          <cell r="G128">
            <v>2522.5630000000001</v>
          </cell>
        </row>
        <row r="129">
          <cell r="A129" t="str">
            <v>217  Колбаса Докторская Дугушка, ВЕС, НЕ ГОСТ, ТМ Стародворье ПОКОМ</v>
          </cell>
          <cell r="B129"/>
          <cell r="C129"/>
          <cell r="D129" t="str">
            <v>00-00005646</v>
          </cell>
          <cell r="E129"/>
          <cell r="F129">
            <v>235.154</v>
          </cell>
          <cell r="G129">
            <v>235.154</v>
          </cell>
        </row>
        <row r="130">
          <cell r="A130" t="str">
            <v>218  Колбаса Докторская оригинальная ТМ Особый рецепт БОЛЬШОЙ БАТОН, п/а ВЕС, ТМ Стародворье ПОКОМ</v>
          </cell>
          <cell r="B130"/>
          <cell r="C130"/>
          <cell r="D130" t="str">
            <v>00-00005870</v>
          </cell>
          <cell r="E130"/>
          <cell r="F130">
            <v>38.436</v>
          </cell>
          <cell r="G130">
            <v>38.436</v>
          </cell>
        </row>
        <row r="131">
          <cell r="A131" t="str">
            <v>219  Колбаса Докторская Особая ТМ Особый рецепт, ВЕС  ПОКОМ</v>
          </cell>
          <cell r="B131"/>
          <cell r="C131"/>
          <cell r="D131" t="str">
            <v>00-00005821</v>
          </cell>
          <cell r="E131"/>
          <cell r="F131">
            <v>1838.088</v>
          </cell>
          <cell r="G131">
            <v>1838.088</v>
          </cell>
        </row>
        <row r="132">
          <cell r="A132" t="str">
            <v>225  Колбаса Дугушка со шпиком, ВЕС, ТМ Стародворье   ПОКОМ</v>
          </cell>
          <cell r="B132"/>
          <cell r="C132"/>
          <cell r="D132" t="str">
            <v>00-00005969</v>
          </cell>
          <cell r="E132"/>
          <cell r="F132">
            <v>51.825000000000003</v>
          </cell>
          <cell r="G132">
            <v>51.825000000000003</v>
          </cell>
        </row>
        <row r="133">
          <cell r="A133" t="str">
            <v>229  Колбаса Молочная Дугушка, в/у, ВЕС, ТМ Стародворье   ПОКОМ</v>
          </cell>
          <cell r="B133"/>
          <cell r="C133"/>
          <cell r="D133" t="str">
            <v>00-00005274</v>
          </cell>
          <cell r="E133"/>
          <cell r="F133">
            <v>209.55199999999999</v>
          </cell>
          <cell r="G133">
            <v>209.55199999999999</v>
          </cell>
        </row>
        <row r="134">
          <cell r="A134" t="str">
            <v>230  Колбаса Молочная Особая ТМ Особый рецепт, п/а, ВЕС. ПОКОМ</v>
          </cell>
          <cell r="B134"/>
          <cell r="C134"/>
          <cell r="D134" t="str">
            <v>00-00005816</v>
          </cell>
          <cell r="E134"/>
          <cell r="F134">
            <v>1918.9670000000001</v>
          </cell>
          <cell r="G134">
            <v>1918.9670000000001</v>
          </cell>
        </row>
        <row r="135">
          <cell r="A135" t="str">
            <v>235  Колбаса Особая ТМ Особый рецепт, ВЕС, ТМ Стародворье ПОКОМ</v>
          </cell>
          <cell r="B135"/>
          <cell r="C135"/>
          <cell r="D135" t="str">
            <v>00-00005823</v>
          </cell>
          <cell r="E135"/>
          <cell r="F135">
            <v>1512.808</v>
          </cell>
          <cell r="G135">
            <v>1512.808</v>
          </cell>
        </row>
        <row r="136">
          <cell r="A136" t="str">
            <v>236  Колбаса Рубленая ЗАПЕЧ. Дугушка ТМ Стародворье, вектор, в/к    ПОКОМ</v>
          </cell>
          <cell r="B136"/>
          <cell r="C136"/>
          <cell r="D136" t="str">
            <v>00-00005635</v>
          </cell>
          <cell r="E136"/>
          <cell r="F136">
            <v>175.21700000000001</v>
          </cell>
          <cell r="G136">
            <v>175.21700000000001</v>
          </cell>
        </row>
        <row r="137">
          <cell r="A137" t="str">
            <v>239  Колбаса Салями запеч Дугушка, оболочка вектор, ВЕС, ТМ Стародворье  ПОКОМ</v>
          </cell>
          <cell r="B137"/>
          <cell r="C137"/>
          <cell r="D137" t="str">
            <v>00-00005603</v>
          </cell>
          <cell r="E137"/>
          <cell r="F137">
            <v>112.52200000000001</v>
          </cell>
          <cell r="G137">
            <v>112.52200000000001</v>
          </cell>
        </row>
        <row r="138">
          <cell r="A138" t="str">
            <v>242  Колбаса Сервелат ЗАПЕЧ.Дугушка ТМ Стародворье, вектор, в/к     ПОКОМ</v>
          </cell>
          <cell r="B138"/>
          <cell r="C138"/>
          <cell r="D138" t="str">
            <v>00-00005636</v>
          </cell>
          <cell r="E138"/>
          <cell r="F138">
            <v>149.75200000000001</v>
          </cell>
          <cell r="G138">
            <v>149.75200000000001</v>
          </cell>
        </row>
        <row r="139">
          <cell r="A139" t="str">
            <v>248  Сардельки Сочные ТМ Особый рецепт,   ПОКОМ</v>
          </cell>
          <cell r="B139"/>
          <cell r="C139"/>
          <cell r="D139" t="str">
            <v>00-00006239</v>
          </cell>
          <cell r="E139"/>
          <cell r="F139">
            <v>147.83099999999999</v>
          </cell>
          <cell r="G139">
            <v>147.83099999999999</v>
          </cell>
        </row>
        <row r="140">
          <cell r="A140" t="str">
            <v>250  Сардельки стародворские с говядиной в обол. NDX, ВЕС. ПОКОМ</v>
          </cell>
          <cell r="B140"/>
          <cell r="C140"/>
          <cell r="D140" t="str">
            <v>00-00006052</v>
          </cell>
          <cell r="E140"/>
          <cell r="F140">
            <v>189.642</v>
          </cell>
          <cell r="G140">
            <v>189.642</v>
          </cell>
        </row>
        <row r="141">
          <cell r="A141" t="str">
            <v>255  Сосиски Молочные для завтрака ТМ Особый рецепт, п/а МГС, ВЕС, ТМ Стародворье  ПОКОМ</v>
          </cell>
          <cell r="B141"/>
          <cell r="C141"/>
          <cell r="D141" t="str">
            <v>00-00006302</v>
          </cell>
          <cell r="E141"/>
          <cell r="F141">
            <v>-1.31</v>
          </cell>
          <cell r="G141">
            <v>-1.31</v>
          </cell>
        </row>
        <row r="142">
          <cell r="A142" t="str">
            <v>257  Сосиски Молочные оригинальные ТМ Особый рецепт, ВЕС.   ПОКОМ</v>
          </cell>
          <cell r="B142"/>
          <cell r="C142"/>
          <cell r="D142" t="str">
            <v>00-00005822</v>
          </cell>
          <cell r="E142"/>
          <cell r="F142">
            <v>109.73699999999999</v>
          </cell>
          <cell r="G142">
            <v>109.73699999999999</v>
          </cell>
        </row>
        <row r="143">
          <cell r="A143" t="str">
            <v>265  Колбаса Балыкбургская, ВЕС, ТМ Баварушка  ПОКОМ</v>
          </cell>
          <cell r="B143"/>
          <cell r="C143"/>
          <cell r="D143" t="str">
            <v>00-00006426</v>
          </cell>
          <cell r="E143"/>
          <cell r="F143">
            <v>401.108</v>
          </cell>
          <cell r="G143">
            <v>401.108</v>
          </cell>
        </row>
        <row r="144">
          <cell r="A144" t="str">
            <v>266  Колбаса Филейбургская с сочным окороком, ВЕС, ТМ Баварушка  ПОКОМ</v>
          </cell>
          <cell r="B144"/>
          <cell r="C144"/>
          <cell r="D144" t="str">
            <v>00-00006428</v>
          </cell>
          <cell r="E144"/>
          <cell r="F144">
            <v>276.10300000000001</v>
          </cell>
          <cell r="G144">
            <v>276.10300000000001</v>
          </cell>
        </row>
        <row r="145">
          <cell r="A145" t="str">
            <v>271  Колбаса Сервелат Левантский ТМ Особый Рецепт, ВЕС. ПОКОМ</v>
          </cell>
          <cell r="B145"/>
          <cell r="C145"/>
          <cell r="D145" t="str">
            <v>00-00006990</v>
          </cell>
          <cell r="E145"/>
          <cell r="F145">
            <v>23.838000000000001</v>
          </cell>
          <cell r="G145">
            <v>23.838000000000001</v>
          </cell>
        </row>
        <row r="146">
          <cell r="A146" t="str">
            <v>318 Сосиски Датские ТМ Зареченские колбасы ТС Зареченские п полиамид в модифициров  ПОКОМ</v>
          </cell>
          <cell r="B146"/>
          <cell r="C146"/>
          <cell r="D146" t="str">
            <v>00-00008108</v>
          </cell>
          <cell r="E146"/>
          <cell r="F146">
            <v>265.76799999999997</v>
          </cell>
          <cell r="G146">
            <v>265.76799999999997</v>
          </cell>
        </row>
        <row r="147">
          <cell r="A147" t="str">
            <v>321 Сосиски Сочинки по-баварски с сыром ТМ Стародворье в оболочке  ПОКОМ</v>
          </cell>
          <cell r="B147"/>
          <cell r="C147"/>
          <cell r="D147" t="str">
            <v>00-00008167</v>
          </cell>
          <cell r="E147"/>
          <cell r="F147">
            <v>2.8959999999999999</v>
          </cell>
          <cell r="G147">
            <v>2.8959999999999999</v>
          </cell>
        </row>
        <row r="148">
          <cell r="A148" t="str">
            <v>326 Сосиски Молочные для завтрака ТМ Особый рецепт в оболочке полиам  ПОКОМ</v>
          </cell>
          <cell r="B148"/>
          <cell r="C148"/>
          <cell r="D148" t="str">
            <v>00-00008269</v>
          </cell>
          <cell r="E148"/>
          <cell r="F148">
            <v>366.23599999999999</v>
          </cell>
          <cell r="G148">
            <v>366.23599999999999</v>
          </cell>
        </row>
        <row r="149">
          <cell r="A149" t="str">
            <v>383 Колбаса Сочинка по-европейски с сочной грудиной ТМ Стародворье в оболочке фиброуз в ва  Поком</v>
          </cell>
          <cell r="B149"/>
          <cell r="C149"/>
          <cell r="D149" t="str">
            <v>00-00008906</v>
          </cell>
          <cell r="E149"/>
          <cell r="F149">
            <v>292.154</v>
          </cell>
          <cell r="G149">
            <v>292.154</v>
          </cell>
        </row>
        <row r="150">
          <cell r="A150" t="str">
            <v>384  Колбаса Сочинка по-фински с сочным окороком ТМ Стародворье в оболочке фиброуз в ва  Поком</v>
          </cell>
          <cell r="B150"/>
          <cell r="C150"/>
          <cell r="D150" t="str">
            <v>00-00008907</v>
          </cell>
          <cell r="E150"/>
          <cell r="F150">
            <v>256.04899999999998</v>
          </cell>
          <cell r="G150">
            <v>256.04899999999998</v>
          </cell>
        </row>
        <row r="151">
          <cell r="A151" t="str">
            <v>417 П/к колбасы «Сочинка рубленая с сочным окороком» Весовой фиброуз ТМ «Стародворье»  Поком</v>
          </cell>
          <cell r="B151"/>
          <cell r="C151"/>
          <cell r="D151" t="str">
            <v>00-00009321</v>
          </cell>
          <cell r="E151"/>
          <cell r="F151">
            <v>99.322999999999993</v>
          </cell>
          <cell r="G151">
            <v>99.322999999999993</v>
          </cell>
        </row>
        <row r="152">
          <cell r="A152" t="str">
            <v>441 Колбаса Стародворье Докторская стародворская Бордо вар п/а вес  Поком</v>
          </cell>
          <cell r="B152"/>
          <cell r="C152"/>
          <cell r="D152" t="str">
            <v>00-ko009076</v>
          </cell>
          <cell r="E152"/>
          <cell r="F152">
            <v>29.439</v>
          </cell>
          <cell r="G152">
            <v>29.439</v>
          </cell>
        </row>
        <row r="153">
          <cell r="A153" t="str">
            <v>445 Сосиски Стародворье Сочинки Молочные п/а вес  Поком</v>
          </cell>
          <cell r="B153"/>
          <cell r="C153"/>
          <cell r="D153" t="str">
            <v>00-ko009080</v>
          </cell>
          <cell r="E153"/>
          <cell r="F153">
            <v>31.434000000000001</v>
          </cell>
          <cell r="G153">
            <v>31.434000000000001</v>
          </cell>
        </row>
        <row r="154">
          <cell r="A154" t="str">
            <v>Логистический Партнер Шт</v>
          </cell>
          <cell r="B154"/>
          <cell r="C154"/>
          <cell r="D154" t="str">
            <v>00-00000935</v>
          </cell>
          <cell r="E154"/>
          <cell r="F154">
            <v>1900.73</v>
          </cell>
          <cell r="G154">
            <v>4830</v>
          </cell>
        </row>
        <row r="155">
          <cell r="A155" t="str">
            <v>043  Ветчина Нежная ТМ Особый рецепт, п/а, 0,4кг    ПОКОМ</v>
          </cell>
          <cell r="B155"/>
          <cell r="C155"/>
          <cell r="D155" t="str">
            <v>00-00006238</v>
          </cell>
          <cell r="E155"/>
          <cell r="F155">
            <v>0.4</v>
          </cell>
          <cell r="G155">
            <v>1</v>
          </cell>
        </row>
        <row r="156">
          <cell r="A156" t="str">
            <v>058  Колбаса Докторская Особая ТМ Особый рецепт,  0,5кг, ПОКОМ</v>
          </cell>
          <cell r="B156"/>
          <cell r="C156"/>
          <cell r="D156" t="str">
            <v>00-00005829</v>
          </cell>
          <cell r="E156"/>
          <cell r="F156">
            <v>17.5</v>
          </cell>
          <cell r="G156">
            <v>35</v>
          </cell>
        </row>
        <row r="157">
          <cell r="A157" t="str">
            <v>062  Колбаса Кракушка пряная с сальцем, 0.3кг в/у п/к, БАВАРУШКА ПОКОМ</v>
          </cell>
          <cell r="B157"/>
          <cell r="C157"/>
          <cell r="D157" t="str">
            <v>00-00005820</v>
          </cell>
          <cell r="E157"/>
          <cell r="F157">
            <v>8.4</v>
          </cell>
          <cell r="G157">
            <v>28</v>
          </cell>
        </row>
        <row r="158">
          <cell r="A158" t="str">
            <v>064  Колбаса Молочная Дугушка, вектор 0,4 кг, ТМ Стародворье  ПОКОМ</v>
          </cell>
          <cell r="B158"/>
          <cell r="C158"/>
          <cell r="D158" t="str">
            <v>00-00005455</v>
          </cell>
          <cell r="E158"/>
          <cell r="F158">
            <v>3.2</v>
          </cell>
          <cell r="G158">
            <v>8</v>
          </cell>
        </row>
        <row r="159">
          <cell r="A159" t="str">
            <v>065  Колбаса Молочная по-стародворски, 0,5кг,ПОКОМ</v>
          </cell>
          <cell r="B159"/>
          <cell r="C159"/>
          <cell r="D159" t="str">
            <v>00-00000981</v>
          </cell>
          <cell r="E159"/>
          <cell r="F159">
            <v>2</v>
          </cell>
          <cell r="G159">
            <v>4</v>
          </cell>
        </row>
        <row r="160">
          <cell r="A160" t="str">
            <v>079  Колбаса Сервелат Кремлевский,  0.35 кг, ПОКОМ</v>
          </cell>
          <cell r="B160"/>
          <cell r="C160"/>
          <cell r="D160" t="str">
            <v>00-00000952</v>
          </cell>
          <cell r="E160"/>
          <cell r="F160">
            <v>4.2</v>
          </cell>
          <cell r="G160">
            <v>12</v>
          </cell>
        </row>
        <row r="161">
          <cell r="A161" t="str">
            <v>083  Колбаса Швейцарская 0,17 кг., ШТ., сырокопченая   ПОКОМ</v>
          </cell>
          <cell r="B161"/>
          <cell r="C161"/>
          <cell r="D161" t="str">
            <v>00-00000953</v>
          </cell>
          <cell r="E161"/>
          <cell r="F161">
            <v>9.18</v>
          </cell>
          <cell r="G161">
            <v>54</v>
          </cell>
        </row>
        <row r="162">
          <cell r="A162" t="str">
            <v>115  Колбаса Салями Филейбургская зернистая, в/у 0,35 кг срез, БАВАРУШКА ПОКОМ</v>
          </cell>
          <cell r="B162"/>
          <cell r="C162"/>
          <cell r="D162" t="str">
            <v>00-00007881</v>
          </cell>
          <cell r="E162"/>
          <cell r="F162">
            <v>8.75</v>
          </cell>
          <cell r="G162">
            <v>25</v>
          </cell>
        </row>
        <row r="163">
          <cell r="A163" t="str">
            <v>116  Колбаса Балыкбурская с копченым балыком, в/у 0,35 кг срез, БАВАРУШКА ПОКОМ</v>
          </cell>
          <cell r="B163"/>
          <cell r="C163"/>
          <cell r="D163" t="str">
            <v>00-00007290</v>
          </cell>
          <cell r="E163"/>
          <cell r="F163">
            <v>8.0500000000000007</v>
          </cell>
          <cell r="G163">
            <v>23</v>
          </cell>
        </row>
        <row r="164">
          <cell r="A164" t="str">
            <v>273  Сосиски Сочинки с сочной грудинкой, МГС 0.4кг,   ПОКОМ</v>
          </cell>
          <cell r="B164"/>
          <cell r="C164"/>
          <cell r="D164" t="str">
            <v>00-00007884</v>
          </cell>
          <cell r="E164"/>
          <cell r="F164">
            <v>292</v>
          </cell>
          <cell r="G164">
            <v>730</v>
          </cell>
        </row>
        <row r="165">
          <cell r="A165" t="str">
            <v>301  Сосиски Сочинки по-баварски с сыром,  0.4кг, ТМ Стародворье  ПОКОМ</v>
          </cell>
          <cell r="B165"/>
          <cell r="C165"/>
          <cell r="D165" t="str">
            <v>00-00007885</v>
          </cell>
          <cell r="E165"/>
          <cell r="F165">
            <v>149.19999999999999</v>
          </cell>
          <cell r="G165">
            <v>373</v>
          </cell>
        </row>
        <row r="166">
          <cell r="A166" t="str">
            <v>302  Сосиски Сочинки по-баварски,  0.4кг, ТМ Стародворье  ПОКОМ</v>
          </cell>
          <cell r="B166"/>
          <cell r="C166"/>
          <cell r="D166" t="str">
            <v>00-00007886</v>
          </cell>
          <cell r="E166"/>
          <cell r="F166">
            <v>181.6</v>
          </cell>
          <cell r="G166">
            <v>454</v>
          </cell>
        </row>
        <row r="167">
          <cell r="A167" t="str">
            <v>309  Сосиски Сочинки с сыром 0,4 кг ТМ Стародворье  ПОКОМ</v>
          </cell>
          <cell r="B167"/>
          <cell r="C167"/>
          <cell r="D167" t="str">
            <v>00-00008169</v>
          </cell>
          <cell r="E167"/>
          <cell r="F167">
            <v>286.8</v>
          </cell>
          <cell r="G167">
            <v>717</v>
          </cell>
        </row>
        <row r="168">
          <cell r="A168" t="str">
            <v>320  Сосиски Сочинки с сочным окороком 0,4 кг ТМ Стародворье  ПОКОМ</v>
          </cell>
          <cell r="B168"/>
          <cell r="C168"/>
          <cell r="D168" t="str">
            <v>00-00008111</v>
          </cell>
          <cell r="E168"/>
          <cell r="F168">
            <v>246</v>
          </cell>
          <cell r="G168">
            <v>615</v>
          </cell>
        </row>
        <row r="169">
          <cell r="A169" t="str">
            <v>323 Колбаса варенокопченая Балыкбургская рубленая ТМ Баварушка срез 0,35 кг   ПОКОМ</v>
          </cell>
          <cell r="B169"/>
          <cell r="C169"/>
          <cell r="D169" t="str">
            <v>00-00008170</v>
          </cell>
          <cell r="E169"/>
          <cell r="F169">
            <v>16.100000000000001</v>
          </cell>
          <cell r="G169">
            <v>46</v>
          </cell>
        </row>
        <row r="170">
          <cell r="A170" t="str">
            <v>343 Колбаса Докторская оригинальная ТМ Особый рецепт в оболочке полиамид 0,4 кг.  ПОКОМ</v>
          </cell>
          <cell r="B170"/>
          <cell r="C170"/>
          <cell r="D170" t="str">
            <v>00-00008445</v>
          </cell>
          <cell r="E170"/>
          <cell r="F170">
            <v>22</v>
          </cell>
          <cell r="G170">
            <v>55</v>
          </cell>
        </row>
        <row r="171">
          <cell r="A171" t="str">
            <v>352  Сардельки Сочинки с сыром 0,4 кг ТМ Стародворье   ПОКОМ</v>
          </cell>
          <cell r="B171"/>
          <cell r="C171"/>
          <cell r="D171" t="str">
            <v>00-00008517</v>
          </cell>
          <cell r="E171"/>
          <cell r="F171">
            <v>104.8</v>
          </cell>
          <cell r="G171">
            <v>262</v>
          </cell>
        </row>
        <row r="172">
          <cell r="A172" t="str">
            <v>355 Сос Молочные для завтрака ОР полиамид мгс 0,4 кг НД СК  ПОКОМ</v>
          </cell>
          <cell r="B172"/>
          <cell r="C172"/>
          <cell r="D172" t="str">
            <v>00-00008552</v>
          </cell>
          <cell r="E172"/>
          <cell r="F172">
            <v>60</v>
          </cell>
          <cell r="G172">
            <v>150</v>
          </cell>
        </row>
        <row r="173">
          <cell r="A173" t="str">
            <v>360 Колбаса варено-копченая  Сервелат Левантский ТМ Особый Рецепт  0,35 кг  ПОКОМ</v>
          </cell>
          <cell r="B173"/>
          <cell r="C173"/>
          <cell r="D173" t="str">
            <v>00-00008652</v>
          </cell>
          <cell r="E173"/>
          <cell r="F173">
            <v>13.65</v>
          </cell>
          <cell r="G173">
            <v>39</v>
          </cell>
        </row>
        <row r="174">
          <cell r="A174" t="str">
            <v>371  Сосиски Сочинки Молочные 0,4 кг ТМ Стародворье  ПОКОМ</v>
          </cell>
          <cell r="B174"/>
          <cell r="C174"/>
          <cell r="D174" t="str">
            <v>00-00008857</v>
          </cell>
          <cell r="E174"/>
          <cell r="F174">
            <v>212.4</v>
          </cell>
          <cell r="G174">
            <v>531</v>
          </cell>
        </row>
        <row r="175">
          <cell r="A175" t="str">
            <v>372  Сосиски Сочинки Сливочные 0,4 кг ТМ Стародворье  ПОКОМ</v>
          </cell>
          <cell r="B175"/>
          <cell r="C175"/>
          <cell r="D175" t="str">
            <v>00-00008858</v>
          </cell>
          <cell r="E175"/>
          <cell r="F175">
            <v>168</v>
          </cell>
          <cell r="G175">
            <v>420</v>
          </cell>
        </row>
        <row r="176">
          <cell r="A176" t="str">
            <v>376  Сардельки Сочинки с сочным окороком ТМ Стародворье полиамид мгс ф/в 0,4 кг СК3</v>
          </cell>
          <cell r="B176"/>
          <cell r="C176"/>
          <cell r="D176" t="str">
            <v>00-00008862</v>
          </cell>
          <cell r="E176"/>
          <cell r="F176">
            <v>4.8</v>
          </cell>
          <cell r="G176">
            <v>12</v>
          </cell>
        </row>
        <row r="177">
          <cell r="A177" t="str">
            <v>381  Сардельки Сочинки 0,4кг ТМ Стародворье  ПОКОМ</v>
          </cell>
          <cell r="B177"/>
          <cell r="C177"/>
          <cell r="D177" t="str">
            <v>00-00008901</v>
          </cell>
          <cell r="E177"/>
          <cell r="F177">
            <v>45.6</v>
          </cell>
          <cell r="G177">
            <v>114</v>
          </cell>
        </row>
        <row r="178">
          <cell r="A178" t="str">
            <v>412 Вареные колбасы «Молочная с нежным филе» Фикс.вес 0,4 кг п/а ТМ «Особый рецепт»  Поком</v>
          </cell>
          <cell r="B178"/>
          <cell r="C178"/>
          <cell r="D178" t="str">
            <v>00-00009316</v>
          </cell>
          <cell r="E178"/>
          <cell r="F178"/>
          <cell r="G178"/>
        </row>
        <row r="179">
          <cell r="A179" t="str">
            <v>414 Вареные колбасы Молочная По-стародворски Фирменная Фикс.вес 0,5 П/а Стародворье  Поком</v>
          </cell>
          <cell r="B179"/>
          <cell r="C179"/>
          <cell r="D179" t="str">
            <v>00-00009318</v>
          </cell>
          <cell r="E179"/>
          <cell r="F179"/>
          <cell r="G179"/>
        </row>
        <row r="180">
          <cell r="A180" t="str">
            <v>420 Паштеты «Печеночный с морковью ГОСТ» Фикс.вес 0,1 ТМ «Стародворье»  Поком</v>
          </cell>
          <cell r="B180"/>
          <cell r="C180"/>
          <cell r="D180" t="str">
            <v>00-00009324</v>
          </cell>
          <cell r="E180"/>
          <cell r="F180">
            <v>3</v>
          </cell>
          <cell r="G180">
            <v>30</v>
          </cell>
        </row>
        <row r="181">
          <cell r="A181" t="str">
            <v>446 Сосиски Баварские с сыром 0,35 кг. ТМ Стародворье в оболочке айпил в модифи газовой среде  Поком</v>
          </cell>
          <cell r="B181"/>
          <cell r="C181"/>
          <cell r="D181" t="str">
            <v>00-ko009100</v>
          </cell>
          <cell r="E181"/>
          <cell r="F181">
            <v>9.4499999999999993</v>
          </cell>
          <cell r="G181">
            <v>27</v>
          </cell>
        </row>
        <row r="182">
          <cell r="A182" t="str">
            <v>456 Колбаса вареная Сочинка ТМ Стародворье в оболочке полиамид 0,45 кг.Мясной продукт.  Поком</v>
          </cell>
          <cell r="B182"/>
          <cell r="C182"/>
          <cell r="D182" t="str">
            <v>00-ko009207</v>
          </cell>
          <cell r="E182"/>
          <cell r="F182">
            <v>4.05</v>
          </cell>
          <cell r="G182">
            <v>9</v>
          </cell>
        </row>
        <row r="183">
          <cell r="A183" t="str">
            <v>460  Сосиски Баварские ТМ Стародворье 0,35 кг ПОКОМ</v>
          </cell>
          <cell r="B183"/>
          <cell r="C183"/>
          <cell r="D183" t="str">
            <v>00-ko009293</v>
          </cell>
          <cell r="E183"/>
          <cell r="F183">
            <v>19.600000000000001</v>
          </cell>
          <cell r="G183">
            <v>56</v>
          </cell>
        </row>
        <row r="184">
          <cell r="A184" t="str">
            <v>ПОКОМ Логистический Партнер Заморозка</v>
          </cell>
          <cell r="B184"/>
          <cell r="C184"/>
          <cell r="D184" t="str">
            <v>00-00000988</v>
          </cell>
          <cell r="E184"/>
          <cell r="F184">
            <v>8317.9500000000007</v>
          </cell>
          <cell r="G184">
            <v>12937.3</v>
          </cell>
        </row>
        <row r="185">
          <cell r="A185" t="str">
            <v>Готовые чебупели острые с мясом Горячая штучка 0,3 кг зам  ПОКОМ</v>
          </cell>
          <cell r="B185"/>
          <cell r="C185"/>
          <cell r="D185" t="str">
            <v>00-00000993</v>
          </cell>
          <cell r="E185"/>
          <cell r="F185">
            <v>45.6</v>
          </cell>
          <cell r="G185">
            <v>152</v>
          </cell>
        </row>
        <row r="186">
          <cell r="A186" t="str">
            <v>Готовые чебупели с ветчиной и сыром Горячая штучка 0,3кг зам  ПОКОМ</v>
          </cell>
          <cell r="B186"/>
          <cell r="C186"/>
          <cell r="D186" t="str">
            <v>00-00000994</v>
          </cell>
          <cell r="E186"/>
          <cell r="F186">
            <v>162.6</v>
          </cell>
          <cell r="G186">
            <v>542</v>
          </cell>
        </row>
        <row r="187">
          <cell r="A187" t="str">
            <v>Готовые чебупели сочные с мясом ТМ Горячая штучка  0,3кг зам  ПОКОМ</v>
          </cell>
          <cell r="B187"/>
          <cell r="C187"/>
          <cell r="D187" t="str">
            <v>00-00000995</v>
          </cell>
          <cell r="E187"/>
          <cell r="F187">
            <v>199.8</v>
          </cell>
          <cell r="G187">
            <v>666</v>
          </cell>
        </row>
        <row r="188">
          <cell r="A188" t="str">
            <v>Готовые чебуреки со свининой и говядиной ТМ Горячая штучка ТС Базовый ассортимент 0,36 кг  ПОКОМ</v>
          </cell>
          <cell r="B188"/>
          <cell r="C188"/>
          <cell r="D188" t="str">
            <v>00-00008520</v>
          </cell>
          <cell r="E188"/>
          <cell r="F188">
            <v>38.159999999999997</v>
          </cell>
          <cell r="G188">
            <v>106</v>
          </cell>
        </row>
        <row r="189">
          <cell r="A189" t="str">
            <v>ЖАР-мени ТМ Зареченские ТС Зареченские продукты.   Поком</v>
          </cell>
          <cell r="B189"/>
          <cell r="C189"/>
          <cell r="D189" t="str">
            <v>00-00009293</v>
          </cell>
          <cell r="E189"/>
          <cell r="F189">
            <v>192</v>
          </cell>
          <cell r="G189">
            <v>192</v>
          </cell>
        </row>
        <row r="190">
          <cell r="A190" t="str">
            <v>Круггетсы с сырным соусом ТМ Горячая штучка 0,25 кг зам  ПОКОМ</v>
          </cell>
          <cell r="B190"/>
          <cell r="C190"/>
          <cell r="D190" t="str">
            <v>00-00001004</v>
          </cell>
          <cell r="E190"/>
          <cell r="F190">
            <v>6.25</v>
          </cell>
          <cell r="G190">
            <v>25</v>
          </cell>
        </row>
        <row r="191">
          <cell r="A191" t="str">
            <v>Круггетсы сочные ТМ Горячая штучка ТС Круггетсы 0,25 кг зам  ПОКОМ</v>
          </cell>
          <cell r="B191"/>
          <cell r="C191"/>
          <cell r="D191" t="str">
            <v>00-00001003</v>
          </cell>
          <cell r="E191"/>
          <cell r="F191">
            <v>30</v>
          </cell>
          <cell r="G191">
            <v>120</v>
          </cell>
        </row>
        <row r="192">
          <cell r="A192" t="str">
            <v>Круггетсы сочные ТМ Горячая штучка ТС Круггетсы 3 кг. Изделия кулинарные рубленые в тесте куриные</v>
          </cell>
          <cell r="B192"/>
          <cell r="C192"/>
          <cell r="D192" t="str">
            <v>00-ko009110</v>
          </cell>
          <cell r="E192"/>
          <cell r="F192">
            <v>3</v>
          </cell>
          <cell r="G192">
            <v>3</v>
          </cell>
        </row>
        <row r="193">
          <cell r="A193" t="str">
            <v>Мини-сосиски в тесте "Фрайпики" 3,7кг ВЕС, ТМ Зареченские  ПОКОМ</v>
          </cell>
          <cell r="B193"/>
          <cell r="C193"/>
          <cell r="D193" t="str">
            <v>00-00009292</v>
          </cell>
          <cell r="E193"/>
          <cell r="F193">
            <v>170.2</v>
          </cell>
          <cell r="G193">
            <v>170.2</v>
          </cell>
        </row>
        <row r="194">
          <cell r="A194" t="str">
            <v>Мини-сосиски в тесте Фрайпики 1,8кг ВЕС ТМ Зареченские  Поком</v>
          </cell>
          <cell r="B194"/>
          <cell r="C194"/>
          <cell r="D194" t="str">
            <v>00-ko009028</v>
          </cell>
          <cell r="E194"/>
          <cell r="F194">
            <v>12.7</v>
          </cell>
          <cell r="G194">
            <v>12.7</v>
          </cell>
        </row>
        <row r="195">
          <cell r="A195" t="str">
            <v>Наггетсы из печи 0,25кг ТМ Вязанка ТС Няняггетсы Сливушки замор.  ПОКОМ</v>
          </cell>
          <cell r="B195"/>
          <cell r="C195"/>
          <cell r="D195" t="str">
            <v>00-00006147</v>
          </cell>
          <cell r="E195"/>
          <cell r="F195">
            <v>63</v>
          </cell>
          <cell r="G195">
            <v>252</v>
          </cell>
        </row>
        <row r="196">
          <cell r="A196" t="str">
            <v>Наггетсы Нагетосы Сочная курочка в хруст панир со сметаной и зеленью ТМ Горячая штучка 0,25 ПОКОМ</v>
          </cell>
          <cell r="B196"/>
          <cell r="C196"/>
          <cell r="D196" t="str">
            <v>00-00008522</v>
          </cell>
          <cell r="E196"/>
          <cell r="F196">
            <v>52.25</v>
          </cell>
          <cell r="G196">
            <v>209</v>
          </cell>
        </row>
        <row r="197">
          <cell r="A197" t="str">
            <v>Наггетсы Нагетосы Сочная курочка со сладкой паприкой ТМ Горячая штучка ф/в 0,25 кг  ПОКОМ</v>
          </cell>
          <cell r="B197"/>
          <cell r="C197"/>
          <cell r="D197" t="str">
            <v>00-00008521</v>
          </cell>
          <cell r="E197"/>
          <cell r="F197">
            <v>1.5</v>
          </cell>
          <cell r="G197">
            <v>6</v>
          </cell>
        </row>
        <row r="198">
          <cell r="A198" t="str">
            <v>Наггетсы Нагетосы Сочная курочка ТМ Горячая штучка 0,25 кг зам  ПОКОМ</v>
          </cell>
          <cell r="B198"/>
          <cell r="C198"/>
          <cell r="D198" t="str">
            <v>00-00006204</v>
          </cell>
          <cell r="E198"/>
          <cell r="F198">
            <v>197.75</v>
          </cell>
          <cell r="G198">
            <v>791</v>
          </cell>
        </row>
        <row r="199">
          <cell r="A199" t="str">
            <v>Наггетсы с индейкой 0,25кг ТМ Вязанка ТС Няняггетсы Сливушки НД2 замор.  ПОКОМ</v>
          </cell>
          <cell r="B199"/>
          <cell r="C199"/>
          <cell r="D199" t="str">
            <v>00-00006148</v>
          </cell>
          <cell r="E199"/>
          <cell r="F199">
            <v>163</v>
          </cell>
          <cell r="G199">
            <v>652</v>
          </cell>
        </row>
        <row r="200">
          <cell r="A200" t="str">
            <v>Наггетсы с куриным филе и сыром ТМ Вязанка ТС Из печи Сливушки 0,25 кг.  Поком</v>
          </cell>
          <cell r="B200"/>
          <cell r="C200"/>
          <cell r="D200" t="str">
            <v>00-ko009301</v>
          </cell>
          <cell r="E200"/>
          <cell r="F200">
            <v>6.25</v>
          </cell>
          <cell r="G200">
            <v>25</v>
          </cell>
        </row>
        <row r="201">
          <cell r="A201" t="str">
            <v>Наггетсы Хрустящие ТМ Зареченские ТС Зареченские продукты. Поком</v>
          </cell>
          <cell r="B201"/>
          <cell r="C201"/>
          <cell r="D201" t="str">
            <v>00-00009290</v>
          </cell>
          <cell r="E201"/>
          <cell r="F201">
            <v>265</v>
          </cell>
          <cell r="G201">
            <v>265</v>
          </cell>
        </row>
        <row r="202">
          <cell r="A202" t="str">
            <v>Пельмени Grandmeni со сливочным маслом Горячая штучка 0,75 кг ПОКОМ</v>
          </cell>
          <cell r="B202"/>
          <cell r="C202"/>
          <cell r="D202" t="str">
            <v>00-00006287</v>
          </cell>
          <cell r="E202"/>
          <cell r="F202">
            <v>114</v>
          </cell>
          <cell r="G202">
            <v>152</v>
          </cell>
        </row>
        <row r="203">
          <cell r="A203" t="str">
            <v>Пельмени Бигбули с мясом, Горячая штучка 0,9кг  ПОКОМ</v>
          </cell>
          <cell r="B203"/>
          <cell r="C203"/>
          <cell r="D203" t="str">
            <v>00-00007013</v>
          </cell>
          <cell r="E203"/>
          <cell r="F203">
            <v>267.3</v>
          </cell>
          <cell r="G203">
            <v>297</v>
          </cell>
        </row>
        <row r="204">
          <cell r="A204" t="str">
            <v>Пельмени Бульмени с говядиной и свининой Горячая шт. 0,9 кг  ПОКОМ</v>
          </cell>
          <cell r="B204"/>
          <cell r="C204"/>
          <cell r="D204" t="str">
            <v>00-00001008</v>
          </cell>
          <cell r="E204"/>
          <cell r="F204">
            <v>666.9</v>
          </cell>
          <cell r="G204">
            <v>741</v>
          </cell>
        </row>
        <row r="205">
          <cell r="A205" t="str">
            <v>Пельмени Бульмени с говядиной и свининой Горячая штучка 0,43  ПОКОМ</v>
          </cell>
          <cell r="B205"/>
          <cell r="C205"/>
          <cell r="D205" t="str">
            <v>00-00001006</v>
          </cell>
          <cell r="E205"/>
          <cell r="F205">
            <v>60.2</v>
          </cell>
          <cell r="G205">
            <v>140</v>
          </cell>
        </row>
        <row r="206">
          <cell r="A206" t="str">
            <v>Пельмени Бульмени с говядиной и свининой Наваристые Горячая штучка ВЕС  ПОКОМ</v>
          </cell>
          <cell r="B206"/>
          <cell r="C206"/>
          <cell r="D206" t="str">
            <v>00-00006393</v>
          </cell>
          <cell r="E206"/>
          <cell r="F206">
            <v>1470</v>
          </cell>
          <cell r="G206">
            <v>1470</v>
          </cell>
        </row>
        <row r="207">
          <cell r="A207" t="str">
            <v>Пельмени Бульмени со сливочным маслом Горячая штучка 0,9 кг  ПОКОМ</v>
          </cell>
          <cell r="B207"/>
          <cell r="C207"/>
          <cell r="D207" t="str">
            <v>00-00001009</v>
          </cell>
          <cell r="E207"/>
          <cell r="F207">
            <v>1010.7</v>
          </cell>
          <cell r="G207">
            <v>1123</v>
          </cell>
        </row>
        <row r="208">
          <cell r="A208" t="str">
            <v>Пельмени Бульмени со сливочным маслом ТМ Горячая шт. 0,43 кг  ПОКОМ</v>
          </cell>
          <cell r="B208"/>
          <cell r="C208"/>
          <cell r="D208" t="str">
            <v>00-00001007</v>
          </cell>
          <cell r="E208"/>
          <cell r="F208">
            <v>119.54</v>
          </cell>
          <cell r="G208">
            <v>278</v>
          </cell>
        </row>
        <row r="209">
          <cell r="A209" t="str">
            <v>Пельмени Мясорубские ТМ Стародворье фоу-пак равиоли 0,7 кг.  Поком</v>
          </cell>
          <cell r="B209"/>
          <cell r="C209"/>
          <cell r="D209" t="str">
            <v>00-00008751</v>
          </cell>
          <cell r="E209"/>
          <cell r="F209">
            <v>281.39999999999998</v>
          </cell>
          <cell r="G209">
            <v>402</v>
          </cell>
        </row>
        <row r="210">
          <cell r="A210" t="str">
            <v>Пельмени Отборные из свинины и говядины 0,9 кг ТМ Стародворье ТС Медвежье ушко  ПОКОМ</v>
          </cell>
          <cell r="B210"/>
          <cell r="C210"/>
          <cell r="D210" t="str">
            <v>00-00005724</v>
          </cell>
          <cell r="E210"/>
          <cell r="F210">
            <v>86.4</v>
          </cell>
          <cell r="G210">
            <v>96</v>
          </cell>
        </row>
        <row r="211">
          <cell r="A211" t="str">
            <v>Пельмени Отборные с говядиной 0,9 кг НОВА ТМ Стародворье ТС Медвежье ушко  ПОКОМ</v>
          </cell>
          <cell r="B211"/>
          <cell r="C211"/>
          <cell r="D211" t="str">
            <v>00-00006296</v>
          </cell>
          <cell r="E211"/>
          <cell r="F211">
            <v>80.099999999999994</v>
          </cell>
          <cell r="G211">
            <v>89</v>
          </cell>
        </row>
        <row r="212">
          <cell r="A212" t="str">
            <v>Пельмени С говядиной и свининой, ВЕС, ТМ Славница сфера пуговки  ПОКОМ</v>
          </cell>
          <cell r="B212"/>
          <cell r="C212"/>
          <cell r="D212" t="str">
            <v>00-00005600</v>
          </cell>
          <cell r="E212"/>
          <cell r="F212">
            <v>1005</v>
          </cell>
          <cell r="G212">
            <v>1005</v>
          </cell>
        </row>
        <row r="213">
          <cell r="A213" t="str">
            <v>Пельмени Со свининой и говядиной ТМ Особый рецепт Любимая ложка 1,0 кг  ПОКОМ</v>
          </cell>
          <cell r="B213"/>
          <cell r="C213"/>
          <cell r="D213" t="str">
            <v>00-00006247</v>
          </cell>
          <cell r="E213"/>
          <cell r="F213">
            <v>277</v>
          </cell>
          <cell r="G213">
            <v>277</v>
          </cell>
        </row>
        <row r="214">
          <cell r="A214" t="str">
            <v>Сосиски Оригинальные заморож. ТМ Стародворье в вак 0,33 кг  Поком</v>
          </cell>
          <cell r="B214"/>
          <cell r="C214"/>
          <cell r="D214" t="str">
            <v>00-00008896</v>
          </cell>
          <cell r="E214"/>
          <cell r="F214">
            <v>7.92</v>
          </cell>
          <cell r="G214">
            <v>24</v>
          </cell>
        </row>
        <row r="215">
          <cell r="A215" t="str">
            <v>Фрай-пицца с ветчиной и грибами ТМ Зареченские ТС Зареченские продукты.  Поком</v>
          </cell>
          <cell r="B215"/>
          <cell r="C215"/>
          <cell r="D215" t="str">
            <v>00-ko009029</v>
          </cell>
          <cell r="E215"/>
          <cell r="F215">
            <v>33</v>
          </cell>
          <cell r="G215">
            <v>33</v>
          </cell>
        </row>
        <row r="216">
          <cell r="A216" t="str">
            <v>Хотстеры ТМ Горячая штучка ТС Хотстеры 0,25 кг зам  ПОКОМ</v>
          </cell>
          <cell r="B216"/>
          <cell r="C216"/>
          <cell r="D216" t="str">
            <v>00-00001002</v>
          </cell>
          <cell r="E216"/>
          <cell r="F216">
            <v>79.75</v>
          </cell>
          <cell r="G216">
            <v>319</v>
          </cell>
        </row>
        <row r="217">
          <cell r="A217" t="str">
            <v>Хрустящие крылышки ТМ Зареченские ТС Зареченские продукты.   Поком</v>
          </cell>
          <cell r="B217"/>
          <cell r="C217"/>
          <cell r="D217" t="str">
            <v>00-00009294</v>
          </cell>
          <cell r="E217"/>
          <cell r="F217">
            <v>25.2</v>
          </cell>
          <cell r="G217">
            <v>25.2</v>
          </cell>
        </row>
        <row r="218">
          <cell r="A218" t="str">
            <v>Чебупай сочное яблоко ТМ Горячая штучка ТС Чебупай 0,2 кг УВС.  зам  ПОКОМ</v>
          </cell>
          <cell r="B218"/>
          <cell r="C218"/>
          <cell r="D218" t="str">
            <v>00-00007958</v>
          </cell>
          <cell r="E218"/>
          <cell r="F218">
            <v>5.2</v>
          </cell>
          <cell r="G218">
            <v>26</v>
          </cell>
        </row>
        <row r="219">
          <cell r="A219" t="str">
            <v>Чебупай спелая вишня ТМ Горячая штучка ТС Чебупай 0,2 кг УВС. зам  ПОКОМ</v>
          </cell>
          <cell r="B219"/>
          <cell r="C219"/>
          <cell r="D219" t="str">
            <v>00-00007962</v>
          </cell>
          <cell r="E219"/>
          <cell r="F219">
            <v>7.6</v>
          </cell>
          <cell r="G219">
            <v>38</v>
          </cell>
        </row>
        <row r="220">
          <cell r="A220" t="str">
            <v>Чебупели с мясом Базовый ассортимент Фикс.вес 0,48 Лоток Горячая штучка ХХЛ  Поком</v>
          </cell>
          <cell r="B220"/>
          <cell r="C220"/>
          <cell r="D220" t="str">
            <v>00-00009332</v>
          </cell>
          <cell r="E220"/>
          <cell r="F220">
            <v>36.479999999999997</v>
          </cell>
          <cell r="G220">
            <v>76</v>
          </cell>
        </row>
        <row r="221">
          <cell r="A221" t="str">
            <v>Чебупицца курочка по-итальянски Горячая штучка 0,25 кг зам  ПОКОМ</v>
          </cell>
          <cell r="B221"/>
          <cell r="C221"/>
          <cell r="D221" t="str">
            <v>00-00001000</v>
          </cell>
          <cell r="E221"/>
          <cell r="F221">
            <v>164.75</v>
          </cell>
          <cell r="G221">
            <v>659</v>
          </cell>
        </row>
        <row r="222">
          <cell r="A222" t="str">
            <v>Чебупицца Пепперони ТМ Горячая штучка ТС Чебупицца 0.25кг зам  ПОКОМ</v>
          </cell>
          <cell r="B222"/>
          <cell r="C222"/>
          <cell r="D222" t="str">
            <v>00-00000999</v>
          </cell>
          <cell r="E222"/>
          <cell r="F222">
            <v>189.25</v>
          </cell>
          <cell r="G222">
            <v>757</v>
          </cell>
        </row>
        <row r="223">
          <cell r="A223" t="str">
            <v>Чебуреки Мясные вес 2,7 кг ТМ Зареченские ТС Зареченские продукты   Поком</v>
          </cell>
          <cell r="B223"/>
          <cell r="C223"/>
          <cell r="D223" t="str">
            <v>00-ko009121</v>
          </cell>
          <cell r="E223"/>
          <cell r="F223">
            <v>16.2</v>
          </cell>
          <cell r="G223">
            <v>16.2</v>
          </cell>
        </row>
        <row r="224">
          <cell r="A224" t="str">
            <v>Чебуреки сочные ТМ Зареченские ТС Зареченские продукты.  Поком</v>
          </cell>
          <cell r="B224"/>
          <cell r="C224"/>
          <cell r="D224" t="str">
            <v>00-00009291</v>
          </cell>
          <cell r="E224"/>
          <cell r="F224">
            <v>705</v>
          </cell>
          <cell r="G224">
            <v>705</v>
          </cell>
        </row>
        <row r="225">
          <cell r="A225" t="str">
            <v>Итого</v>
          </cell>
          <cell r="B225"/>
          <cell r="C225"/>
          <cell r="D225"/>
          <cell r="E225"/>
          <cell r="F225">
            <v>27655.694660000001</v>
          </cell>
          <cell r="G225">
            <v>43777.864999999998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29"/>
  <sheetViews>
    <sheetView tabSelected="1" workbookViewId="0">
      <selection activeCell="T36" sqref="T36"/>
    </sheetView>
  </sheetViews>
  <sheetFormatPr defaultColWidth="10.5" defaultRowHeight="11.45" customHeight="1" outlineLevelRow="1" x14ac:dyDescent="0.2"/>
  <cols>
    <col min="1" max="1" width="79.1640625" style="2" bestFit="1" customWidth="1"/>
    <col min="2" max="2" width="4.33203125" style="2" customWidth="1"/>
    <col min="3" max="3" width="7.33203125" style="2" customWidth="1"/>
    <col min="4" max="4" width="6.5" style="2" customWidth="1"/>
    <col min="5" max="5" width="8.6640625" style="2" bestFit="1" customWidth="1"/>
    <col min="6" max="6" width="6.83203125" style="2" customWidth="1"/>
    <col min="7" max="7" width="4.83203125" style="4" customWidth="1"/>
    <col min="8" max="8" width="5.6640625" style="22" customWidth="1"/>
    <col min="9" max="9" width="6.83203125" style="4" bestFit="1" customWidth="1"/>
    <col min="10" max="11" width="5.6640625" style="4" bestFit="1" customWidth="1"/>
    <col min="12" max="14" width="6.5" style="4" bestFit="1" customWidth="1"/>
    <col min="15" max="15" width="8.5" style="4" bestFit="1" customWidth="1"/>
    <col min="16" max="16" width="6.6640625" style="4" bestFit="1" customWidth="1"/>
    <col min="17" max="17" width="6" style="4" customWidth="1"/>
    <col min="18" max="18" width="5.6640625" style="4" bestFit="1" customWidth="1"/>
    <col min="19" max="19" width="5.83203125" style="4" bestFit="1" customWidth="1"/>
    <col min="20" max="20" width="6" style="4" bestFit="1" customWidth="1"/>
    <col min="21" max="21" width="7.1640625" style="4" customWidth="1"/>
    <col min="22" max="23" width="3.5" style="4" bestFit="1" customWidth="1"/>
    <col min="24" max="24" width="7.1640625" style="4" bestFit="1" customWidth="1"/>
    <col min="25" max="25" width="5.83203125" style="4" bestFit="1" customWidth="1"/>
    <col min="26" max="26" width="8.33203125" style="4" customWidth="1"/>
    <col min="27" max="16384" width="10.5" style="4"/>
  </cols>
  <sheetData>
    <row r="1" spans="1:26" s="2" customFormat="1" ht="9.9499999999999993" customHeight="1" x14ac:dyDescent="0.2">
      <c r="H1" s="21"/>
    </row>
    <row r="2" spans="1:26" ht="24.95" customHeight="1" x14ac:dyDescent="0.2">
      <c r="A2" s="3" t="s">
        <v>0</v>
      </c>
    </row>
    <row r="3" spans="1:26" s="2" customFormat="1" ht="9.9499999999999993" customHeight="1" x14ac:dyDescent="0.2">
      <c r="H3" s="21"/>
    </row>
    <row r="4" spans="1:26" ht="12.95" customHeight="1" outlineLevel="1" x14ac:dyDescent="0.2">
      <c r="A4" s="5" t="s">
        <v>1</v>
      </c>
      <c r="B4" s="5"/>
      <c r="C4" s="5"/>
    </row>
    <row r="5" spans="1:26" ht="12.95" customHeight="1" outlineLevel="1" x14ac:dyDescent="0.2">
      <c r="B5" s="5"/>
      <c r="C5" s="5"/>
    </row>
    <row r="6" spans="1:26" ht="26.1" customHeight="1" outlineLevel="1" x14ac:dyDescent="0.2">
      <c r="A6" s="13" t="s">
        <v>2</v>
      </c>
      <c r="B6" s="5"/>
      <c r="C6" s="5"/>
      <c r="D6" s="5"/>
      <c r="E6" s="5"/>
      <c r="F6" s="5"/>
    </row>
    <row r="7" spans="1:26" s="2" customFormat="1" ht="9.9499999999999993" customHeight="1" x14ac:dyDescent="0.2">
      <c r="H7" s="21"/>
    </row>
    <row r="8" spans="1:26" ht="26.1" customHeight="1" x14ac:dyDescent="0.2">
      <c r="A8" s="6" t="s">
        <v>3</v>
      </c>
      <c r="B8" s="6" t="s">
        <v>4</v>
      </c>
      <c r="C8" s="7" t="s">
        <v>5</v>
      </c>
      <c r="D8" s="7"/>
      <c r="E8" s="7"/>
      <c r="F8" s="7"/>
      <c r="G8" s="1" t="s">
        <v>31</v>
      </c>
      <c r="H8" s="23" t="s">
        <v>32</v>
      </c>
      <c r="I8" s="1" t="s">
        <v>33</v>
      </c>
      <c r="J8" s="1" t="s">
        <v>34</v>
      </c>
      <c r="K8" s="1" t="s">
        <v>35</v>
      </c>
      <c r="L8" s="1" t="s">
        <v>36</v>
      </c>
      <c r="M8" s="1" t="s">
        <v>36</v>
      </c>
      <c r="N8" s="1" t="s">
        <v>36</v>
      </c>
      <c r="O8" s="15" t="s">
        <v>37</v>
      </c>
      <c r="P8" s="16" t="s">
        <v>36</v>
      </c>
      <c r="Q8" s="1" t="s">
        <v>38</v>
      </c>
      <c r="R8" s="17" t="s">
        <v>39</v>
      </c>
      <c r="S8" s="1" t="s">
        <v>40</v>
      </c>
      <c r="T8" s="1" t="s">
        <v>41</v>
      </c>
      <c r="U8" s="1" t="s">
        <v>42</v>
      </c>
      <c r="V8" s="1" t="s">
        <v>42</v>
      </c>
      <c r="W8" s="1" t="s">
        <v>42</v>
      </c>
      <c r="X8" s="1" t="s">
        <v>43</v>
      </c>
      <c r="Y8" s="1" t="s">
        <v>44</v>
      </c>
      <c r="Z8" s="17" t="s">
        <v>45</v>
      </c>
    </row>
    <row r="9" spans="1:26" ht="26.1" customHeight="1" x14ac:dyDescent="0.2">
      <c r="A9" s="8"/>
      <c r="B9" s="9"/>
      <c r="C9" s="7" t="s">
        <v>6</v>
      </c>
      <c r="D9" s="7" t="s">
        <v>7</v>
      </c>
      <c r="E9" s="7" t="s">
        <v>8</v>
      </c>
      <c r="F9" s="14" t="s">
        <v>9</v>
      </c>
      <c r="G9" s="1"/>
      <c r="H9" s="23"/>
      <c r="I9" s="1"/>
      <c r="J9" s="1"/>
      <c r="K9" s="1"/>
      <c r="L9" s="1"/>
      <c r="M9" s="1"/>
      <c r="N9" s="1"/>
      <c r="O9" s="1"/>
      <c r="P9" s="18"/>
      <c r="Q9" s="1"/>
      <c r="R9" s="1"/>
      <c r="S9" s="1"/>
      <c r="T9" s="1"/>
      <c r="U9" s="18" t="s">
        <v>46</v>
      </c>
      <c r="V9" s="18"/>
      <c r="W9" s="18"/>
      <c r="X9" s="1"/>
      <c r="Y9" s="1"/>
      <c r="Z9" s="1"/>
    </row>
    <row r="10" spans="1:26" ht="11.1" customHeight="1" x14ac:dyDescent="0.2">
      <c r="A10" s="8"/>
      <c r="B10" s="9"/>
      <c r="C10" s="7"/>
      <c r="D10" s="7"/>
      <c r="E10" s="7"/>
      <c r="F10" s="14"/>
      <c r="G10" s="1"/>
      <c r="H10" s="23"/>
      <c r="I10" s="1"/>
      <c r="J10" s="19" t="e">
        <f t="shared" ref="J10:P10" si="0">SUM(J11:J103)</f>
        <v>#N/A</v>
      </c>
      <c r="K10" s="19" t="e">
        <f t="shared" si="0"/>
        <v>#N/A</v>
      </c>
      <c r="L10" s="19">
        <f t="shared" si="0"/>
        <v>0</v>
      </c>
      <c r="M10" s="19">
        <f t="shared" si="0"/>
        <v>0</v>
      </c>
      <c r="N10" s="19">
        <f t="shared" si="0"/>
        <v>0</v>
      </c>
      <c r="O10" s="19" t="e">
        <f t="shared" si="0"/>
        <v>#N/A</v>
      </c>
      <c r="P10" s="19">
        <f t="shared" si="0"/>
        <v>2140.6819999999998</v>
      </c>
      <c r="Q10" s="1"/>
      <c r="R10" s="1"/>
      <c r="S10" s="1"/>
      <c r="T10" s="1"/>
      <c r="U10" s="19">
        <f>SUM(U11:U103)</f>
        <v>569.79539999999997</v>
      </c>
      <c r="V10" s="19">
        <f>SUM(V11:V103)</f>
        <v>0</v>
      </c>
      <c r="W10" s="19">
        <f>SUM(W11:W103)</f>
        <v>0</v>
      </c>
      <c r="X10" s="1"/>
      <c r="Y10" s="1"/>
      <c r="Z10" s="19">
        <f>SUM(Z11:Z103)</f>
        <v>837.72600000000011</v>
      </c>
    </row>
    <row r="11" spans="1:26" ht="11.1" customHeight="1" x14ac:dyDescent="0.2">
      <c r="A11" s="10" t="s">
        <v>11</v>
      </c>
      <c r="B11" s="10" t="s">
        <v>10</v>
      </c>
      <c r="C11" s="11">
        <v>8</v>
      </c>
      <c r="D11" s="11">
        <v>360</v>
      </c>
      <c r="E11" s="11" t="e">
        <v>#N/A</v>
      </c>
      <c r="F11" s="11">
        <v>360</v>
      </c>
      <c r="H11" s="22">
        <v>0.18</v>
      </c>
      <c r="J11" s="4" t="e">
        <f>VLOOKUP(A:A,[1]TDSheet!$A:$B,2,0)</f>
        <v>#N/A</v>
      </c>
      <c r="K11" s="4" t="e">
        <f t="shared" ref="K11:K29" si="1">E11-J11</f>
        <v>#N/A</v>
      </c>
      <c r="O11" s="4" t="e">
        <f t="shared" ref="O11:O29" si="2">E11/5</f>
        <v>#N/A</v>
      </c>
      <c r="P11" s="20"/>
      <c r="Q11" s="4">
        <f>(F11+P11)/U11</f>
        <v>15.929203539823007</v>
      </c>
      <c r="R11" s="4">
        <f>F11/U11</f>
        <v>15.929203539823007</v>
      </c>
      <c r="U11" s="4">
        <f>VLOOKUP(A11,[2]TDSheet!$A:$Q,7,0)/5</f>
        <v>22.6</v>
      </c>
      <c r="Z11" s="4">
        <f>P11*H11</f>
        <v>0</v>
      </c>
    </row>
    <row r="12" spans="1:26" ht="11.1" customHeight="1" x14ac:dyDescent="0.2">
      <c r="A12" s="10" t="s">
        <v>12</v>
      </c>
      <c r="B12" s="10" t="s">
        <v>10</v>
      </c>
      <c r="C12" s="11">
        <v>18</v>
      </c>
      <c r="D12" s="11">
        <v>320</v>
      </c>
      <c r="E12" s="11">
        <v>11</v>
      </c>
      <c r="F12" s="11">
        <v>321</v>
      </c>
      <c r="H12" s="22">
        <v>0.1</v>
      </c>
      <c r="J12" s="4">
        <f>VLOOKUP(A:A,[1]TDSheet!$A:$B,2,0)</f>
        <v>13</v>
      </c>
      <c r="K12" s="4">
        <f t="shared" si="1"/>
        <v>-2</v>
      </c>
      <c r="O12" s="4">
        <f t="shared" si="2"/>
        <v>2.2000000000000002</v>
      </c>
      <c r="P12" s="20">
        <f t="shared" ref="P12:P29" si="3">14*U12-F12</f>
        <v>325.80000000000007</v>
      </c>
      <c r="Q12" s="4">
        <f t="shared" ref="Q12:Q29" si="4">(F12+P12)/U12</f>
        <v>14</v>
      </c>
      <c r="R12" s="4">
        <f t="shared" ref="R12:R29" si="5">F12/U12</f>
        <v>6.9480519480519476</v>
      </c>
      <c r="U12" s="4">
        <f>VLOOKUP(A12,[2]TDSheet!$A:$Q,7,0)/5</f>
        <v>46.2</v>
      </c>
      <c r="Z12" s="4">
        <f t="shared" ref="Z12:Z29" si="6">P12*H12</f>
        <v>32.580000000000005</v>
      </c>
    </row>
    <row r="13" spans="1:26" ht="11.1" customHeight="1" x14ac:dyDescent="0.2">
      <c r="A13" s="10" t="s">
        <v>13</v>
      </c>
      <c r="B13" s="10" t="s">
        <v>10</v>
      </c>
      <c r="C13" s="11">
        <v>6</v>
      </c>
      <c r="D13" s="11">
        <v>792</v>
      </c>
      <c r="E13" s="11">
        <v>6</v>
      </c>
      <c r="F13" s="11">
        <v>792</v>
      </c>
      <c r="H13" s="22">
        <v>0.2</v>
      </c>
      <c r="J13" s="4">
        <f>VLOOKUP(A:A,[1]TDSheet!$A:$B,2,0)</f>
        <v>6</v>
      </c>
      <c r="K13" s="4">
        <f t="shared" si="1"/>
        <v>0</v>
      </c>
      <c r="O13" s="4">
        <f t="shared" si="2"/>
        <v>1.2</v>
      </c>
      <c r="P13" s="20"/>
      <c r="Q13" s="4">
        <f t="shared" si="4"/>
        <v>22.890173410404625</v>
      </c>
      <c r="R13" s="4">
        <f t="shared" si="5"/>
        <v>22.890173410404625</v>
      </c>
      <c r="U13" s="4">
        <f>VLOOKUP(A13,[2]TDSheet!$A:$Q,7,0)/5</f>
        <v>34.6</v>
      </c>
      <c r="Z13" s="4">
        <f t="shared" si="6"/>
        <v>0</v>
      </c>
    </row>
    <row r="14" spans="1:26" ht="11.1" customHeight="1" x14ac:dyDescent="0.2">
      <c r="A14" s="10" t="s">
        <v>14</v>
      </c>
      <c r="B14" s="10" t="s">
        <v>15</v>
      </c>
      <c r="C14" s="11">
        <v>117.20399999999999</v>
      </c>
      <c r="D14" s="11">
        <v>400</v>
      </c>
      <c r="E14" s="11">
        <v>115.31</v>
      </c>
      <c r="F14" s="11">
        <v>400</v>
      </c>
      <c r="H14" s="22">
        <v>1</v>
      </c>
      <c r="J14" s="4">
        <f>VLOOKUP(A:A,[1]TDSheet!$A:$B,2,0)</f>
        <v>118.86</v>
      </c>
      <c r="K14" s="4">
        <f t="shared" si="1"/>
        <v>-3.5499999999999972</v>
      </c>
      <c r="O14" s="4">
        <f t="shared" si="2"/>
        <v>23.062000000000001</v>
      </c>
      <c r="P14" s="20"/>
      <c r="Q14" s="4">
        <f t="shared" si="4"/>
        <v>18.077461924345819</v>
      </c>
      <c r="R14" s="4">
        <f t="shared" si="5"/>
        <v>18.077461924345819</v>
      </c>
      <c r="U14" s="4">
        <f>VLOOKUP(A14,[2]TDSheet!$A:$Q,7,0)/5</f>
        <v>22.127000000000002</v>
      </c>
      <c r="Z14" s="4">
        <f t="shared" si="6"/>
        <v>0</v>
      </c>
    </row>
    <row r="15" spans="1:26" ht="11.1" customHeight="1" x14ac:dyDescent="0.2">
      <c r="A15" s="10" t="s">
        <v>16</v>
      </c>
      <c r="B15" s="10" t="s">
        <v>10</v>
      </c>
      <c r="C15" s="11">
        <v>5</v>
      </c>
      <c r="D15" s="11">
        <v>792</v>
      </c>
      <c r="E15" s="11">
        <v>-1</v>
      </c>
      <c r="F15" s="11">
        <v>797</v>
      </c>
      <c r="H15" s="22">
        <v>0.2</v>
      </c>
      <c r="J15" s="4">
        <f>VLOOKUP(A:A,[1]TDSheet!$A:$B,2,0)</f>
        <v>15</v>
      </c>
      <c r="K15" s="4">
        <f t="shared" si="1"/>
        <v>-16</v>
      </c>
      <c r="O15" s="4">
        <f t="shared" si="2"/>
        <v>-0.2</v>
      </c>
      <c r="P15" s="20"/>
      <c r="Q15" s="4">
        <f t="shared" si="4"/>
        <v>16.957446808510639</v>
      </c>
      <c r="R15" s="4">
        <f t="shared" si="5"/>
        <v>16.957446808510639</v>
      </c>
      <c r="U15" s="4">
        <f>VLOOKUP(A15,[2]TDSheet!$A:$Q,7,0)/5</f>
        <v>47</v>
      </c>
      <c r="Z15" s="4">
        <f t="shared" si="6"/>
        <v>0</v>
      </c>
    </row>
    <row r="16" spans="1:26" ht="11.1" customHeight="1" x14ac:dyDescent="0.2">
      <c r="A16" s="10" t="s">
        <v>17</v>
      </c>
      <c r="B16" s="10" t="s">
        <v>15</v>
      </c>
      <c r="C16" s="11">
        <v>409.685</v>
      </c>
      <c r="D16" s="11"/>
      <c r="E16" s="11">
        <v>255.565</v>
      </c>
      <c r="F16" s="11">
        <v>151.91999999999999</v>
      </c>
      <c r="H16" s="22">
        <v>1</v>
      </c>
      <c r="J16" s="4">
        <f>VLOOKUP(A:A,[1]TDSheet!$A:$B,2,0)</f>
        <v>255.82499999999999</v>
      </c>
      <c r="K16" s="4">
        <f t="shared" si="1"/>
        <v>-0.25999999999999091</v>
      </c>
      <c r="O16" s="4">
        <f t="shared" si="2"/>
        <v>51.113</v>
      </c>
      <c r="P16" s="20">
        <f t="shared" si="3"/>
        <v>253.50599999999994</v>
      </c>
      <c r="Q16" s="4">
        <f t="shared" si="4"/>
        <v>14</v>
      </c>
      <c r="R16" s="4">
        <f t="shared" si="5"/>
        <v>5.2460375012949347</v>
      </c>
      <c r="U16" s="4">
        <f>VLOOKUP(A16,[2]TDSheet!$A:$Q,7,0)/5</f>
        <v>28.958999999999996</v>
      </c>
      <c r="Z16" s="4">
        <f t="shared" si="6"/>
        <v>253.50599999999994</v>
      </c>
    </row>
    <row r="17" spans="1:26" ht="11.1" customHeight="1" x14ac:dyDescent="0.2">
      <c r="A17" s="10" t="s">
        <v>18</v>
      </c>
      <c r="B17" s="10" t="s">
        <v>15</v>
      </c>
      <c r="C17" s="12"/>
      <c r="D17" s="11">
        <v>334.17899999999997</v>
      </c>
      <c r="E17" s="11" t="e">
        <v>#N/A</v>
      </c>
      <c r="F17" s="11">
        <v>334.17899999999997</v>
      </c>
      <c r="H17" s="22">
        <v>1</v>
      </c>
      <c r="J17" s="4">
        <f>VLOOKUP(A:A,[1]TDSheet!$A:$B,2,0)</f>
        <v>3.5</v>
      </c>
      <c r="K17" s="4" t="e">
        <f t="shared" si="1"/>
        <v>#N/A</v>
      </c>
      <c r="O17" s="4" t="e">
        <f t="shared" si="2"/>
        <v>#N/A</v>
      </c>
      <c r="P17" s="20">
        <f t="shared" si="3"/>
        <v>154.52460000000008</v>
      </c>
      <c r="Q17" s="4">
        <f t="shared" si="4"/>
        <v>14</v>
      </c>
      <c r="R17" s="4">
        <f t="shared" si="5"/>
        <v>9.5732996442015139</v>
      </c>
      <c r="U17" s="4">
        <f>VLOOKUP(A17,[2]TDSheet!$A:$Q,7,0)/5</f>
        <v>34.907400000000003</v>
      </c>
      <c r="Z17" s="4">
        <f t="shared" si="6"/>
        <v>154.52460000000008</v>
      </c>
    </row>
    <row r="18" spans="1:26" ht="11.1" customHeight="1" x14ac:dyDescent="0.2">
      <c r="A18" s="10" t="s">
        <v>19</v>
      </c>
      <c r="B18" s="10" t="s">
        <v>10</v>
      </c>
      <c r="C18" s="12"/>
      <c r="D18" s="11">
        <v>744</v>
      </c>
      <c r="E18" s="11" t="e">
        <v>#N/A</v>
      </c>
      <c r="F18" s="11">
        <v>744</v>
      </c>
      <c r="H18" s="22">
        <v>0.2</v>
      </c>
      <c r="J18" s="4" t="e">
        <f>VLOOKUP(A:A,[1]TDSheet!$A:$B,2,0)</f>
        <v>#N/A</v>
      </c>
      <c r="K18" s="4" t="e">
        <f t="shared" si="1"/>
        <v>#N/A</v>
      </c>
      <c r="O18" s="4" t="e">
        <f t="shared" si="2"/>
        <v>#N/A</v>
      </c>
      <c r="P18" s="20">
        <f t="shared" si="3"/>
        <v>465.60000000000014</v>
      </c>
      <c r="Q18" s="4">
        <f t="shared" si="4"/>
        <v>14</v>
      </c>
      <c r="R18" s="4">
        <f t="shared" si="5"/>
        <v>8.6111111111111107</v>
      </c>
      <c r="U18" s="4">
        <f>VLOOKUP(A18,[2]TDSheet!$A:$Q,7,0)/5</f>
        <v>86.4</v>
      </c>
      <c r="Z18" s="4">
        <f t="shared" si="6"/>
        <v>93.120000000000033</v>
      </c>
    </row>
    <row r="19" spans="1:26" ht="11.1" customHeight="1" x14ac:dyDescent="0.2">
      <c r="A19" s="10" t="s">
        <v>20</v>
      </c>
      <c r="B19" s="10" t="s">
        <v>15</v>
      </c>
      <c r="C19" s="11">
        <v>22.92</v>
      </c>
      <c r="D19" s="11">
        <v>633.30499999999995</v>
      </c>
      <c r="E19" s="11">
        <v>22.92</v>
      </c>
      <c r="F19" s="11">
        <v>633.30499999999995</v>
      </c>
      <c r="H19" s="22">
        <v>1</v>
      </c>
      <c r="J19" s="4">
        <f>VLOOKUP(A:A,[1]TDSheet!$A:$B,2,0)</f>
        <v>23.765000000000001</v>
      </c>
      <c r="K19" s="4">
        <f t="shared" si="1"/>
        <v>-0.84499999999999886</v>
      </c>
      <c r="O19" s="4">
        <f t="shared" si="2"/>
        <v>4.5840000000000005</v>
      </c>
      <c r="P19" s="20"/>
      <c r="Q19" s="4">
        <f t="shared" si="4"/>
        <v>36.781565803229178</v>
      </c>
      <c r="R19" s="4">
        <f t="shared" si="5"/>
        <v>36.781565803229178</v>
      </c>
      <c r="U19" s="4">
        <f>VLOOKUP(A19,[2]TDSheet!$A:$Q,7,0)/5</f>
        <v>17.218</v>
      </c>
      <c r="Z19" s="4">
        <f t="shared" si="6"/>
        <v>0</v>
      </c>
    </row>
    <row r="20" spans="1:26" ht="11.1" customHeight="1" x14ac:dyDescent="0.2">
      <c r="A20" s="10" t="s">
        <v>21</v>
      </c>
      <c r="B20" s="10" t="s">
        <v>15</v>
      </c>
      <c r="C20" s="11">
        <v>128.54499999999999</v>
      </c>
      <c r="D20" s="11">
        <v>2.468</v>
      </c>
      <c r="E20" s="11">
        <v>105.52200000000001</v>
      </c>
      <c r="F20" s="11">
        <v>25.491</v>
      </c>
      <c r="H20" s="22">
        <v>1</v>
      </c>
      <c r="J20" s="4">
        <f>VLOOKUP(A:A,[1]TDSheet!$A:$B,2,0)</f>
        <v>106.932</v>
      </c>
      <c r="K20" s="4">
        <f t="shared" si="1"/>
        <v>-1.4099999999999966</v>
      </c>
      <c r="O20" s="4">
        <f t="shared" si="2"/>
        <v>21.104400000000002</v>
      </c>
      <c r="P20" s="20">
        <f t="shared" si="3"/>
        <v>29.5794</v>
      </c>
      <c r="Q20" s="4">
        <f t="shared" si="4"/>
        <v>14</v>
      </c>
      <c r="R20" s="4">
        <f t="shared" si="5"/>
        <v>6.4803233679072605</v>
      </c>
      <c r="U20" s="4">
        <f>VLOOKUP(A20,[2]TDSheet!$A:$Q,7,0)/5</f>
        <v>3.9335999999999998</v>
      </c>
      <c r="Z20" s="4">
        <f t="shared" si="6"/>
        <v>29.5794</v>
      </c>
    </row>
    <row r="21" spans="1:26" ht="11.1" customHeight="1" x14ac:dyDescent="0.2">
      <c r="A21" s="10" t="s">
        <v>22</v>
      </c>
      <c r="B21" s="10" t="s">
        <v>10</v>
      </c>
      <c r="C21" s="11">
        <v>153</v>
      </c>
      <c r="D21" s="11">
        <v>800</v>
      </c>
      <c r="E21" s="11">
        <v>151</v>
      </c>
      <c r="F21" s="11">
        <v>800</v>
      </c>
      <c r="H21" s="22">
        <v>0.19</v>
      </c>
      <c r="J21" s="4">
        <f>VLOOKUP(A:A,[1]TDSheet!$A:$B,2,0)</f>
        <v>167</v>
      </c>
      <c r="K21" s="4">
        <f t="shared" si="1"/>
        <v>-16</v>
      </c>
      <c r="O21" s="4">
        <f t="shared" si="2"/>
        <v>30.2</v>
      </c>
      <c r="P21" s="20"/>
      <c r="Q21" s="4">
        <f t="shared" si="4"/>
        <v>43.956043956043956</v>
      </c>
      <c r="R21" s="4">
        <f t="shared" si="5"/>
        <v>43.956043956043956</v>
      </c>
      <c r="U21" s="4">
        <f>VLOOKUP(A21,[2]TDSheet!$A:$Q,7,0)/5</f>
        <v>18.2</v>
      </c>
      <c r="Z21" s="4">
        <f t="shared" si="6"/>
        <v>0</v>
      </c>
    </row>
    <row r="22" spans="1:26" ht="11.1" customHeight="1" x14ac:dyDescent="0.2">
      <c r="A22" s="10" t="s">
        <v>23</v>
      </c>
      <c r="B22" s="10" t="s">
        <v>10</v>
      </c>
      <c r="C22" s="12"/>
      <c r="D22" s="11">
        <v>300</v>
      </c>
      <c r="E22" s="11" t="e">
        <v>#N/A</v>
      </c>
      <c r="F22" s="11">
        <v>300</v>
      </c>
      <c r="H22" s="22">
        <v>0.1</v>
      </c>
      <c r="J22" s="4" t="e">
        <f>VLOOKUP(A:A,[1]TDSheet!$A:$B,2,0)</f>
        <v>#N/A</v>
      </c>
      <c r="K22" s="4" t="e">
        <f t="shared" si="1"/>
        <v>#N/A</v>
      </c>
      <c r="O22" s="4" t="e">
        <f t="shared" si="2"/>
        <v>#N/A</v>
      </c>
      <c r="P22" s="20">
        <f t="shared" si="3"/>
        <v>702.39999999999986</v>
      </c>
      <c r="Q22" s="4">
        <f t="shared" si="4"/>
        <v>14</v>
      </c>
      <c r="R22" s="4">
        <f t="shared" si="5"/>
        <v>4.1899441340782122</v>
      </c>
      <c r="U22" s="4">
        <f>VLOOKUP(A22,[2]TDSheet!$A:$Q,7,0)/5</f>
        <v>71.599999999999994</v>
      </c>
      <c r="Z22" s="4">
        <f t="shared" si="6"/>
        <v>70.239999999999995</v>
      </c>
    </row>
    <row r="23" spans="1:26" ht="11.1" customHeight="1" x14ac:dyDescent="0.2">
      <c r="A23" s="10" t="s">
        <v>24</v>
      </c>
      <c r="B23" s="10" t="s">
        <v>10</v>
      </c>
      <c r="C23" s="11">
        <v>-2</v>
      </c>
      <c r="D23" s="11">
        <v>786</v>
      </c>
      <c r="E23" s="11" t="e">
        <v>#N/A</v>
      </c>
      <c r="F23" s="11">
        <v>784</v>
      </c>
      <c r="H23" s="22">
        <v>0.14000000000000001</v>
      </c>
      <c r="J23" s="4" t="e">
        <f>VLOOKUP(A:A,[1]TDSheet!$A:$B,2,0)</f>
        <v>#N/A</v>
      </c>
      <c r="K23" s="4" t="e">
        <f t="shared" si="1"/>
        <v>#N/A</v>
      </c>
      <c r="O23" s="4" t="e">
        <f t="shared" si="2"/>
        <v>#N/A</v>
      </c>
      <c r="P23" s="20"/>
      <c r="Q23" s="4">
        <f t="shared" si="4"/>
        <v>32.396694214876035</v>
      </c>
      <c r="R23" s="4">
        <f t="shared" si="5"/>
        <v>32.396694214876035</v>
      </c>
      <c r="U23" s="4">
        <f>VLOOKUP(A23,[2]TDSheet!$A:$Q,7,0)/5</f>
        <v>24.2</v>
      </c>
      <c r="Z23" s="4">
        <f t="shared" si="6"/>
        <v>0</v>
      </c>
    </row>
    <row r="24" spans="1:26" ht="11.1" customHeight="1" x14ac:dyDescent="0.2">
      <c r="A24" s="10" t="s">
        <v>25</v>
      </c>
      <c r="B24" s="10" t="s">
        <v>10</v>
      </c>
      <c r="C24" s="11">
        <v>2</v>
      </c>
      <c r="D24" s="11">
        <v>2</v>
      </c>
      <c r="E24" s="11">
        <v>2</v>
      </c>
      <c r="F24" s="11"/>
      <c r="H24" s="22">
        <v>0.09</v>
      </c>
      <c r="J24" s="4">
        <f>VLOOKUP(A:A,[1]TDSheet!$A:$B,2,0)</f>
        <v>4</v>
      </c>
      <c r="K24" s="4">
        <f t="shared" si="1"/>
        <v>-2</v>
      </c>
      <c r="O24" s="4">
        <f t="shared" si="2"/>
        <v>0.4</v>
      </c>
      <c r="P24" s="20">
        <f t="shared" si="3"/>
        <v>5.6000000000000005</v>
      </c>
      <c r="Q24" s="4">
        <f t="shared" si="4"/>
        <v>14</v>
      </c>
      <c r="R24" s="4">
        <f t="shared" si="5"/>
        <v>0</v>
      </c>
      <c r="U24" s="4">
        <f>VLOOKUP(A24,[2]TDSheet!$A:$Q,7,0)/5</f>
        <v>0.4</v>
      </c>
      <c r="Z24" s="4">
        <f t="shared" si="6"/>
        <v>0.504</v>
      </c>
    </row>
    <row r="25" spans="1:26" ht="11.1" customHeight="1" x14ac:dyDescent="0.2">
      <c r="A25" s="10" t="s">
        <v>26</v>
      </c>
      <c r="B25" s="10" t="s">
        <v>10</v>
      </c>
      <c r="C25" s="12"/>
      <c r="D25" s="11">
        <v>540</v>
      </c>
      <c r="E25" s="11" t="e">
        <v>#N/A</v>
      </c>
      <c r="F25" s="11">
        <v>540</v>
      </c>
      <c r="H25" s="22">
        <v>0.2</v>
      </c>
      <c r="J25" s="4" t="e">
        <f>VLOOKUP(A:A,[1]TDSheet!$A:$B,2,0)</f>
        <v>#N/A</v>
      </c>
      <c r="K25" s="4" t="e">
        <f t="shared" si="1"/>
        <v>#N/A</v>
      </c>
      <c r="O25" s="4" t="e">
        <f t="shared" si="2"/>
        <v>#N/A</v>
      </c>
      <c r="P25" s="20"/>
      <c r="Q25" s="4">
        <f t="shared" si="4"/>
        <v>14.917127071823204</v>
      </c>
      <c r="R25" s="4">
        <f t="shared" si="5"/>
        <v>14.917127071823204</v>
      </c>
      <c r="U25" s="4">
        <f>VLOOKUP(A25,[2]TDSheet!$A:$Q,7,0)/5</f>
        <v>36.200000000000003</v>
      </c>
      <c r="Z25" s="4">
        <f t="shared" si="6"/>
        <v>0</v>
      </c>
    </row>
    <row r="26" spans="1:26" ht="11.1" customHeight="1" x14ac:dyDescent="0.2">
      <c r="A26" s="10" t="s">
        <v>27</v>
      </c>
      <c r="B26" s="10" t="s">
        <v>15</v>
      </c>
      <c r="C26" s="11">
        <v>-16.209</v>
      </c>
      <c r="D26" s="11">
        <v>1120.4469999999999</v>
      </c>
      <c r="E26" s="11" t="e">
        <v>#N/A</v>
      </c>
      <c r="F26" s="11">
        <v>1104.2380000000001</v>
      </c>
      <c r="H26" s="22">
        <v>1</v>
      </c>
      <c r="J26" s="4" t="e">
        <f>VLOOKUP(A:A,[1]TDSheet!$A:$B,2,0)</f>
        <v>#N/A</v>
      </c>
      <c r="K26" s="4" t="e">
        <f t="shared" si="1"/>
        <v>#N/A</v>
      </c>
      <c r="O26" s="4" t="e">
        <f t="shared" si="2"/>
        <v>#N/A</v>
      </c>
      <c r="P26" s="20"/>
      <c r="Q26" s="4">
        <f t="shared" si="4"/>
        <v>508.49051390679682</v>
      </c>
      <c r="R26" s="4">
        <f t="shared" si="5"/>
        <v>508.49051390679682</v>
      </c>
      <c r="U26" s="4">
        <f>VLOOKUP(A26,[2]TDSheet!$A:$Q,7,0)/5</f>
        <v>2.1716000000000002</v>
      </c>
      <c r="Z26" s="4">
        <f t="shared" si="6"/>
        <v>0</v>
      </c>
    </row>
    <row r="27" spans="1:26" ht="11.1" customHeight="1" x14ac:dyDescent="0.2">
      <c r="A27" s="10" t="s">
        <v>28</v>
      </c>
      <c r="B27" s="10" t="s">
        <v>10</v>
      </c>
      <c r="C27" s="11">
        <v>-1</v>
      </c>
      <c r="D27" s="11">
        <v>541</v>
      </c>
      <c r="E27" s="11" t="e">
        <v>#N/A</v>
      </c>
      <c r="F27" s="11">
        <v>540</v>
      </c>
      <c r="H27" s="22">
        <v>0.2</v>
      </c>
      <c r="J27" s="4" t="e">
        <f>VLOOKUP(A:A,[1]TDSheet!$A:$B,2,0)</f>
        <v>#N/A</v>
      </c>
      <c r="K27" s="4" t="e">
        <f t="shared" si="1"/>
        <v>#N/A</v>
      </c>
      <c r="O27" s="4" t="e">
        <f t="shared" si="2"/>
        <v>#N/A</v>
      </c>
      <c r="P27" s="20"/>
      <c r="Q27" s="4">
        <f t="shared" si="4"/>
        <v>19.424460431654676</v>
      </c>
      <c r="R27" s="4">
        <f t="shared" si="5"/>
        <v>19.424460431654676</v>
      </c>
      <c r="U27" s="4">
        <f>VLOOKUP(A27,[2]TDSheet!$A:$Q,7,0)/5</f>
        <v>27.8</v>
      </c>
      <c r="Z27" s="4">
        <f t="shared" si="6"/>
        <v>0</v>
      </c>
    </row>
    <row r="28" spans="1:26" ht="21.95" customHeight="1" x14ac:dyDescent="0.2">
      <c r="A28" s="10" t="s">
        <v>29</v>
      </c>
      <c r="B28" s="10" t="s">
        <v>15</v>
      </c>
      <c r="C28" s="12"/>
      <c r="D28" s="11">
        <v>600</v>
      </c>
      <c r="E28" s="11" t="e">
        <v>#N/A</v>
      </c>
      <c r="F28" s="11">
        <v>600</v>
      </c>
      <c r="H28" s="22">
        <v>1</v>
      </c>
      <c r="J28" s="4" t="e">
        <f>VLOOKUP(A:A,[1]TDSheet!$A:$B,2,0)</f>
        <v>#N/A</v>
      </c>
      <c r="K28" s="4" t="e">
        <f t="shared" si="1"/>
        <v>#N/A</v>
      </c>
      <c r="O28" s="4" t="e">
        <f t="shared" si="2"/>
        <v>#N/A</v>
      </c>
      <c r="P28" s="20"/>
      <c r="Q28" s="4">
        <f t="shared" si="4"/>
        <v>19.524385958061618</v>
      </c>
      <c r="R28" s="4">
        <f t="shared" si="5"/>
        <v>19.524385958061618</v>
      </c>
      <c r="U28" s="4">
        <f>VLOOKUP(A28,[2]TDSheet!$A:$Q,7,0)/5</f>
        <v>30.730799999999999</v>
      </c>
      <c r="Z28" s="4">
        <f t="shared" si="6"/>
        <v>0</v>
      </c>
    </row>
    <row r="29" spans="1:26" ht="12.95" customHeight="1" x14ac:dyDescent="0.2">
      <c r="A29" s="10" t="s">
        <v>30</v>
      </c>
      <c r="B29" s="10" t="s">
        <v>15</v>
      </c>
      <c r="C29" s="11">
        <v>5</v>
      </c>
      <c r="D29" s="11"/>
      <c r="E29" s="11" t="e">
        <v>#N/A</v>
      </c>
      <c r="F29" s="11"/>
      <c r="H29" s="22">
        <v>1</v>
      </c>
      <c r="J29" s="4">
        <f>VLOOKUP(A:A,[1]TDSheet!$A:$B,2,0)</f>
        <v>5</v>
      </c>
      <c r="K29" s="4" t="e">
        <f t="shared" si="1"/>
        <v>#N/A</v>
      </c>
      <c r="O29" s="4" t="e">
        <f t="shared" si="2"/>
        <v>#N/A</v>
      </c>
      <c r="P29" s="20">
        <f t="shared" si="3"/>
        <v>203.67199999999997</v>
      </c>
      <c r="Q29" s="4">
        <f t="shared" si="4"/>
        <v>14</v>
      </c>
      <c r="R29" s="4">
        <f t="shared" si="5"/>
        <v>0</v>
      </c>
      <c r="U29" s="4">
        <f>VLOOKUP(A29,[2]TDSheet!$A:$Q,7,0)/5</f>
        <v>14.547999999999998</v>
      </c>
      <c r="Z29" s="4">
        <f t="shared" si="6"/>
        <v>203.67199999999997</v>
      </c>
    </row>
  </sheetData>
  <autoFilter ref="A8:Z29" xr:uid="{D8B1C53B-59C6-4466-9BF2-845A5566472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2024-02-20T15:55:09Z</dcterms:modified>
</cp:coreProperties>
</file>