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106" activePane="bottomLeft" state="frozen"/>
      <selection pane="bottomLeft" activeCell="L122" sqref="L12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104" t="n">
        <v>45243</v>
      </c>
      <c r="E3" s="7" t="inlineStr">
        <is>
          <t xml:space="preserve">Доставка: </t>
        </is>
      </c>
      <c r="F3" s="104" t="n"/>
      <c r="G3" s="104" t="n">
        <v>45246</v>
      </c>
      <c r="H3" s="102" t="n"/>
      <c r="I3" s="102" t="n"/>
      <c r="J3" s="103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</row>
    <row r="12" ht="16.5" customFormat="1" customHeight="1" s="15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</row>
    <row r="13" ht="16.5" customFormat="1" customHeight="1" s="15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</row>
    <row r="14" ht="16.5" customFormat="1" customHeight="1" s="15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  <c r="K14" s="85" t="n"/>
    </row>
    <row r="15" ht="16.5" customFormat="1" customHeight="1" s="15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</row>
    <row r="16" ht="16.5" customFormat="1" customHeight="1" s="15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</row>
    <row r="17" ht="16.5" customFormat="1" customHeight="1" s="15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40</v>
      </c>
      <c r="F17" s="23" t="n"/>
      <c r="G17" s="23">
        <f>E17*0.45</f>
        <v/>
      </c>
      <c r="H17" s="14" t="n"/>
      <c r="I17" s="14" t="n"/>
      <c r="J17" s="40" t="n"/>
      <c r="K17" s="85" t="n"/>
    </row>
    <row r="18" ht="16.5" customFormat="1" customHeight="1" s="15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280</v>
      </c>
      <c r="F18" s="23" t="n"/>
      <c r="G18" s="23">
        <f>E18*0.35</f>
        <v/>
      </c>
      <c r="H18" s="14" t="n"/>
      <c r="I18" s="14" t="n"/>
      <c r="J18" s="40" t="n"/>
      <c r="K18" s="85" t="n"/>
    </row>
    <row r="19" ht="16.5" customFormat="1" customHeight="1" s="15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</row>
    <row r="20" ht="16.5" customFormat="1" customHeight="1" s="15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40</v>
      </c>
      <c r="F20" s="23" t="n"/>
      <c r="G20" s="23">
        <f>E20*0.45</f>
        <v/>
      </c>
      <c r="H20" s="14" t="n"/>
      <c r="I20" s="14" t="n"/>
      <c r="J20" s="40" t="n"/>
      <c r="K20" s="85" t="n"/>
    </row>
    <row r="21" ht="16.5" customHeight="1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RIGHT(D27:D138,4)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RIGHT(D28:D139,4)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RIGHT(D29:D141,4)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RIGHT(D30:D142,4)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480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RIGHT(D31:D144,4)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>
      <c r="A32" s="99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>
      <c r="A33" s="99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>
      <c r="A34" s="99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100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thickBot="1">
      <c r="A35" s="79">
        <f>RIGHT(D35:D145,4)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thickBot="1" thickTop="1">
      <c r="A36" s="79">
        <f>RIGHT(D36:D146,4)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RIGHT(D37:D148,4)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30</v>
      </c>
      <c r="F37" s="23" t="n"/>
      <c r="G37" s="23">
        <f>E37*1</f>
        <v/>
      </c>
      <c r="H37" s="14" t="n"/>
      <c r="I37" s="14" t="n"/>
      <c r="J37" s="40" t="n"/>
      <c r="K37" s="85" t="n"/>
    </row>
    <row r="38" ht="16.5" customFormat="1" customHeight="1" s="94">
      <c r="A38" s="86">
        <f>RIGHT(D38:D148,4)</f>
        <v/>
      </c>
      <c r="B38" s="87" t="inlineStr">
        <is>
          <t>БОГАТЫРСКИЕ Папа Может сос п/о 1*6</t>
        </is>
      </c>
      <c r="C38" s="88" t="inlineStr">
        <is>
          <t>КГ</t>
        </is>
      </c>
      <c r="D38" s="89" t="n">
        <v>1001024636517</v>
      </c>
      <c r="E38" s="24" t="n">
        <v>0</v>
      </c>
      <c r="F38" s="91" t="n"/>
      <c r="G38" s="91">
        <f>E38*1</f>
        <v/>
      </c>
      <c r="H38" s="92" t="n"/>
      <c r="I38" s="92" t="n"/>
      <c r="J38" s="92" t="n"/>
      <c r="K38" s="93" t="n"/>
    </row>
    <row r="39" ht="16.5" customFormat="1" customHeight="1" s="15">
      <c r="A39" s="79">
        <f>RIGHT(D39:D149,4)</f>
        <v/>
      </c>
      <c r="B39" s="27" t="inlineStr">
        <is>
          <t>БОГАТЫРСКИЕ Папа Может сос п/о в/у 0.3кг</t>
        </is>
      </c>
      <c r="C39" s="34" t="inlineStr">
        <is>
          <t>ШТ</t>
        </is>
      </c>
      <c r="D39" s="28" t="n">
        <v>1001024636438</v>
      </c>
      <c r="E39" s="24" t="n">
        <v>120</v>
      </c>
      <c r="F39" s="23" t="n"/>
      <c r="G39" s="23">
        <f>E39*0.3</f>
        <v/>
      </c>
      <c r="H39" s="14" t="n"/>
      <c r="I39" s="14" t="n"/>
      <c r="J39" s="40" t="n"/>
      <c r="K39" s="85" t="n"/>
    </row>
    <row r="40" ht="16.5" customFormat="1" customHeight="1" s="15">
      <c r="A40" s="79">
        <f>RIGHT(D40:D151,4)</f>
        <v/>
      </c>
      <c r="B40" s="27" t="inlineStr">
        <is>
          <t>МОЛОЧНЫЕ ГОСТ СН сос п/о мгс 0.41кг 10шт</t>
        </is>
      </c>
      <c r="C40" s="34" t="inlineStr">
        <is>
          <t>ШТ</t>
        </is>
      </c>
      <c r="D40" s="28" t="n">
        <v>1001020836589</v>
      </c>
      <c r="E40" s="24" t="n">
        <v>0</v>
      </c>
      <c r="F40" s="23" t="n"/>
      <c r="G40" s="23">
        <f>E40*0.41</f>
        <v/>
      </c>
      <c r="H40" s="14" t="n"/>
      <c r="I40" s="14" t="n"/>
      <c r="J40" s="40" t="n"/>
      <c r="K40" s="85" t="n"/>
    </row>
    <row r="41" ht="16.5" customHeight="1">
      <c r="A41" s="79">
        <f>RIGHT(D41:D156,4)</f>
        <v/>
      </c>
      <c r="B41" s="27" t="inlineStr">
        <is>
          <t>МОЛОЧНЫЕ КЛАССИЧЕСКИЕ ПМ сос п/о мгс 2*4</t>
        </is>
      </c>
      <c r="C41" s="32" t="inlineStr">
        <is>
          <t>КГ</t>
        </is>
      </c>
      <c r="D41" s="28" t="n">
        <v>1001024976123</v>
      </c>
      <c r="E41" s="24" t="n">
        <v>0</v>
      </c>
      <c r="F41" s="23" t="n"/>
      <c r="G41" s="23">
        <f>E41*1</f>
        <v/>
      </c>
      <c r="H41" s="14" t="n"/>
      <c r="I41" s="14" t="n"/>
      <c r="J41" s="40" t="n"/>
    </row>
    <row r="42" ht="16.5" customHeight="1">
      <c r="A42" s="79">
        <f>RIGHT(D42:D159,4)</f>
        <v/>
      </c>
      <c r="B42" s="27" t="inlineStr">
        <is>
          <t>МОЛОЧНЫЕ К ЗАВТРАКУ сос п/о в/у 0.4кг</t>
        </is>
      </c>
      <c r="C42" s="34" t="inlineStr">
        <is>
          <t>ШТ</t>
        </is>
      </c>
      <c r="D42" s="28" t="n">
        <v>1001024906042</v>
      </c>
      <c r="E42" s="24" t="n">
        <v>200</v>
      </c>
      <c r="F42" s="23" t="n">
        <v>0.4</v>
      </c>
      <c r="G42" s="23">
        <f>E42*0.4</f>
        <v/>
      </c>
      <c r="H42" s="14" t="n">
        <v>3.2</v>
      </c>
      <c r="I42" s="14" t="n">
        <v>45</v>
      </c>
      <c r="J42" s="40" t="n"/>
    </row>
    <row r="43" ht="16.5" customFormat="1" customHeight="1" s="94">
      <c r="A43" s="86">
        <f>RIGHT(D43:D160,4)</f>
        <v/>
      </c>
      <c r="B43" s="87" t="inlineStr">
        <is>
          <t>МОЛОЧНЫЕ К ЗАВТРАКУ сос п/о мгс 1*3</t>
        </is>
      </c>
      <c r="C43" s="98" t="inlineStr">
        <is>
          <t>КГ</t>
        </is>
      </c>
      <c r="D43" s="89" t="n">
        <v>6041</v>
      </c>
      <c r="E43" s="24" t="n">
        <v>0</v>
      </c>
      <c r="F43" s="91" t="n">
        <v>2.125</v>
      </c>
      <c r="G43" s="91">
        <f>E43*1</f>
        <v/>
      </c>
      <c r="H43" s="92" t="n">
        <v>4.25</v>
      </c>
      <c r="I43" s="92" t="n">
        <v>45</v>
      </c>
      <c r="J43" s="92" t="n"/>
      <c r="K43" s="93" t="n"/>
    </row>
    <row r="44" ht="16.5" customHeight="1">
      <c r="A44" s="79">
        <f>RIGHT(D44:D161,4)</f>
        <v/>
      </c>
      <c r="B44" s="27" t="inlineStr">
        <is>
          <t>МОЛОЧНЫЕ ТРАДИЦ. сос п/о мгс 0.6кг LTF</t>
        </is>
      </c>
      <c r="C44" s="34" t="inlineStr">
        <is>
          <t>ШТ</t>
        </is>
      </c>
      <c r="D44" s="28" t="n">
        <v>1001020966227</v>
      </c>
      <c r="E44" s="24" t="n">
        <v>0</v>
      </c>
      <c r="F44" s="23" t="n"/>
      <c r="G44" s="23">
        <f>E44*0.6</f>
        <v/>
      </c>
      <c r="H44" s="14" t="n"/>
      <c r="I44" s="14" t="n"/>
      <c r="J44" s="40" t="n"/>
    </row>
    <row r="45" ht="16.5" customHeight="1">
      <c r="A45" s="79">
        <f>RIGHT(D45:D162,4)</f>
        <v/>
      </c>
      <c r="B45" s="27" t="inlineStr">
        <is>
          <t>МОЛОЧНЫЕ ТРАДИЦ. сос п/о мгс 1*6_45с</t>
        </is>
      </c>
      <c r="C45" s="31" t="inlineStr">
        <is>
          <t>КГ</t>
        </is>
      </c>
      <c r="D45" s="28" t="n">
        <v>1001020965981</v>
      </c>
      <c r="E45" s="24" t="n">
        <v>50</v>
      </c>
      <c r="F45" s="23" t="n"/>
      <c r="G45" s="23">
        <f>E45*1</f>
        <v/>
      </c>
      <c r="H45" s="14" t="n"/>
      <c r="I45" s="14" t="n"/>
      <c r="J45" s="40" t="n"/>
    </row>
    <row r="46" ht="16.5" customFormat="1" customHeight="1" s="15">
      <c r="A46" s="99" t="n">
        <v>6303</v>
      </c>
      <c r="B46" s="71" t="inlineStr">
        <is>
          <t>МЯСНЫЕ Папа может сос п/о мгс 1.5*3</t>
        </is>
      </c>
      <c r="C46" s="31" t="inlineStr">
        <is>
          <t>КГ</t>
        </is>
      </c>
      <c r="D46" s="28" t="n">
        <v>1001022726303</v>
      </c>
      <c r="E46" s="24" t="n">
        <v>0</v>
      </c>
      <c r="F46" s="23" t="n">
        <v>1.066666666666667</v>
      </c>
      <c r="G46" s="23">
        <f>E46*1</f>
        <v/>
      </c>
      <c r="H46" s="14" t="n">
        <v>3.2</v>
      </c>
      <c r="I46" s="14" t="n">
        <v>45</v>
      </c>
      <c r="J46" s="40" t="n"/>
      <c r="K46" s="85" t="n"/>
    </row>
    <row r="47" ht="16.5" customHeight="1">
      <c r="A47" s="99" t="n">
        <v>6726</v>
      </c>
      <c r="B47" s="46" t="inlineStr">
        <is>
          <t>СЛИВОЧНЫЕ ПМ сос п/о мгс 0,41кг 10шт.</t>
        </is>
      </c>
      <c r="C47" s="34" t="inlineStr">
        <is>
          <t>ШТ</t>
        </is>
      </c>
      <c r="D47" s="28" t="n">
        <v>1001022466726</v>
      </c>
      <c r="E47" s="24" t="n">
        <v>0</v>
      </c>
      <c r="F47" s="23" t="n">
        <v>0.45</v>
      </c>
      <c r="G47" s="23">
        <f>E47*0.41</f>
        <v/>
      </c>
      <c r="H47" s="14" t="n">
        <v>4.5</v>
      </c>
      <c r="I47" s="14" t="n">
        <v>45</v>
      </c>
      <c r="J47" s="40" t="n"/>
    </row>
    <row r="48" ht="16.5" customHeight="1">
      <c r="A48" s="79">
        <f>RIGHT(D48:D165,4)</f>
        <v/>
      </c>
      <c r="B48" s="46" t="inlineStr">
        <is>
          <t>СЛИВОЧНЫЕ Папа может сос п/о мгс 2*2_45с</t>
        </is>
      </c>
      <c r="C48" s="31" t="inlineStr">
        <is>
          <t>КГ</t>
        </is>
      </c>
      <c r="D48" s="28" t="n">
        <v>1001022465820</v>
      </c>
      <c r="E48" s="24" t="n">
        <v>0</v>
      </c>
      <c r="F48" s="23" t="n"/>
      <c r="G48" s="23">
        <f>E48*1</f>
        <v/>
      </c>
      <c r="H48" s="14" t="n"/>
      <c r="I48" s="14" t="n">
        <v>45</v>
      </c>
      <c r="J48" s="40" t="n"/>
    </row>
    <row r="49" ht="16.5" customHeight="1">
      <c r="A49" s="79">
        <f>RIGHT(D49:D166,4)</f>
        <v/>
      </c>
      <c r="B49" s="46" t="inlineStr">
        <is>
          <t>СЛИВОЧНЫЕ СН сос п/о мгс 0.41кг 10шт.</t>
        </is>
      </c>
      <c r="C49" s="34" t="inlineStr">
        <is>
          <t>ШТ</t>
        </is>
      </c>
      <c r="D49" s="28" t="n">
        <v>1001020846590</v>
      </c>
      <c r="E49" s="24" t="n">
        <v>0</v>
      </c>
      <c r="F49" s="23" t="n"/>
      <c r="G49" s="23">
        <f>E49*0.41</f>
        <v/>
      </c>
      <c r="H49" s="14" t="n"/>
      <c r="I49" s="14" t="n"/>
      <c r="J49" s="40" t="n"/>
    </row>
    <row r="50" ht="16.5" customHeight="1">
      <c r="A50" s="99">
        <f>RIGHT(D50:D167,4)</f>
        <v/>
      </c>
      <c r="B50" s="46" t="inlineStr">
        <is>
          <t>СЛИВОЧНЫЕ СН сос п/о мгс 1*6</t>
        </is>
      </c>
      <c r="C50" s="31" t="inlineStr">
        <is>
          <t>КГ</t>
        </is>
      </c>
      <c r="D50" s="28" t="n">
        <v>1001020846563</v>
      </c>
      <c r="E50" s="24" t="n">
        <v>20</v>
      </c>
      <c r="F50" s="23" t="n"/>
      <c r="G50" s="23">
        <f>E50*1</f>
        <v/>
      </c>
      <c r="H50" s="14" t="n"/>
      <c r="I50" s="14" t="n"/>
      <c r="J50" s="40" t="n"/>
    </row>
    <row r="51" ht="16.5" customHeight="1">
      <c r="A51" s="99">
        <f>RIGHT(D51:D168,4)</f>
        <v/>
      </c>
      <c r="B51" s="46" t="inlineStr">
        <is>
          <t>СОСИСКА.РУ сос ц/о в/у 1/300 8шт.</t>
        </is>
      </c>
      <c r="C51" s="34" t="inlineStr">
        <is>
          <t>ШТ</t>
        </is>
      </c>
      <c r="D51" s="28" t="n">
        <v>1001020886646</v>
      </c>
      <c r="E51" s="24" t="n">
        <v>0</v>
      </c>
      <c r="F51" s="23" t="n"/>
      <c r="G51" s="23">
        <f>E51*0.3</f>
        <v/>
      </c>
      <c r="H51" s="14" t="n"/>
      <c r="I51" s="14" t="n"/>
      <c r="J51" s="40" t="n"/>
    </row>
    <row r="52" ht="16.5" customHeight="1">
      <c r="A52" s="99" t="n">
        <v>6144</v>
      </c>
      <c r="B52" s="46" t="inlineStr">
        <is>
          <t>МОЛОЧНЫЕ ТРАДИЦ. сос п/о в/у 1/360 (1+1)</t>
        </is>
      </c>
      <c r="C52" s="34" t="inlineStr">
        <is>
          <t>ШТ</t>
        </is>
      </c>
      <c r="D52" s="28" t="n">
        <v>1001020966144</v>
      </c>
      <c r="E52" s="24" t="n">
        <v>0</v>
      </c>
      <c r="F52" s="23" t="n">
        <v>0.36</v>
      </c>
      <c r="G52" s="23">
        <f>E52*0.72</f>
        <v/>
      </c>
      <c r="H52" s="14" t="n"/>
      <c r="I52" s="14" t="n">
        <v>45</v>
      </c>
      <c r="J52" s="40" t="n"/>
    </row>
    <row r="53" ht="16.5" customHeight="1">
      <c r="A53" s="99" t="n">
        <v>6722</v>
      </c>
      <c r="B53" s="46" t="inlineStr">
        <is>
          <t>СОЧНЫЕ ПМ сос п/о мгс 0,41кг 10шт</t>
        </is>
      </c>
      <c r="C53" s="34" t="inlineStr">
        <is>
          <t>ШТ</t>
        </is>
      </c>
      <c r="D53" s="28" t="n">
        <v>1001022376722</v>
      </c>
      <c r="E53" s="24" t="n">
        <v>1000</v>
      </c>
      <c r="F53" s="23" t="n">
        <v>0.45</v>
      </c>
      <c r="G53" s="23">
        <f>E53*0.41</f>
        <v/>
      </c>
      <c r="H53" s="14" t="n">
        <v>4.5</v>
      </c>
      <c r="I53" s="14" t="n">
        <v>45</v>
      </c>
      <c r="J53" s="40" t="n"/>
    </row>
    <row r="54" ht="16.5" customHeight="1">
      <c r="A54" s="99" t="n">
        <v>3812</v>
      </c>
      <c r="B54" s="46" t="inlineStr">
        <is>
          <t>СОЧНЫЕ сос п/о мгс 2*2</t>
        </is>
      </c>
      <c r="C54" s="31" t="inlineStr">
        <is>
          <t>КГ</t>
        </is>
      </c>
      <c r="D54" s="28" t="n">
        <v>1001022373812</v>
      </c>
      <c r="E54" s="24" t="n">
        <v>100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40" t="n"/>
    </row>
    <row r="55" ht="16.5" customFormat="1" customHeight="1" s="15">
      <c r="A55" s="99" t="n">
        <v>6113</v>
      </c>
      <c r="B55" s="27" t="inlineStr">
        <is>
          <t>СОЧНЫЕ сос п/о мгс 1*6</t>
        </is>
      </c>
      <c r="C55" s="31" t="inlineStr">
        <is>
          <t>КГ</t>
        </is>
      </c>
      <c r="D55" s="28" t="n">
        <v>1001022376113</v>
      </c>
      <c r="E55" s="24" t="n">
        <v>400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40" t="n"/>
      <c r="K55" s="85" t="n"/>
    </row>
    <row r="56" ht="16.5" customFormat="1" customHeight="1" s="15">
      <c r="A56" s="99">
        <f>RIGHT(D56:D169,4)</f>
        <v/>
      </c>
      <c r="B56" s="27" t="inlineStr">
        <is>
          <t>СОЧНЫЙ ГРИЛЬ ПМ сос п/о мгс 1.5*4_Маяк</t>
        </is>
      </c>
      <c r="C56" s="31" t="inlineStr">
        <is>
          <t>КГ</t>
        </is>
      </c>
      <c r="D56" s="28" t="n">
        <v>1001022246661</v>
      </c>
      <c r="E56" s="24" t="n">
        <v>0</v>
      </c>
      <c r="F56" s="23" t="n"/>
      <c r="G56" s="23">
        <f>E56*1</f>
        <v/>
      </c>
      <c r="H56" s="14" t="n"/>
      <c r="I56" s="14" t="n"/>
      <c r="J56" s="40" t="n"/>
      <c r="K56" s="85" t="n"/>
    </row>
    <row r="57" ht="16.5" customFormat="1" customHeight="1" s="15">
      <c r="A57" s="99" t="n">
        <v>6713</v>
      </c>
      <c r="B57" s="27" t="inlineStr">
        <is>
          <t>СОЧНЫЙ ГРИЛЬ ПМ сос п/о мгс 0,41кг 8шт.</t>
        </is>
      </c>
      <c r="C57" s="36" t="inlineStr">
        <is>
          <t>ШТ</t>
        </is>
      </c>
      <c r="D57" s="28" t="n">
        <v>1001022246713</v>
      </c>
      <c r="E57" s="24" t="n">
        <v>240</v>
      </c>
      <c r="F57" s="23" t="n"/>
      <c r="G57" s="23">
        <f>E57*0.41</f>
        <v/>
      </c>
      <c r="H57" s="14" t="n"/>
      <c r="I57" s="14" t="n"/>
      <c r="J57" s="40" t="n"/>
      <c r="K57" s="85" t="n"/>
    </row>
    <row r="58" ht="16.5" customFormat="1" customHeight="1" s="15">
      <c r="A58" s="99">
        <f>RIGHT(D58:D171,4)</f>
        <v/>
      </c>
      <c r="B58" s="27" t="inlineStr">
        <is>
          <t>С СЫРОМ Папа может сос ц/о мгс 0.4кг 6шт</t>
        </is>
      </c>
      <c r="C58" s="36" t="inlineStr">
        <is>
          <t>ШТ</t>
        </is>
      </c>
      <c r="D58" s="28" t="n">
        <v>1001025176475</v>
      </c>
      <c r="E58" s="24" t="n">
        <v>0</v>
      </c>
      <c r="F58" s="23" t="n"/>
      <c r="G58" s="23">
        <f>E58*0.4</f>
        <v/>
      </c>
      <c r="H58" s="14" t="n"/>
      <c r="I58" s="14" t="n"/>
      <c r="J58" s="40" t="n"/>
      <c r="K58" s="85" t="n"/>
    </row>
    <row r="59" ht="16.5" customFormat="1" customHeight="1" s="15">
      <c r="A59" s="99" t="n">
        <v>6241</v>
      </c>
      <c r="B59" s="27" t="inlineStr">
        <is>
          <t>ХОТ-ДОГ Папа может сос п/о мгс 0,38кг</t>
        </is>
      </c>
      <c r="C59" s="36" t="inlineStr">
        <is>
          <t>ШТ</t>
        </is>
      </c>
      <c r="D59" s="28" t="n">
        <v>1001025166241</v>
      </c>
      <c r="E59" s="24" t="n">
        <v>0</v>
      </c>
      <c r="F59" s="23" t="n"/>
      <c r="G59" s="23">
        <f>E59*0.38</f>
        <v/>
      </c>
      <c r="H59" s="14" t="n"/>
      <c r="I59" s="14" t="n"/>
      <c r="J59" s="40" t="n"/>
      <c r="K59" s="85" t="n"/>
    </row>
    <row r="60" ht="16.5" customHeight="1" thickBot="1">
      <c r="A60" s="99">
        <f>RIGHT(D60:D169,4)</f>
        <v/>
      </c>
      <c r="B60" s="47" t="inlineStr">
        <is>
          <t>ФИЛЕЙНЫЕ сос ц/о в/у 1/270 12шт_45с</t>
        </is>
      </c>
      <c r="C60" s="36" t="inlineStr">
        <is>
          <t>ШТ</t>
        </is>
      </c>
      <c r="D60" s="28" t="n">
        <v>1001022556297</v>
      </c>
      <c r="E60" s="24" t="n">
        <v>0</v>
      </c>
      <c r="F60" s="23" t="n"/>
      <c r="G60" s="23">
        <f>E60*0.27</f>
        <v/>
      </c>
      <c r="H60" s="14" t="n">
        <v>3.24</v>
      </c>
      <c r="I60" s="14" t="n">
        <v>45</v>
      </c>
      <c r="J60" s="40" t="n"/>
    </row>
    <row r="61" ht="16.5" customHeight="1" thickBot="1" thickTop="1">
      <c r="A61" s="99">
        <f>RIGHT(D61:D170,4)</f>
        <v/>
      </c>
      <c r="B61" s="75" t="inlineStr">
        <is>
          <t>Сардельки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thickTop="1">
      <c r="A62" s="99">
        <f>RIGHT(D62:D171,4)</f>
        <v/>
      </c>
      <c r="B62" s="47" t="inlineStr">
        <is>
          <t>СЫТНЫЕ Папа может сар б/о мгс 1*3 45с</t>
        </is>
      </c>
      <c r="C62" s="31" t="inlineStr">
        <is>
          <t>КГ</t>
        </is>
      </c>
      <c r="D62" s="28" t="n">
        <v>6606</v>
      </c>
      <c r="E62" s="24" t="n">
        <v>0</v>
      </c>
      <c r="F62" s="23" t="n">
        <v>1.013333333333333</v>
      </c>
      <c r="G62" s="23">
        <f>E62*1</f>
        <v/>
      </c>
      <c r="H62" s="14" t="n">
        <v>3.04</v>
      </c>
      <c r="I62" s="14" t="n">
        <v>30</v>
      </c>
      <c r="J62" s="40" t="n"/>
    </row>
    <row r="63" ht="16.5" customHeight="1">
      <c r="A63" s="99">
        <f>RIGHT(D63:D172,4)</f>
        <v/>
      </c>
      <c r="B63" s="47" t="inlineStr">
        <is>
          <t>СОЧНЫЕ Папа может сар п/о мгс 1*3</t>
        </is>
      </c>
      <c r="C63" s="31" t="inlineStr">
        <is>
          <t>КГ</t>
        </is>
      </c>
      <c r="D63" s="28" t="n">
        <v>1001031896648</v>
      </c>
      <c r="E63" s="24" t="n">
        <v>0</v>
      </c>
      <c r="F63" s="23" t="n"/>
      <c r="G63" s="23">
        <f>E63*1</f>
        <v/>
      </c>
      <c r="H63" s="14" t="n"/>
      <c r="I63" s="14" t="n"/>
      <c r="J63" s="40" t="n"/>
    </row>
    <row r="64" ht="16.5" customHeight="1">
      <c r="A64" s="99">
        <f>RIGHT(D64:D173,4)</f>
        <v/>
      </c>
      <c r="B64" s="47" t="inlineStr">
        <is>
          <t>СОЧНЫЕ С СЫРОМ ПМ сар п/о мгс 1*3</t>
        </is>
      </c>
      <c r="C64" s="31" t="inlineStr">
        <is>
          <t>КГ</t>
        </is>
      </c>
      <c r="D64" s="28" t="n">
        <v>1001035266650</v>
      </c>
      <c r="E64" s="24" t="n">
        <v>0</v>
      </c>
      <c r="F64" s="23" t="n"/>
      <c r="G64" s="23">
        <f>E64*1</f>
        <v/>
      </c>
      <c r="H64" s="14" t="n"/>
      <c r="I64" s="14" t="n"/>
      <c r="J64" s="40" t="n"/>
    </row>
    <row r="65" ht="16.5" customHeight="1">
      <c r="A65" s="99">
        <f>RIGHT(D65:D174,4)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thickBot="1">
      <c r="A66" s="99">
        <f>RIGHT(D66:D176,4)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80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thickBot="1" thickTop="1">
      <c r="A67" s="99">
        <f>RIGHT(D67:D177,4)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thickTop="1">
      <c r="A68" s="99">
        <f>RIGHT(D68:D178,4)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400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>
      <c r="A69" s="99">
        <f>RIGHT(D69:D179,4)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>
      <c r="A70" s="99">
        <f>RIGHT(D70:D179,4)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thickBot="1">
      <c r="A71" s="99">
        <f>RIGHT(D71:D180,4)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thickBot="1" thickTop="1">
      <c r="A72" s="99">
        <f>RIGHT(D72:D182,4)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thickTop="1">
      <c r="A73" s="99">
        <f>RIGHT(D73:D183,4)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>
      <c r="A74" s="99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20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>
      <c r="A75" s="99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0</v>
      </c>
      <c r="F75" s="23" t="n"/>
      <c r="G75" s="23">
        <f>E75*0.35</f>
        <v/>
      </c>
      <c r="H75" s="14" t="n"/>
      <c r="I75" s="14" t="n"/>
      <c r="J75" s="40" t="n"/>
    </row>
    <row r="76" ht="16.5" customHeight="1">
      <c r="A76" s="99">
        <f>RIGHT(D76:D187,4)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600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>
      <c r="A77" s="99">
        <f>RIGHT(D77:D188,4)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240</v>
      </c>
      <c r="F77" s="23" t="n"/>
      <c r="G77" s="23">
        <f>E77*0.28</f>
        <v/>
      </c>
      <c r="H77" s="14" t="n"/>
      <c r="I77" s="14" t="n"/>
      <c r="J77" s="40" t="n"/>
    </row>
    <row r="78" ht="16.5" customHeight="1">
      <c r="A78" s="99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6.5" customHeight="1">
      <c r="A79" s="99">
        <f>RIGHT(D79:D188,4)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600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>
      <c r="A80" s="99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>
      <c r="A81" s="99">
        <f>RIGHT(D81:D189,4)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>
      <c r="A82" s="99">
        <f>RIGHT(D82:D190,4)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>
      <c r="A83" s="99">
        <f>RIGHT(D83:D190,4)</f>
        <v/>
      </c>
      <c r="B83" s="65" t="inlineStr">
        <is>
          <t>СЕРВЕЛАТ С АРОМ.ТРАВАМИ в/к в/у 0,31к</t>
        </is>
      </c>
      <c r="C83" s="34" t="inlineStr">
        <is>
          <t>ШТ</t>
        </is>
      </c>
      <c r="D83" s="28" t="n">
        <v>1001305316565</v>
      </c>
      <c r="E83" s="24" t="n">
        <v>0</v>
      </c>
      <c r="F83" s="23" t="n"/>
      <c r="G83" s="23">
        <f>E83*0.31</f>
        <v/>
      </c>
      <c r="H83" s="14" t="n"/>
      <c r="I83" s="14" t="n"/>
      <c r="J83" s="40" t="n"/>
    </row>
    <row r="84" ht="16.5" customHeight="1">
      <c r="A84" s="99">
        <f>RIGHT(D84:D191,4)</f>
        <v/>
      </c>
      <c r="B84" s="65" t="inlineStr">
        <is>
          <t>СЕРВЕЛАТ С БЕЛ.ГРИБАМИ в/к в/у 0.31кг</t>
        </is>
      </c>
      <c r="C84" s="34" t="inlineStr">
        <is>
          <t>ШТ</t>
        </is>
      </c>
      <c r="D84" s="28" t="n">
        <v>1001305306566</v>
      </c>
      <c r="E84" s="24" t="n">
        <v>0</v>
      </c>
      <c r="F84" s="23" t="n"/>
      <c r="G84" s="23">
        <f>E84*0.31</f>
        <v/>
      </c>
      <c r="H84" s="14" t="n"/>
      <c r="I84" s="14" t="n"/>
      <c r="J84" s="40" t="n"/>
    </row>
    <row r="85" ht="16.5" customHeight="1">
      <c r="A85" s="99">
        <f>RIGHT(D85:D191,4)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50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>
      <c r="A86" s="99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0</v>
      </c>
      <c r="F86" s="23" t="n"/>
      <c r="G86" s="23">
        <f>E86*0.35</f>
        <v/>
      </c>
      <c r="H86" s="14" t="n"/>
      <c r="I86" s="14" t="n"/>
      <c r="J86" s="40" t="n"/>
    </row>
    <row r="87" ht="15.75" customHeight="1" thickBot="1">
      <c r="A87" s="99">
        <f>RIGHT(D87:D193,4)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1000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thickBot="1" thickTop="1">
      <c r="A88" s="99">
        <f>RIGHT(D88:D194,4)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thickTop="1">
      <c r="A89" s="99">
        <f>RIGHT(D89:D195,4)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>
      <c r="A90" s="99">
        <f>RIGHT(D90:D196,4)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280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>
      <c r="A91" s="99">
        <f>RIGHT(D91:D198,4)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120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>
      <c r="A92" s="99">
        <f>RIGHT(D92:D200,4)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>
      <c r="A93" s="99">
        <f>RIGHT(D93:D205,4)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>
      <c r="A94" s="99">
        <f>RIGHT(D94:D206,4)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200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>
      <c r="A95" s="99">
        <f>RIGHT(D95:D209,4)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>
      <c r="A96" s="99">
        <f>RIGHT(D96:D210,4)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thickBot="1">
      <c r="A97" s="99">
        <f>RIGHT(D97:D211,4)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140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thickBot="1" thickTop="1">
      <c r="A98" s="99">
        <f>RIGHT(D98:D212,4)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thickTop="1">
      <c r="A99" s="99">
        <f>RIGHT(D99:D213,4)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1001092444614</v>
      </c>
      <c r="E99" s="24" t="n">
        <v>30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>
      <c r="A100" s="99">
        <f>RIGHT(D100:D214,4)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3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thickBot="1">
      <c r="A101" s="99">
        <f>RIGHT(D101:D214,4)</f>
        <v/>
      </c>
      <c r="B101" s="27" t="inlineStr">
        <is>
          <t>ВЕТЧ.МЯСНАЯ Папа может п/о 0.4кг 8шт.</t>
        </is>
      </c>
      <c r="C101" s="38" t="inlineStr">
        <is>
          <t>ШТ</t>
        </is>
      </c>
      <c r="D101" s="52" t="n">
        <v>1001094053215</v>
      </c>
      <c r="E101" s="24" t="n">
        <v>0</v>
      </c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40" t="n"/>
    </row>
    <row r="102" ht="16.5" customHeight="1" thickBot="1" thickTop="1">
      <c r="A102" s="99">
        <f>RIGHT(D102:D217,4)</f>
        <v/>
      </c>
      <c r="B102" s="75" t="inlineStr">
        <is>
          <t>Копчености варенокопченые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5.75" customHeight="1" thickTop="1">
      <c r="A103" s="99">
        <f>RIGHT(D103:D219,4)</f>
        <v/>
      </c>
      <c r="B103" s="48" t="inlineStr">
        <is>
          <t>БЕКОН с/к с/н в/у 1/100 10шт.</t>
        </is>
      </c>
      <c r="C103" s="36" t="inlineStr">
        <is>
          <t>ШТ</t>
        </is>
      </c>
      <c r="D103" s="28" t="n">
        <v>1001233296450</v>
      </c>
      <c r="E103" s="24" t="n">
        <v>0</v>
      </c>
      <c r="F103" s="82" t="n"/>
      <c r="G103" s="23">
        <f>E103*0.1</f>
        <v/>
      </c>
      <c r="H103" s="14" t="n"/>
      <c r="I103" s="14" t="n">
        <v>30</v>
      </c>
      <c r="J103" s="40" t="n"/>
    </row>
    <row r="104">
      <c r="A104" s="99">
        <f>RIGHT(D104:D221,4)</f>
        <v/>
      </c>
      <c r="B104" s="48" t="inlineStr">
        <is>
          <t>КОРЕЙКА ПО-ОСТ.к/в в/с с/н в/у 1/150_45с</t>
        </is>
      </c>
      <c r="C104" s="36" t="inlineStr">
        <is>
          <t>ШТ</t>
        </is>
      </c>
      <c r="D104" s="28" t="n">
        <v>1001220286279</v>
      </c>
      <c r="E104" s="24" t="n">
        <v>80</v>
      </c>
      <c r="F104" s="82" t="n"/>
      <c r="G104" s="23">
        <f>E104*0.15</f>
        <v/>
      </c>
      <c r="H104" s="14" t="n"/>
      <c r="I104" s="14" t="n"/>
      <c r="J104" s="40" t="n"/>
    </row>
    <row r="105">
      <c r="A105" s="99">
        <f>RIGHT(D105:D222,4)</f>
        <v/>
      </c>
      <c r="B105" s="48" t="inlineStr">
        <is>
          <t>СВИНИНА МАДЕРА с/к с/н в/у 1/100</t>
        </is>
      </c>
      <c r="C105" s="36" t="inlineStr">
        <is>
          <t>ШТ</t>
        </is>
      </c>
      <c r="D105" s="28" t="n">
        <v>1001234146448</v>
      </c>
      <c r="E105" s="24" t="n">
        <v>50</v>
      </c>
      <c r="F105" s="82" t="n"/>
      <c r="G105" s="23">
        <f>E105*0.1</f>
        <v/>
      </c>
      <c r="H105" s="14" t="n"/>
      <c r="I105" s="14" t="n"/>
      <c r="J105" s="40" t="n"/>
    </row>
    <row r="106" ht="16.5" customHeight="1" thickBot="1">
      <c r="A106" s="99">
        <f>RIGHT(D106:D220,4)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120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thickBot="1" thickTop="1">
      <c r="A107" s="99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99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thickTop="1">
      <c r="A109" s="99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>
      <c r="A110" s="99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>
      <c r="A111" s="99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thickBot="1">
      <c r="A112" s="99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thickBot="1" thickTop="1">
      <c r="A113" s="99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thickBot="1" thickTop="1">
      <c r="A114" s="99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4" thickBot="1" thickTop="1">
      <c r="A116" s="86">
        <f>RIGHT(D116:D231,4)</f>
        <v/>
      </c>
      <c r="B116" s="95" t="inlineStr">
        <is>
          <t>С КУРИЦЕЙ И ГРИБАМИ 1/420 10шт.зам.</t>
        </is>
      </c>
      <c r="C116" s="96" t="inlineStr">
        <is>
          <t>ШТ</t>
        </is>
      </c>
      <c r="D116" s="89" t="n">
        <v>1002133974956</v>
      </c>
      <c r="E116" s="90" t="n">
        <v>0</v>
      </c>
      <c r="F116" s="91" t="n">
        <v>0.42</v>
      </c>
      <c r="G116" s="91">
        <f>E116*0.42</f>
        <v/>
      </c>
      <c r="H116" s="92" t="n">
        <v>4.2</v>
      </c>
      <c r="I116" s="97" t="n">
        <v>120</v>
      </c>
      <c r="J116" s="92" t="n"/>
      <c r="K116" s="93" t="n"/>
    </row>
    <row r="117" ht="16.5" customHeight="1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2023-11-17T12:33:22Z</dcterms:modified>
  <cp:lastModifiedBy>Uaer4</cp:lastModifiedBy>
  <cp:lastPrinted>2023-11-08T08:22:20Z</cp:lastPrinted>
</cp:coreProperties>
</file>