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RIGHT(D26:D170,4)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RIGHT(D38:D183,4)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RIGHT(D39:D184,4)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160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RIGHT(D40:D183,4)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RIGHT(D41:D184,4)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RIGHT(D42:D182,4)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RIGHT(D43:D181,4)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RIGHT(D44:D184,4)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RIGHT(D45:D185,4)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RIGHT(D46:D188,4)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RIGHT(D47:D193,4)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RIGHT(D48:D194,4)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280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RIGHT(D49:D195,4)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RIGHT(D50:D196,4)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RIGHT(D51:D197,4)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120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RIGHT(D52:D196,4)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RIGHT(D53:D197,4)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>
        <v>40</v>
      </c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RIGHT(D54:D195,4)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120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RIGHT(D55:D196,4)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/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RIGHT(D56:D196,4)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/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RIGHT(D57:D197,4)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RIGHT(D58:D197,4)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RIGHT(D59:D198,4)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RIGHT(D60:D199,4)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RIGHT(D61:D201,4)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RIGHT(D62:D202,4)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RIGHT(D63:D202,4)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300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RIGHT(D64:D203,4)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120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RIGHT(D65:D204,4)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>
        <v>40</v>
      </c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RIGHT(D66:D202,4)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450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RIGHT(D67:D203,4)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RIGHT(D68:D205,4)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RIGHT(D69:D206,4)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RIGHT(D70:D202,4)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RIGHT(D71:D203,4)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RIGHT(D72:D206,4)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RIGHT(D73:D207,4)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80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RIGHT(D74:D207,4)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RIGHT(D75:D208,4)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RIGHT(D76:D208,4)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30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RIGHT(D77:D209,4)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RIGHT(D78:D210,4)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RIGHT(D79:D211,4)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RIGHT(D80:D212,4)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>
        <v>30</v>
      </c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RIGHT(D81:D212,4)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RIGHT(D82:D213,4)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RIGHT(D83:D213,4)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>
        <v>20</v>
      </c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RIGHT(D84:D211,4)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RIGHT(D85:D214,4)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RIGHT(D86:D215,4)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RIGHT(D87:D217,4)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RIGHT(D88:D218,4)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RIGHT(D89:D218,4)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RIGHT(D91:D220,4)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RIGHT(D92:D221,4)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RIGHT(D93:D222,4)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RIGHT(D94:D221,4)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RIGHT(D95:D222,4)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RIGHT(D96:D223,4)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230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RIGHT(D97:D224,4)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/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RIGHT(D98:D225,4)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RIGHT(D99:D223,4)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200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RIGHT(D100:D223,4)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300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RIGHT(D101:D225,4)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/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RIGHT(D102:D226,4)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RIGHT(D103:D227,4)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RIGHT(D104:D228,4)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280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RIGHT(D105:D229,4)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RIGHT(D106:D230,4)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RIGHT(D107:D232,4)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RIGHT(D108:D233,4)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RIGHT(D109:D233,4)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RIGHT(D110:D234,4)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100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RIGHT(D111:D235,4)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120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120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RIGHT(D113:D237,4)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RIGHT(D114:D238,4)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480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RIGHT(D116:D241,4)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RIGHT(D117:D242,4)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RIGHT(D118:D242,4)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RIGHT(D119:D243,4)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280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RIGHT(D120:D244,4)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RIGHT(D121:D248,4)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RIGHT(D122:D249,4)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90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RIGHT(D123:D250,4)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RIGHT(D124:D251,4)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60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RIGHT(D125:D249,4)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RIGHT(D126:D246,4)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RIGHT(D127:D249,4)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RIGHT(D128:D252,4)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/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RIGHT(D129:D253,4)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RIGHT(D130:D254,4)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80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RIGHT(D131:D255,4)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RIGHT(D132:D255,4)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RIGHT(D133:D255,4)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80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RIGHT(D134:D253,4)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/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RIGHT(D135:D254,4)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RIGHT(D136:D255,4)</f>
        <v/>
      </c>
      <c r="B136" s="47" t="inlineStr">
        <is>
          <t>БЕКОН ДЛЯ КУЛИНАРИИ с/к с/н мгс 1*2_HRC</t>
        </is>
      </c>
      <c r="C136" s="35" t="inlineStr">
        <is>
          <t>КГ</t>
        </is>
      </c>
      <c r="D136" s="28" t="n">
        <v>1001223297053</v>
      </c>
      <c r="E136" s="24" t="n">
        <v>20</v>
      </c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RIGHT(D137:D255,4)</f>
        <v/>
      </c>
      <c r="B137" s="27" t="inlineStr">
        <is>
          <t>БЕКОН Папа может с/к с/н в/у 1/140_50с</t>
        </is>
      </c>
      <c r="C137" s="33" t="inlineStr">
        <is>
          <t>ШТ</t>
        </is>
      </c>
      <c r="D137" s="28" t="n">
        <v>1001223297092</v>
      </c>
      <c r="E137" s="24" t="n">
        <v>200</v>
      </c>
      <c r="F137" s="23" t="n">
        <v>0.14</v>
      </c>
      <c r="G137" s="23">
        <f>F137*E137</f>
        <v/>
      </c>
      <c r="H137" s="14" t="n"/>
      <c r="I137" s="14" t="n"/>
      <c r="J137" s="39" t="n"/>
    </row>
    <row r="138" ht="16.5" customHeight="1" s="92" thickBot="1">
      <c r="A138" s="94">
        <f>RIGHT(D138:D253,4)</f>
        <v/>
      </c>
      <c r="B138" s="47" t="inlineStr">
        <is>
          <t>БЕКОН с/к с/н в/у 1/180 10шт.</t>
        </is>
      </c>
      <c r="C138" s="35" t="inlineStr">
        <is>
          <t>ШТ</t>
        </is>
      </c>
      <c r="D138" s="28" t="n">
        <v>1001223296919</v>
      </c>
      <c r="E138" s="24" t="n"/>
      <c r="F138" s="23" t="n"/>
      <c r="G138" s="23">
        <f>E138*0.18</f>
        <v/>
      </c>
      <c r="H138" s="14" t="n"/>
      <c r="I138" s="14" t="n"/>
      <c r="J138" s="93" t="n"/>
    </row>
    <row r="139" ht="16.5" customHeight="1" s="92" thickBot="1" thickTop="1">
      <c r="A139" s="94">
        <f>RIGHT(D139:D254,4)</f>
        <v/>
      </c>
      <c r="B139" s="74" t="inlineStr">
        <is>
          <t>Паштеты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RIGHT(D140:D257,4)</f>
        <v/>
      </c>
      <c r="B140" s="74" t="inlineStr">
        <is>
          <t>Пельмени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Top="1">
      <c r="A141" s="94">
        <f>RIGHT(D141:D258,4)</f>
        <v/>
      </c>
      <c r="B141" s="47" t="inlineStr">
        <is>
          <t>ОСТАН.ТРАДИЦ. пельм кор.0.5кг зам._120с</t>
        </is>
      </c>
      <c r="C141" s="33" t="inlineStr">
        <is>
          <t>ШТ</t>
        </is>
      </c>
      <c r="D141" s="28" t="n">
        <v>1002112606314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>
      <c r="A142" s="94">
        <f>RIGHT(D142:D259,4)</f>
        <v/>
      </c>
      <c r="B142" s="47" t="inlineStr">
        <is>
          <t xml:space="preserve">ПЕЛЬМ.С АДЖИКОЙ пл.0.45кг зам. </t>
        </is>
      </c>
      <c r="C142" s="33" t="inlineStr">
        <is>
          <t>ШТ</t>
        </is>
      </c>
      <c r="D142" s="28" t="n">
        <v>1002115036155</v>
      </c>
      <c r="E142" s="24" t="n"/>
      <c r="F142" s="23" t="n"/>
      <c r="G142" s="23">
        <f>E142*0.45</f>
        <v/>
      </c>
      <c r="H142" s="14" t="n"/>
      <c r="I142" s="72" t="n"/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БЕЛ.ГРИБАМИ пл.0.45кг зам. </t>
        </is>
      </c>
      <c r="C143" s="33" t="inlineStr">
        <is>
          <t>ШТ</t>
        </is>
      </c>
      <c r="D143" s="28" t="n">
        <v>1002115056157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 thickBot="1">
      <c r="A144" s="94">
        <f>RIGHT(D144:D259,4)</f>
        <v/>
      </c>
      <c r="B144" s="47" t="inlineStr">
        <is>
          <t>ОСТАН.ТРАДИЦ.пельм пл.0.9кг зам._120с</t>
        </is>
      </c>
      <c r="C144" s="36" t="inlineStr">
        <is>
          <t>ШТ</t>
        </is>
      </c>
      <c r="D144" s="28" t="n">
        <v>1002112606313</v>
      </c>
      <c r="E144" s="24" t="n"/>
      <c r="F144" s="23" t="n">
        <v>0.9</v>
      </c>
      <c r="G144" s="23">
        <f>E144*0.9</f>
        <v/>
      </c>
      <c r="H144" s="14" t="n">
        <v>9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Полуфабрикаты с картофелем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47" t="inlineStr">
        <is>
          <t>С КАРТОФЕЛЕМ вареники кор.0.5кг зам_120</t>
        </is>
      </c>
      <c r="C146" s="36" t="inlineStr">
        <is>
          <t>ШТ</t>
        </is>
      </c>
      <c r="D146" s="28" t="n">
        <v>1002151784945</v>
      </c>
      <c r="E146" s="24" t="n"/>
      <c r="F146" s="23" t="n">
        <v>0.5</v>
      </c>
      <c r="G146" s="23">
        <f>E146*0.5</f>
        <v/>
      </c>
      <c r="H146" s="14" t="n">
        <v>8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Блины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Format="1" customHeight="1" s="88" thickBot="1" thickTop="1">
      <c r="A148" s="94">
        <f>RIGHT(D148:D263,4)</f>
        <v/>
      </c>
      <c r="B148" s="89" t="inlineStr">
        <is>
          <t>С КУРИЦЕЙ И ГРИБАМИ 1/420 10шт.зам.</t>
        </is>
      </c>
      <c r="C148" s="90" t="inlineStr">
        <is>
          <t>ШТ</t>
        </is>
      </c>
      <c r="D148" s="83" t="n">
        <v>1002133974956</v>
      </c>
      <c r="E148" s="84" t="n"/>
      <c r="F148" s="85" t="n">
        <v>0.42</v>
      </c>
      <c r="G148" s="85">
        <f>E148*0.42</f>
        <v/>
      </c>
      <c r="H148" s="86" t="n">
        <v>4.2</v>
      </c>
      <c r="I148" s="91" t="n">
        <v>120</v>
      </c>
      <c r="J148" s="86" t="n"/>
      <c r="K148" s="87" t="n"/>
    </row>
    <row r="149" ht="16.5" customHeight="1" s="92" thickTop="1">
      <c r="A149" s="94">
        <f>RIGHT(D149:D264,4)</f>
        <v/>
      </c>
      <c r="B149" s="47" t="inlineStr">
        <is>
          <t>БЛИНЧ.С МЯСОМ пл.1/420 10шт.зам.</t>
        </is>
      </c>
      <c r="C149" s="33" t="inlineStr">
        <is>
          <t>ШТ</t>
        </is>
      </c>
      <c r="D149" s="28" t="n">
        <v>1002131151762</v>
      </c>
      <c r="E149" s="24" t="n"/>
      <c r="F149" s="23" t="n">
        <v>0.42</v>
      </c>
      <c r="G149" s="23">
        <f>E149*0.42</f>
        <v/>
      </c>
      <c r="H149" s="14" t="n">
        <v>4.2</v>
      </c>
      <c r="I149" s="72" t="n">
        <v>120</v>
      </c>
      <c r="J149" s="39" t="n"/>
    </row>
    <row r="150" ht="16.5" customHeight="1" s="92" thickBot="1">
      <c r="A150" s="94">
        <f>RIGHT(D150:D265,4)</f>
        <v/>
      </c>
      <c r="B150" s="47" t="inlineStr">
        <is>
          <t>БЛИНЧ. С ТВОРОГОМ 1/420 12шт.зам.</t>
        </is>
      </c>
      <c r="C150" s="36" t="inlineStr">
        <is>
          <t>ШТ</t>
        </is>
      </c>
      <c r="D150" s="28" t="n">
        <v>1002131181764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Консервы мясные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74" t="inlineStr">
        <is>
          <t>Мясокостные замороженные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 xml:space="preserve"> РАГУ СВИНОЕ 1кг 8шт.зам_120с </t>
        </is>
      </c>
      <c r="C153" s="36" t="inlineStr">
        <is>
          <t>ШТ</t>
        </is>
      </c>
      <c r="D153" s="68" t="inlineStr">
        <is>
          <t>1002162156004</t>
        </is>
      </c>
      <c r="E153" s="24" t="n"/>
      <c r="F153" s="23" t="n">
        <v>1</v>
      </c>
      <c r="G153" s="23">
        <f>E153*1</f>
        <v/>
      </c>
      <c r="H153" s="14" t="n">
        <v>8</v>
      </c>
      <c r="I153" s="72" t="n">
        <v>120</v>
      </c>
      <c r="J153" s="39" t="n"/>
    </row>
    <row r="154" ht="15.75" customHeight="1" s="92" thickTop="1">
      <c r="A154" s="94">
        <f>RIGHT(D154:D269,4)</f>
        <v/>
      </c>
      <c r="B154" s="47" t="inlineStr">
        <is>
          <t>ШАШЛЫК ИЗ СВИНИНЫ зам.</t>
        </is>
      </c>
      <c r="C154" s="30" t="inlineStr">
        <is>
          <t>КГ</t>
        </is>
      </c>
      <c r="D154" s="68" t="inlineStr">
        <is>
          <t>1002162215417</t>
        </is>
      </c>
      <c r="E154" s="24" t="n"/>
      <c r="F154" s="23" t="n">
        <v>2</v>
      </c>
      <c r="G154" s="23">
        <f>E154*1</f>
        <v/>
      </c>
      <c r="H154" s="14" t="n">
        <v>6</v>
      </c>
      <c r="I154" s="72" t="n">
        <v>90</v>
      </c>
      <c r="J154" s="39" t="n"/>
    </row>
    <row r="155" ht="15.75" customHeight="1" s="92" thickBot="1">
      <c r="A155" s="94">
        <f>RIGHT(D155:D270,4)</f>
        <v/>
      </c>
      <c r="B155" s="47" t="inlineStr">
        <is>
          <t>РЕБРЫШКИ ОБЫКНОВЕННЫЕ 1кг 12шт.зам.</t>
        </is>
      </c>
      <c r="C155" s="36" t="inlineStr">
        <is>
          <t>ШТ</t>
        </is>
      </c>
      <c r="D155" s="69" t="inlineStr">
        <is>
          <t>1002162166019</t>
        </is>
      </c>
      <c r="E155" s="24" t="n"/>
      <c r="F155" s="23" t="n">
        <v>1</v>
      </c>
      <c r="G155" s="23">
        <f>E155*1</f>
        <v/>
      </c>
      <c r="H155" s="14" t="n">
        <v>12</v>
      </c>
      <c r="I155" s="72" t="n">
        <v>120</v>
      </c>
      <c r="J155" s="39" t="n"/>
    </row>
    <row r="156" ht="16.5" customHeight="1" s="92" thickBot="1" thickTop="1">
      <c r="A156" s="77" t="n"/>
      <c r="B156" s="77" t="inlineStr">
        <is>
          <t>ВСЕГО:</t>
        </is>
      </c>
      <c r="C156" s="16" t="n"/>
      <c r="D156" s="48" t="n"/>
      <c r="E156" s="17">
        <f>SUM(E5:E155)</f>
        <v/>
      </c>
      <c r="F156" s="17">
        <f>SUM(F10:F155)</f>
        <v/>
      </c>
      <c r="G156" s="17">
        <f>SUM(G11:G155)</f>
        <v/>
      </c>
      <c r="H156" s="17">
        <f>SUM(H10:H152)</f>
        <v/>
      </c>
      <c r="I156" s="17" t="n"/>
      <c r="J156" s="17" t="n"/>
    </row>
    <row r="157" ht="15.75" customHeight="1" s="92" thickTop="1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</sheetData>
  <autoFilter ref="A9:J156"/>
  <mergeCells count="2">
    <mergeCell ref="E1:J1"/>
    <mergeCell ref="G3:J3"/>
  </mergeCells>
  <dataValidations disablePrompts="1" count="2">
    <dataValidation sqref="B149" showDropDown="0" showInputMessage="1" showErrorMessage="1" allowBlank="0" type="textLength" operator="lessThanOrEqual">
      <formula1>40</formula1>
    </dataValidation>
    <dataValidation sqref="D153:D15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2025-02-20T12:16:45Z</dcterms:modified>
  <cp:lastModifiedBy>Uaer4</cp:lastModifiedBy>
  <cp:lastPrinted>2023-11-08T08:22:20Z</cp:lastPrinted>
</cp:coreProperties>
</file>