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Ташкент\2025\02,25\17,02,25 Ост КИ Ташкент\"/>
    </mc:Choice>
  </mc:AlternateContent>
  <xr:revisionPtr revIDLastSave="0" documentId="13_ncr:1_{86CF933D-3F45-4961-BC3D-A766844330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Sheet!$A$3:$Y$24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Y9" i="1" l="1"/>
  <c r="N9" i="1"/>
  <c r="O9" i="1" s="1"/>
  <c r="N7" i="1"/>
  <c r="O7" i="1" s="1"/>
  <c r="N8" i="1"/>
  <c r="O8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6" i="1"/>
  <c r="O6" i="1" s="1"/>
  <c r="U9" i="1" l="1"/>
  <c r="V9" i="1"/>
  <c r="O5" i="1"/>
  <c r="N5" i="1" l="1"/>
  <c r="Y24" i="1" l="1"/>
  <c r="E24" i="1"/>
  <c r="Q24" i="1" s="1"/>
  <c r="D24" i="1"/>
  <c r="E23" i="1"/>
  <c r="Q23" i="1" s="1"/>
  <c r="Y23" i="1" s="1"/>
  <c r="D23" i="1"/>
  <c r="F22" i="1"/>
  <c r="E22" i="1"/>
  <c r="Q22" i="1" s="1"/>
  <c r="D22" i="1"/>
  <c r="E21" i="1"/>
  <c r="Q21" i="1" s="1"/>
  <c r="Y21" i="1" s="1"/>
  <c r="D21" i="1"/>
  <c r="C21" i="1"/>
  <c r="F20" i="1"/>
  <c r="E20" i="1"/>
  <c r="Q20" i="1" s="1"/>
  <c r="Y20" i="1" s="1"/>
  <c r="D20" i="1"/>
  <c r="C20" i="1"/>
  <c r="F19" i="1"/>
  <c r="E19" i="1"/>
  <c r="Q19" i="1" s="1"/>
  <c r="Y19" i="1" s="1"/>
  <c r="D19" i="1"/>
  <c r="C19" i="1"/>
  <c r="Y18" i="1"/>
  <c r="F18" i="1"/>
  <c r="E18" i="1"/>
  <c r="Q18" i="1" s="1"/>
  <c r="D18" i="1"/>
  <c r="C18" i="1"/>
  <c r="Y17" i="1"/>
  <c r="F17" i="1"/>
  <c r="E17" i="1"/>
  <c r="Q17" i="1" s="1"/>
  <c r="D17" i="1"/>
  <c r="C17" i="1"/>
  <c r="Y16" i="1"/>
  <c r="F16" i="1"/>
  <c r="E16" i="1"/>
  <c r="Q16" i="1" s="1"/>
  <c r="D16" i="1"/>
  <c r="C16" i="1"/>
  <c r="E15" i="1"/>
  <c r="Q15" i="1" s="1"/>
  <c r="Y15" i="1" s="1"/>
  <c r="D15" i="1"/>
  <c r="E14" i="1"/>
  <c r="Q14" i="1" s="1"/>
  <c r="Y14" i="1" s="1"/>
  <c r="D14" i="1"/>
  <c r="C14" i="1"/>
  <c r="F13" i="1"/>
  <c r="E13" i="1"/>
  <c r="Q13" i="1" s="1"/>
  <c r="Y13" i="1" s="1"/>
  <c r="D13" i="1"/>
  <c r="F12" i="1"/>
  <c r="E12" i="1"/>
  <c r="Q12" i="1" s="1"/>
  <c r="D12" i="1"/>
  <c r="F11" i="1"/>
  <c r="E11" i="1"/>
  <c r="Q11" i="1" s="1"/>
  <c r="Y11" i="1" s="1"/>
  <c r="D11" i="1"/>
  <c r="Y10" i="1"/>
  <c r="F10" i="1"/>
  <c r="E10" i="1"/>
  <c r="Q10" i="1" s="1"/>
  <c r="D10" i="1"/>
  <c r="F8" i="1"/>
  <c r="E8" i="1"/>
  <c r="Q8" i="1" s="1"/>
  <c r="D8" i="1"/>
  <c r="F7" i="1"/>
  <c r="E7" i="1"/>
  <c r="Q7" i="1" s="1"/>
  <c r="Y7" i="1" s="1"/>
  <c r="D7" i="1"/>
  <c r="F6" i="1"/>
  <c r="E6" i="1"/>
  <c r="Q6" i="1" s="1"/>
  <c r="Y6" i="1" s="1"/>
  <c r="D6" i="1"/>
  <c r="W5" i="1"/>
  <c r="S5" i="1"/>
  <c r="P5" i="1"/>
  <c r="M5" i="1"/>
  <c r="K5" i="1"/>
  <c r="J5" i="1"/>
  <c r="V8" i="1" l="1"/>
  <c r="Y12" i="1"/>
  <c r="Y22" i="1"/>
  <c r="V7" i="1"/>
  <c r="U7" i="1"/>
  <c r="U10" i="1"/>
  <c r="V10" i="1"/>
  <c r="U11" i="1"/>
  <c r="V11" i="1"/>
  <c r="U12" i="1"/>
  <c r="V12" i="1"/>
  <c r="U13" i="1"/>
  <c r="V13" i="1"/>
  <c r="U14" i="1"/>
  <c r="V14" i="1"/>
  <c r="U16" i="1"/>
  <c r="V16" i="1"/>
  <c r="U18" i="1"/>
  <c r="V18" i="1"/>
  <c r="U20" i="1"/>
  <c r="V20" i="1"/>
  <c r="U21" i="1"/>
  <c r="V21" i="1"/>
  <c r="V22" i="1"/>
  <c r="U24" i="1"/>
  <c r="V24" i="1"/>
  <c r="V6" i="1"/>
  <c r="U6" i="1"/>
  <c r="U15" i="1"/>
  <c r="V15" i="1"/>
  <c r="U17" i="1"/>
  <c r="V17" i="1"/>
  <c r="U19" i="1"/>
  <c r="V19" i="1"/>
  <c r="U23" i="1"/>
  <c r="V23" i="1"/>
  <c r="F5" i="1"/>
  <c r="E5" i="1"/>
  <c r="Q5" i="1"/>
  <c r="U22" i="1" l="1"/>
  <c r="U8" i="1"/>
  <c r="Y8" i="1"/>
  <c r="Y5" i="1" s="1"/>
  <c r="R5" i="1"/>
  <c r="L5" i="1"/>
</calcChain>
</file>

<file path=xl/sharedStrings.xml><?xml version="1.0" encoding="utf-8"?>
<sst xmlns="http://schemas.openxmlformats.org/spreadsheetml/2006/main" count="90" uniqueCount="52">
  <si>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</si>
  <si>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</si>
  <si>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</si>
  <si>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</si>
  <si>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</si>
  <si>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</si>
  <si>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</si>
  <si>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</si>
  <si>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</si>
  <si>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</si>
  <si>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</si>
  <si>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</si>
  <si>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</si>
  <si>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</si>
  <si>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</si>
  <si>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</si>
  <si>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</si>
  <si>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</si>
  <si>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</si>
  <si>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</si>
  <si>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</si>
  <si>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</si>
  <si>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</t>
  </si>
  <si>
    <t>нет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</si>
  <si>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</si>
  <si>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</si>
  <si>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</si>
  <si>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</si>
  <si>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</si>
  <si>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</si>
  <si>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</si>
  <si>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</si>
  <si>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</si>
  <si>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</si>
  <si>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</si>
  <si>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</si>
  <si>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</si>
  <si>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</si>
  <si>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</si>
  <si>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</si>
  <si>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</si>
  <si>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6346 ФИЛЕЙНАЯ Папа может вар п/о 0.5кг_СНГ  ОСТАНКИНО</t>
  </si>
  <si>
    <t>6652 ШПИКАЧКИ СОЧНЫЕ С БЕКОНОМ п/о мгс 1*3  ОСТАНКИНО</t>
  </si>
  <si>
    <t>6853 МОЛОЧНЫЕ ПРЕМИУМ ПМ сос п/о мгс 1*6  ОСТАНКИНО</t>
  </si>
  <si>
    <t>18,02,</t>
  </si>
  <si>
    <t>1001085636200,ГРУДИНКА ПРЕМИУМ к/в мл/к в/у 0.3кг</t>
  </si>
  <si>
    <t>КГ</t>
  </si>
  <si>
    <t>транзит, кг</t>
  </si>
  <si>
    <t>транзит, шт</t>
  </si>
  <si>
    <t>5608 СЕРВЕЛАТ ФИНСКИЙ в/к в/у срез 0.35кг_СНГ</t>
  </si>
  <si>
    <t>25,02,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</si>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</sst>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2" fillId="4" borderId="1" xfId="1" applyNumberFormat="1" applyFont="1" applyFill="1"/>
    <xf numFmtId="0" fontId="1" fillId="0" borderId="1" xfId="1" applyNumberFormat="1"/>
    <xf numFmtId="164" fontId="1" fillId="5" borderId="1" xfId="1" applyNumberFormat="1" applyFill="1"/>
    <xf numFmtId="0" fontId="0" fillId="0" borderId="1" xfId="0" applyBorder="1"/>
    <xf numFmtId="164" fontId="1" fillId="6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7,02,25%20&#1054;&#1089;&#1090;%20&#1050;&#1048;%20&#1058;&#1072;&#1096;&#1082;&#1077;&#1085;&#1090;/&#1076;&#1074;%2017,02,25%20&#1087;&#1088;&#1080;&#1093;&#1086;&#10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7,02,25%20&#1054;&#1089;&#1090;%20&#1050;&#1048;%20&#1058;&#1072;&#1096;&#1082;&#1077;&#1085;&#1090;/&#1087;&#1088;&#1086;&#1076;&#1072;&#1078;&#1080;%20&#1058;&#1072;&#1096;&#1082;&#1077;&#1085;&#1082;&#1090;%2011,02,25-17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7,02,25%20&#1054;&#1089;&#1090;%20&#1050;&#1048;%20&#1058;&#1072;&#1096;&#1082;&#1077;&#1085;&#1090;/&#1086;&#1089;&#1090;%2017,02,25%2023_59_5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ownloads/&#1054;&#1052;&#1055;&#1050;%20&#1079;&#1072;&#1082;&#1072;&#1079;%2018.02.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7,02,25%20&#1054;&#1089;&#1090;%20&#1050;&#1048;%20&#1058;&#1072;&#1096;&#1082;&#1077;&#1085;&#1090;/&#1086;&#1089;&#1090;%2010,02,25%200_00_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Начало периода: 10.02.2025 0:00:00</v>
          </cell>
        </row>
        <row r="3">
          <cell r="C3" t="str">
            <v>Конец периода: 17.02.2025 23:59:59</v>
          </cell>
          <cell r="I3" t="str">
            <v>Количество</v>
          </cell>
        </row>
        <row r="4">
          <cell r="C4" t="str">
            <v>Вес единицы:</v>
          </cell>
          <cell r="I4" t="str">
            <v>Начальный остаток</v>
          </cell>
          <cell r="J4" t="str">
            <v>Приход</v>
          </cell>
          <cell r="K4" t="str">
            <v>Расход</v>
          </cell>
          <cell r="L4" t="str">
            <v>Конечный остаток</v>
          </cell>
        </row>
        <row r="5">
          <cell r="A5" t="str">
            <v>Отбор:</v>
          </cell>
          <cell r="C5" t="str">
            <v>Склад Не в группе из списка "Склад 2-10; склад 2-8 Новые фермы (ин...; Склад 2-8 ДЫМОВ; Склад 2-8 МИРАТОРГ; Склад 2-8 МИРАТОРГ ЗАМОРО...; Склад 2-8 ОстанкиноТашкен...; Склад 2-8 ПОКОМ ЗАМОРОЗКА; Склад 2-8 ПОКОМ Ташкент; СКЛАД ВОЗВРАТОВ"</v>
          </cell>
        </row>
        <row r="7">
          <cell r="A7" t="str">
            <v>Склад</v>
          </cell>
          <cell r="D7" t="str">
            <v>Вес начальный</v>
          </cell>
          <cell r="F7" t="str">
            <v>Вес приход</v>
          </cell>
          <cell r="G7" t="str">
            <v>Вес расход</v>
          </cell>
          <cell r="H7" t="str">
            <v>Вес конечный</v>
          </cell>
          <cell r="I7" t="str">
            <v>Количество начальное</v>
          </cell>
          <cell r="J7" t="str">
            <v>Количество приход</v>
          </cell>
          <cell r="K7" t="str">
            <v>Количество расход</v>
          </cell>
          <cell r="L7" t="str">
            <v>Количество конечное</v>
          </cell>
        </row>
        <row r="8">
          <cell r="A8" t="str">
            <v>Номенклатура</v>
          </cell>
        </row>
        <row r="9">
          <cell r="A9" t="str">
            <v>МИРАТОРГ склад</v>
          </cell>
          <cell r="D9">
            <v>321401</v>
          </cell>
          <cell r="F9">
            <v>7705</v>
          </cell>
          <cell r="G9">
            <v>3659</v>
          </cell>
          <cell r="H9">
            <v>325447</v>
          </cell>
          <cell r="I9">
            <v>321401</v>
          </cell>
          <cell r="J9">
            <v>7705</v>
          </cell>
          <cell r="K9">
            <v>3659</v>
          </cell>
          <cell r="L9">
            <v>325447</v>
          </cell>
        </row>
        <row r="10">
          <cell r="A10" t="str">
            <v>Колб полусухая «Салями» ШТ. ВУ ОХЛ 300гр*8  МИРАТОРГ</v>
          </cell>
          <cell r="D10">
            <v>10764</v>
          </cell>
          <cell r="F10">
            <v>8</v>
          </cell>
          <cell r="G10">
            <v>376</v>
          </cell>
          <cell r="H10">
            <v>10396</v>
          </cell>
          <cell r="I10">
            <v>10764</v>
          </cell>
          <cell r="J10">
            <v>8</v>
          </cell>
          <cell r="K10">
            <v>376</v>
          </cell>
          <cell r="L10">
            <v>10396</v>
          </cell>
        </row>
        <row r="11">
          <cell r="A11" t="str">
            <v>МХБ Ветчина для завтрака ШТ. ОХЛ п/а 400г*6 (2,4кг) МИРАТОРГ</v>
          </cell>
          <cell r="D11">
            <v>9569</v>
          </cell>
          <cell r="F11">
            <v>416</v>
          </cell>
          <cell r="G11">
            <v>160</v>
          </cell>
          <cell r="H11">
            <v>9825</v>
          </cell>
          <cell r="I11">
            <v>9569</v>
          </cell>
          <cell r="J11">
            <v>416</v>
          </cell>
          <cell r="K11">
            <v>160</v>
          </cell>
          <cell r="L11">
            <v>9825</v>
          </cell>
        </row>
        <row r="12">
          <cell r="A12" t="str">
            <v>МХБ Колбаса вареная Докторская ШТ. п/а ОХЛ 470г*6 (2,82 кг) МИРАТОРГ</v>
          </cell>
          <cell r="D12">
            <v>3449</v>
          </cell>
          <cell r="F12">
            <v>140</v>
          </cell>
          <cell r="G12">
            <v>163</v>
          </cell>
          <cell r="H12">
            <v>3426</v>
          </cell>
          <cell r="I12">
            <v>3449</v>
          </cell>
          <cell r="J12">
            <v>140</v>
          </cell>
          <cell r="K12">
            <v>163</v>
          </cell>
          <cell r="L12">
            <v>3426</v>
          </cell>
        </row>
        <row r="13">
          <cell r="A13" t="str">
            <v>МХБ Колбаса вареная Классическая ШТ. ОХЛ п/а 470г*6 (2,82кг) МИРАТОРГ</v>
          </cell>
          <cell r="D13">
            <v>2896</v>
          </cell>
          <cell r="F13">
            <v>141</v>
          </cell>
          <cell r="G13">
            <v>102</v>
          </cell>
          <cell r="H13">
            <v>2935</v>
          </cell>
          <cell r="I13">
            <v>2896</v>
          </cell>
          <cell r="J13">
            <v>141</v>
          </cell>
          <cell r="K13">
            <v>102</v>
          </cell>
          <cell r="L13">
            <v>2935</v>
          </cell>
        </row>
        <row r="14">
          <cell r="A14" t="str">
            <v>МХБ Колбаса вареная Молочная ШТ. п/а ОХЛ 470*6 (2,82 кг) МИРАТОРГ</v>
          </cell>
          <cell r="D14">
            <v>1664</v>
          </cell>
          <cell r="F14">
            <v>141</v>
          </cell>
          <cell r="G14">
            <v>126</v>
          </cell>
          <cell r="H14">
            <v>1679</v>
          </cell>
          <cell r="I14">
            <v>1664</v>
          </cell>
          <cell r="J14">
            <v>141</v>
          </cell>
          <cell r="K14">
            <v>126</v>
          </cell>
          <cell r="L14">
            <v>1679</v>
          </cell>
        </row>
        <row r="15">
          <cell r="A15" t="str">
            <v>МХБ Колбаса варено-копченая Балыковая ШТ. Ф/О ОХЛ В/У 375г*6 (2,25кг) МИРАТОРГ</v>
          </cell>
          <cell r="D15">
            <v>26562</v>
          </cell>
          <cell r="F15">
            <v>661</v>
          </cell>
          <cell r="G15">
            <v>357</v>
          </cell>
          <cell r="H15">
            <v>26866</v>
          </cell>
          <cell r="I15">
            <v>26562</v>
          </cell>
          <cell r="J15">
            <v>661</v>
          </cell>
          <cell r="K15">
            <v>357</v>
          </cell>
          <cell r="L15">
            <v>26866</v>
          </cell>
        </row>
        <row r="16">
          <cell r="A16" t="str">
            <v>МХБ Колбаса варено-копченая Сервелат Финский ШТ. Ф/О ОХЛ В/У 375г*6 (2,25кг) МИРАТОРГ</v>
          </cell>
          <cell r="D16">
            <v>34025</v>
          </cell>
          <cell r="F16">
            <v>810</v>
          </cell>
          <cell r="G16">
            <v>388</v>
          </cell>
          <cell r="H16">
            <v>34447</v>
          </cell>
          <cell r="I16">
            <v>34025</v>
          </cell>
          <cell r="J16">
            <v>810</v>
          </cell>
          <cell r="K16">
            <v>388</v>
          </cell>
          <cell r="L16">
            <v>34447</v>
          </cell>
        </row>
        <row r="17">
          <cell r="A17" t="str">
            <v>МХБ Колбаса варено-копченая Сервелат ШТ. Ф/О ОХЛ В/У 375г*6 (2,25кг) МИРАТОРГ</v>
          </cell>
          <cell r="D17">
            <v>28233</v>
          </cell>
          <cell r="F17">
            <v>812</v>
          </cell>
          <cell r="G17">
            <v>271</v>
          </cell>
          <cell r="H17">
            <v>28774</v>
          </cell>
          <cell r="I17">
            <v>28233</v>
          </cell>
          <cell r="J17">
            <v>812</v>
          </cell>
          <cell r="K17">
            <v>271</v>
          </cell>
          <cell r="L17">
            <v>28774</v>
          </cell>
        </row>
        <row r="18">
          <cell r="A18" t="str">
            <v>МХБ Колбаса полукопченая Краковская ШТ. н/о ОХЛ 430*6 (2,58кг) МИРАТОРГ</v>
          </cell>
          <cell r="D18">
            <v>5458</v>
          </cell>
          <cell r="F18">
            <v>270</v>
          </cell>
          <cell r="G18">
            <v>160</v>
          </cell>
          <cell r="H18">
            <v>5568</v>
          </cell>
          <cell r="I18">
            <v>5458</v>
          </cell>
          <cell r="J18">
            <v>270</v>
          </cell>
          <cell r="K18">
            <v>160</v>
          </cell>
          <cell r="L18">
            <v>5568</v>
          </cell>
        </row>
        <row r="19">
          <cell r="A19" t="str">
            <v>МХБ Колбаса полукопченая Чесночная ШТ. ф/о ОХЛ 375г*6 (2,25кг) МИРАТОРГ</v>
          </cell>
          <cell r="D19">
            <v>18663</v>
          </cell>
          <cell r="F19">
            <v>578</v>
          </cell>
          <cell r="G19">
            <v>224</v>
          </cell>
          <cell r="H19">
            <v>19017</v>
          </cell>
          <cell r="I19">
            <v>18663</v>
          </cell>
          <cell r="J19">
            <v>578</v>
          </cell>
          <cell r="K19">
            <v>224</v>
          </cell>
          <cell r="L19">
            <v>19017</v>
          </cell>
        </row>
        <row r="20">
          <cell r="A20" t="str">
            <v>МХБ Колбаса с/к "Куршская" ВУ ОХЛ 280г*8 (2,24 кг)  МИРАТОРГ</v>
          </cell>
          <cell r="D20">
            <v>13811</v>
          </cell>
          <cell r="G20">
            <v>45</v>
          </cell>
          <cell r="H20">
            <v>13766</v>
          </cell>
          <cell r="I20">
            <v>13811</v>
          </cell>
          <cell r="K20">
            <v>45</v>
          </cell>
          <cell r="L20">
            <v>13766</v>
          </cell>
        </row>
        <row r="21">
          <cell r="A21" t="str">
            <v>МХБ Колбаса сыровяленая Сальчичон ШТ. ф/о ОХЛ 300г*6 (1,8 кг) МИРАТОРГ</v>
          </cell>
          <cell r="D21">
            <v>16598</v>
          </cell>
          <cell r="G21">
            <v>77</v>
          </cell>
          <cell r="H21">
            <v>16521</v>
          </cell>
          <cell r="I21">
            <v>16598</v>
          </cell>
          <cell r="K21">
            <v>77</v>
          </cell>
          <cell r="L21">
            <v>16521</v>
          </cell>
        </row>
        <row r="22">
          <cell r="A22" t="str">
            <v>МХБ Колбаса сырокопченая Брауншвейгская ШТ. ВУ ОХЛ 300гр*8 (2,4 кг) МИРАТОРГ</v>
          </cell>
          <cell r="D22">
            <v>8618</v>
          </cell>
          <cell r="F22">
            <v>6</v>
          </cell>
          <cell r="G22">
            <v>138</v>
          </cell>
          <cell r="H22">
            <v>8486</v>
          </cell>
          <cell r="I22">
            <v>8618</v>
          </cell>
          <cell r="J22">
            <v>6</v>
          </cell>
          <cell r="K22">
            <v>138</v>
          </cell>
          <cell r="L22">
            <v>8486</v>
          </cell>
        </row>
        <row r="23">
          <cell r="A23" t="str">
            <v>МХБ Мясной продукт из свинины сырокопченый Бекон ШТ. ОХЛ ВУ 200г*10 (2 кг) МИРАТОРГ</v>
          </cell>
          <cell r="D23">
            <v>18015</v>
          </cell>
          <cell r="F23">
            <v>802</v>
          </cell>
          <cell r="G23">
            <v>400</v>
          </cell>
          <cell r="H23">
            <v>18417</v>
          </cell>
          <cell r="I23">
            <v>18015</v>
          </cell>
          <cell r="J23">
            <v>802</v>
          </cell>
          <cell r="K23">
            <v>400</v>
          </cell>
          <cell r="L23">
            <v>18417</v>
          </cell>
        </row>
        <row r="24">
          <cell r="A24" t="str">
            <v>МХБ Сервелат Мраморный ШТ. в/к ВУ ОХЛ 330г*6 (1,98кг)  МИРАТОРГ</v>
          </cell>
          <cell r="D24">
            <v>32827</v>
          </cell>
          <cell r="F24">
            <v>792</v>
          </cell>
          <cell r="G24">
            <v>254</v>
          </cell>
          <cell r="H24">
            <v>33365</v>
          </cell>
          <cell r="I24">
            <v>32827</v>
          </cell>
          <cell r="J24">
            <v>792</v>
          </cell>
          <cell r="K24">
            <v>254</v>
          </cell>
          <cell r="L24">
            <v>33365</v>
          </cell>
        </row>
        <row r="25">
          <cell r="A25" t="str">
            <v>Сервела Коньячный в/к ВУ ОХЛ 375гр  МИРАТОРГ</v>
          </cell>
          <cell r="D25">
            <v>22653</v>
          </cell>
          <cell r="F25">
            <v>672</v>
          </cell>
          <cell r="G25">
            <v>210</v>
          </cell>
          <cell r="H25">
            <v>23115</v>
          </cell>
          <cell r="I25">
            <v>22653</v>
          </cell>
          <cell r="J25">
            <v>672</v>
          </cell>
          <cell r="K25">
            <v>210</v>
          </cell>
          <cell r="L25">
            <v>23115</v>
          </cell>
        </row>
        <row r="26">
          <cell r="A26" t="str">
            <v>Сервелат полусухой с/к ВУ ОХЛ 300гр МИРАТОРГ</v>
          </cell>
          <cell r="D26">
            <v>67596</v>
          </cell>
          <cell r="F26">
            <v>1456</v>
          </cell>
          <cell r="G26">
            <v>208</v>
          </cell>
          <cell r="H26">
            <v>68844</v>
          </cell>
          <cell r="I26">
            <v>67596</v>
          </cell>
          <cell r="J26">
            <v>1456</v>
          </cell>
          <cell r="K26">
            <v>208</v>
          </cell>
          <cell r="L26">
            <v>68844</v>
          </cell>
        </row>
        <row r="27">
          <cell r="A27" t="str">
            <v>МИРАТОРГ склад ЗАМОРОЗКА</v>
          </cell>
          <cell r="D27">
            <v>73219</v>
          </cell>
          <cell r="F27">
            <v>24</v>
          </cell>
          <cell r="G27">
            <v>237</v>
          </cell>
          <cell r="H27">
            <v>73006</v>
          </cell>
          <cell r="I27">
            <v>73219</v>
          </cell>
          <cell r="J27">
            <v>24</v>
          </cell>
          <cell r="K27">
            <v>237</v>
          </cell>
          <cell r="L27">
            <v>73006</v>
          </cell>
        </row>
        <row r="28">
          <cell r="A28" t="str">
            <v>EXP Пельмени "Нежные" с/м ПАКЕТ 400г*16 (6,4кг) МИРАТОРГ (Брянск) РОССИЯ</v>
          </cell>
          <cell r="D28">
            <v>1043</v>
          </cell>
          <cell r="F28">
            <v>2</v>
          </cell>
          <cell r="G28">
            <v>15</v>
          </cell>
          <cell r="H28">
            <v>1030</v>
          </cell>
          <cell r="I28">
            <v>1043</v>
          </cell>
          <cell r="J28">
            <v>2</v>
          </cell>
          <cell r="K28">
            <v>15</v>
          </cell>
          <cell r="L28">
            <v>1030</v>
          </cell>
        </row>
        <row r="29">
          <cell r="A29" t="str">
            <v>Бургер Класс из мр гов зам ШТ 1,05кг TF *6  МИРАТОРГ</v>
          </cell>
          <cell r="D29">
            <v>247</v>
          </cell>
          <cell r="F29">
            <v>4</v>
          </cell>
          <cell r="H29">
            <v>251</v>
          </cell>
          <cell r="I29">
            <v>247</v>
          </cell>
          <cell r="J29">
            <v>4</v>
          </cell>
          <cell r="L29">
            <v>251</v>
          </cell>
        </row>
        <row r="30">
          <cell r="A30" t="str">
            <v>Карибская смесь с/м 400г*10 (4кг) Мираторг Россия</v>
          </cell>
          <cell r="D30">
            <v>218</v>
          </cell>
          <cell r="G30">
            <v>12</v>
          </cell>
          <cell r="H30">
            <v>206</v>
          </cell>
          <cell r="I30">
            <v>218</v>
          </cell>
          <cell r="K30">
            <v>12</v>
          </cell>
          <cell r="L30">
            <v>206</v>
          </cell>
        </row>
        <row r="31">
          <cell r="A31" t="str">
            <v>Картофель дольки с кожурой по-деревенски 400г*9 (3,6кг) ООО "Мираторг Запад" РОССИЯ</v>
          </cell>
          <cell r="D31">
            <v>313</v>
          </cell>
          <cell r="G31">
            <v>5</v>
          </cell>
          <cell r="H31">
            <v>308</v>
          </cell>
          <cell r="I31">
            <v>313</v>
          </cell>
          <cell r="K31">
            <v>5</v>
          </cell>
          <cell r="L31">
            <v>308</v>
          </cell>
        </row>
        <row r="32">
          <cell r="A32" t="str">
            <v>Картофель фри с/м 500г*10 (5кг) МИРАТОРГ Россия</v>
          </cell>
          <cell r="D32">
            <v>45</v>
          </cell>
          <cell r="G32">
            <v>3</v>
          </cell>
          <cell r="H32">
            <v>42</v>
          </cell>
          <cell r="I32">
            <v>45</v>
          </cell>
          <cell r="K32">
            <v>3</v>
          </cell>
          <cell r="L32">
            <v>42</v>
          </cell>
        </row>
        <row r="33">
          <cell r="A33" t="str">
            <v>Мексиканская смесь с/м 400г*10 (4кг) Мираторг Россия</v>
          </cell>
          <cell r="D33">
            <v>253</v>
          </cell>
          <cell r="G33">
            <v>12</v>
          </cell>
          <cell r="H33">
            <v>241</v>
          </cell>
          <cell r="I33">
            <v>253</v>
          </cell>
          <cell r="K33">
            <v>12</v>
          </cell>
          <cell r="L33">
            <v>241</v>
          </cell>
        </row>
        <row r="34">
          <cell r="A34" t="str">
            <v>Мини наггетсы куриные 250г*12 (3кг) ООО "Мираторг Запад" РОССИЯ</v>
          </cell>
          <cell r="D34">
            <v>19</v>
          </cell>
          <cell r="F34">
            <v>1</v>
          </cell>
          <cell r="H34">
            <v>20</v>
          </cell>
          <cell r="I34">
            <v>19</v>
          </cell>
          <cell r="J34">
            <v>1</v>
          </cell>
          <cell r="L34">
            <v>20</v>
          </cell>
        </row>
        <row r="35">
          <cell r="A35" t="str">
            <v>Наггетсы куриные Оригинальные 300г*14 (4,2кг) ООО "Мираторг Запад" РОССИЯ</v>
          </cell>
          <cell r="D35">
            <v>662</v>
          </cell>
          <cell r="G35">
            <v>21</v>
          </cell>
          <cell r="H35">
            <v>641</v>
          </cell>
          <cell r="I35">
            <v>662</v>
          </cell>
          <cell r="K35">
            <v>21</v>
          </cell>
          <cell r="L35">
            <v>641</v>
          </cell>
        </row>
        <row r="36">
          <cell r="A36" t="str">
            <v>Палочки рыбные из фарша тресковых пород 270г*12 (3,24кг) ООО "Мираторг Запад" РОССИЯ  МИРАТОРГ</v>
          </cell>
          <cell r="D36">
            <v>24</v>
          </cell>
          <cell r="H36">
            <v>24</v>
          </cell>
          <cell r="I36">
            <v>24</v>
          </cell>
          <cell r="L36">
            <v>24</v>
          </cell>
        </row>
        <row r="37">
          <cell r="A37" t="str">
            <v>Пельмени "Из мраморной говядины" с/м пленка  400г*16(6,4кг) BLACK ANGUS Мираторг (Брянск) Россия</v>
          </cell>
          <cell r="D37">
            <v>16</v>
          </cell>
          <cell r="G37">
            <v>5</v>
          </cell>
          <cell r="H37">
            <v>11</v>
          </cell>
          <cell r="I37">
            <v>16</v>
          </cell>
          <cell r="K37">
            <v>5</v>
          </cell>
          <cell r="L37">
            <v>11</v>
          </cell>
        </row>
        <row r="38">
          <cell r="A38" t="str">
            <v>Пельмени "Курочка по -французски"зам ПАКЕТ 700г*8  МИРАТОРГ</v>
          </cell>
          <cell r="D38">
            <v>2</v>
          </cell>
          <cell r="G38">
            <v>1</v>
          </cell>
          <cell r="H38">
            <v>1</v>
          </cell>
          <cell r="I38">
            <v>2</v>
          </cell>
          <cell r="K38">
            <v>1</v>
          </cell>
          <cell r="L38">
            <v>1</v>
          </cell>
        </row>
        <row r="39">
          <cell r="A39" t="str">
            <v>Пельмени «Сочные» ГВ зам пакет 700г*8  МИРАТОРГ</v>
          </cell>
          <cell r="D39">
            <v>5560</v>
          </cell>
          <cell r="G39">
            <v>21</v>
          </cell>
          <cell r="H39">
            <v>5539</v>
          </cell>
          <cell r="I39">
            <v>5560</v>
          </cell>
          <cell r="K39">
            <v>21</v>
          </cell>
          <cell r="L39">
            <v>5539</v>
          </cell>
        </row>
        <row r="40">
          <cell r="A40" t="str">
            <v>Сырники классические ЗАМ 280гр*4 (1,12кг) Мираторг Трио Россия</v>
          </cell>
          <cell r="D40">
            <v>134</v>
          </cell>
          <cell r="H40">
            <v>134</v>
          </cell>
          <cell r="I40">
            <v>134</v>
          </cell>
          <cell r="L40">
            <v>134</v>
          </cell>
        </row>
        <row r="41">
          <cell r="A41" t="str">
            <v>Сырники с вишневой начинкой ЗАМ 280гр*4 (1,12кг) Мираторг Трио Россия</v>
          </cell>
          <cell r="D41">
            <v>116</v>
          </cell>
          <cell r="H41">
            <v>116</v>
          </cell>
          <cell r="I41">
            <v>116</v>
          </cell>
          <cell r="L41">
            <v>116</v>
          </cell>
        </row>
        <row r="42">
          <cell r="A42" t="str">
            <v>Фарш куриный "Домашний",зам,в/у0,75кг*8(6кг)  МИРАТОРГ</v>
          </cell>
          <cell r="D42">
            <v>61463</v>
          </cell>
          <cell r="F42">
            <v>17</v>
          </cell>
          <cell r="G42">
            <v>127</v>
          </cell>
          <cell r="H42">
            <v>61353</v>
          </cell>
          <cell r="I42">
            <v>61463</v>
          </cell>
          <cell r="J42">
            <v>17</v>
          </cell>
          <cell r="K42">
            <v>127</v>
          </cell>
          <cell r="L42">
            <v>61353</v>
          </cell>
        </row>
        <row r="43">
          <cell r="A43" t="str">
            <v>Фасоль стручковая рез. с/м 30-40мм 400г*10 (4кг) Мираторг Россия</v>
          </cell>
          <cell r="D43">
            <v>2442</v>
          </cell>
          <cell r="G43">
            <v>8</v>
          </cell>
          <cell r="H43">
            <v>2434</v>
          </cell>
          <cell r="I43">
            <v>2442</v>
          </cell>
          <cell r="K43">
            <v>8</v>
          </cell>
          <cell r="L43">
            <v>2434</v>
          </cell>
        </row>
        <row r="44">
          <cell r="A44" t="str">
            <v>Чевапчичи из мраморной говядины с/м ГЗМС 300г*8(2,4кг) Мираторг (Брянск) Россия</v>
          </cell>
          <cell r="D44">
            <v>658</v>
          </cell>
          <cell r="G44">
            <v>5</v>
          </cell>
          <cell r="H44">
            <v>653</v>
          </cell>
          <cell r="I44">
            <v>658</v>
          </cell>
          <cell r="K44">
            <v>5</v>
          </cell>
          <cell r="L44">
            <v>653</v>
          </cell>
        </row>
        <row r="45">
          <cell r="A45" t="str">
            <v>Ягодный морс 300г*10 зам  МИРАТОРГ</v>
          </cell>
          <cell r="D45">
            <v>4</v>
          </cell>
          <cell r="G45">
            <v>2</v>
          </cell>
          <cell r="H45">
            <v>2</v>
          </cell>
          <cell r="I45">
            <v>4</v>
          </cell>
          <cell r="K45">
            <v>2</v>
          </cell>
          <cell r="L45">
            <v>2</v>
          </cell>
        </row>
        <row r="46">
          <cell r="A46" t="str">
            <v>ОСТАНКИНО Ташкент</v>
          </cell>
          <cell r="D46">
            <v>302858.88900000002</v>
          </cell>
          <cell r="F46">
            <v>5485.8429999999998</v>
          </cell>
          <cell r="G46">
            <v>5256.3419999999996</v>
          </cell>
          <cell r="H46">
            <v>303088.39</v>
          </cell>
          <cell r="I46">
            <v>302858.88900000002</v>
          </cell>
          <cell r="J46">
            <v>5485.8429999999998</v>
          </cell>
          <cell r="K46">
            <v>5256.3419999999996</v>
          </cell>
          <cell r="L46">
            <v>303088.39</v>
          </cell>
        </row>
        <row r="47">
          <cell r="A47" t="str">
            <v>4079 СЕРВЕЛАТ КОПЧЕНЫЙ НА БУКЕ в/к в/у_СНГ</v>
          </cell>
          <cell r="D47">
            <v>3239.8139999999999</v>
          </cell>
          <cell r="F47">
            <v>200.196</v>
          </cell>
          <cell r="G47">
            <v>186.68</v>
          </cell>
          <cell r="H47">
            <v>3253.33</v>
          </cell>
          <cell r="I47">
            <v>3239.8139999999999</v>
          </cell>
          <cell r="J47">
            <v>200.196</v>
          </cell>
          <cell r="K47">
            <v>186.68</v>
          </cell>
          <cell r="L47">
            <v>3253.33</v>
          </cell>
        </row>
        <row r="48">
          <cell r="A48" t="str">
            <v>4087   СЕРВЕЛАТ КОПЧЕНЫЙ НА БУКЕ в/к в/К 0,35</v>
          </cell>
          <cell r="D48">
            <v>20033</v>
          </cell>
          <cell r="F48">
            <v>706</v>
          </cell>
          <cell r="G48">
            <v>674</v>
          </cell>
          <cell r="H48">
            <v>20065</v>
          </cell>
          <cell r="I48">
            <v>20033</v>
          </cell>
          <cell r="J48">
            <v>706</v>
          </cell>
          <cell r="K48">
            <v>674</v>
          </cell>
          <cell r="L48">
            <v>20065</v>
          </cell>
        </row>
        <row r="49">
          <cell r="A49" t="str">
            <v>5096   СЕРВЕЛАТ КРЕМЛЕВСКИЙ в/к в/у_СНГ</v>
          </cell>
          <cell r="D49">
            <v>7478.5060000000003</v>
          </cell>
          <cell r="F49">
            <v>301.51900000000001</v>
          </cell>
          <cell r="G49">
            <v>203.75</v>
          </cell>
          <cell r="H49">
            <v>7576.2749999999996</v>
          </cell>
          <cell r="I49">
            <v>7478.5060000000003</v>
          </cell>
          <cell r="J49">
            <v>301.51900000000001</v>
          </cell>
          <cell r="K49">
            <v>203.75</v>
          </cell>
          <cell r="L49">
            <v>7576.2749999999996</v>
          </cell>
        </row>
        <row r="50">
          <cell r="A50" t="str">
            <v>6072 ЭКСТРА Папа может вар п/о 0.4кг_UZ</v>
          </cell>
          <cell r="D50">
            <v>32183</v>
          </cell>
          <cell r="F50">
            <v>744</v>
          </cell>
          <cell r="G50">
            <v>451</v>
          </cell>
          <cell r="H50">
            <v>32476</v>
          </cell>
          <cell r="I50">
            <v>32183</v>
          </cell>
          <cell r="J50">
            <v>744</v>
          </cell>
          <cell r="K50">
            <v>451</v>
          </cell>
          <cell r="L50">
            <v>32476</v>
          </cell>
        </row>
        <row r="51">
          <cell r="A51" t="str">
            <v>6075 МЯСНАЯ Папа может вар п/о_UZ</v>
          </cell>
          <cell r="D51">
            <v>2402.6559999999999</v>
          </cell>
          <cell r="F51">
            <v>154.726</v>
          </cell>
          <cell r="G51">
            <v>137.10900000000001</v>
          </cell>
          <cell r="H51">
            <v>2420.2730000000001</v>
          </cell>
          <cell r="I51">
            <v>2402.6559999999999</v>
          </cell>
          <cell r="J51">
            <v>154.726</v>
          </cell>
          <cell r="K51">
            <v>137.10900000000001</v>
          </cell>
          <cell r="L51">
            <v>2420.2730000000001</v>
          </cell>
        </row>
        <row r="52">
          <cell r="A52" t="str">
            <v>6076 МЯСНАЯ Папа может вар п/о 0.4кг_UZ</v>
          </cell>
          <cell r="D52">
            <v>16500</v>
          </cell>
          <cell r="F52">
            <v>513</v>
          </cell>
          <cell r="G52">
            <v>469</v>
          </cell>
          <cell r="H52">
            <v>16544</v>
          </cell>
          <cell r="I52">
            <v>16500</v>
          </cell>
          <cell r="J52">
            <v>513</v>
          </cell>
          <cell r="K52">
            <v>469</v>
          </cell>
          <cell r="L52">
            <v>16544</v>
          </cell>
        </row>
        <row r="53">
          <cell r="A53" t="str">
            <v>6078 ФИЛЕЙНАЯ Папа может вар п/о_UZ</v>
          </cell>
          <cell r="D53">
            <v>3711.24</v>
          </cell>
          <cell r="F53">
            <v>199.43100000000001</v>
          </cell>
          <cell r="G53">
            <v>143.74100000000001</v>
          </cell>
          <cell r="H53">
            <v>3766.93</v>
          </cell>
          <cell r="I53">
            <v>3711.24</v>
          </cell>
          <cell r="J53">
            <v>199.43100000000001</v>
          </cell>
          <cell r="K53">
            <v>143.74100000000001</v>
          </cell>
          <cell r="L53">
            <v>3766.93</v>
          </cell>
        </row>
        <row r="54">
          <cell r="A54" t="str">
            <v>6080 ЭКСТРА ФИЛЕЙНЫЕ сос п/о мгс 1.5*2_UZ</v>
          </cell>
          <cell r="D54">
            <v>2197.14</v>
          </cell>
          <cell r="F54">
            <v>150.637</v>
          </cell>
          <cell r="G54">
            <v>151.739</v>
          </cell>
          <cell r="H54">
            <v>2196.038</v>
          </cell>
          <cell r="I54">
            <v>2197.14</v>
          </cell>
          <cell r="J54">
            <v>150.637</v>
          </cell>
          <cell r="K54">
            <v>151.739</v>
          </cell>
          <cell r="L54">
            <v>2196.038</v>
          </cell>
        </row>
        <row r="55">
          <cell r="A55" t="str">
            <v>6088 СОЧНЫЕ сос п/о мгс 1*6_UZ</v>
          </cell>
          <cell r="D55">
            <v>8332.0589999999993</v>
          </cell>
          <cell r="F55">
            <v>466.48200000000003</v>
          </cell>
          <cell r="G55">
            <v>466.48200000000003</v>
          </cell>
          <cell r="H55">
            <v>8332.0589999999993</v>
          </cell>
          <cell r="I55">
            <v>8332.0589999999993</v>
          </cell>
          <cell r="J55">
            <v>466.48200000000003</v>
          </cell>
          <cell r="K55">
            <v>466.48200000000003</v>
          </cell>
          <cell r="L55">
            <v>8332.0589999999993</v>
          </cell>
        </row>
        <row r="56">
          <cell r="A56" t="str">
            <v>6091 АРОМАТНАЯ с/к в/у_UZ</v>
          </cell>
          <cell r="D56">
            <v>4249.2929999999997</v>
          </cell>
          <cell r="F56">
            <v>5.8049999999999997</v>
          </cell>
          <cell r="G56">
            <v>36.933999999999997</v>
          </cell>
          <cell r="H56">
            <v>4218.1639999999998</v>
          </cell>
          <cell r="I56">
            <v>4249.2929999999997</v>
          </cell>
          <cell r="J56">
            <v>5.8049999999999997</v>
          </cell>
          <cell r="K56">
            <v>36.933999999999997</v>
          </cell>
          <cell r="L56">
            <v>4218.1639999999998</v>
          </cell>
        </row>
        <row r="57">
          <cell r="A57" t="str">
            <v>6092 АРОМАТНАЯ с/к в/у 1/250 8шт_UZ</v>
          </cell>
          <cell r="D57">
            <v>31038</v>
          </cell>
          <cell r="F57">
            <v>8</v>
          </cell>
          <cell r="G57">
            <v>151</v>
          </cell>
          <cell r="H57">
            <v>30895</v>
          </cell>
          <cell r="I57">
            <v>31038</v>
          </cell>
          <cell r="J57">
            <v>8</v>
          </cell>
          <cell r="K57">
            <v>151</v>
          </cell>
          <cell r="L57">
            <v>30895</v>
          </cell>
        </row>
        <row r="58">
          <cell r="A58" t="str">
            <v>6093 САЛЯМИ ИТАЛЬЯНСКАЯ с/к в/у 1/250 8шт_UZ</v>
          </cell>
          <cell r="D58">
            <v>120118</v>
          </cell>
          <cell r="F58">
            <v>10</v>
          </cell>
          <cell r="G58">
            <v>245</v>
          </cell>
          <cell r="H58">
            <v>119883</v>
          </cell>
          <cell r="I58">
            <v>120118</v>
          </cell>
          <cell r="J58">
            <v>10</v>
          </cell>
          <cell r="K58">
            <v>245</v>
          </cell>
          <cell r="L58">
            <v>119883</v>
          </cell>
        </row>
        <row r="59">
          <cell r="A59" t="str">
            <v>6094 ЮБИЛЕЙНАЯ с/к в/у_UZ</v>
          </cell>
          <cell r="D59">
            <v>854.72</v>
          </cell>
          <cell r="G59">
            <v>41.86</v>
          </cell>
          <cell r="H59">
            <v>812.86</v>
          </cell>
          <cell r="I59">
            <v>854.72</v>
          </cell>
          <cell r="K59">
            <v>41.86</v>
          </cell>
          <cell r="L59">
            <v>812.86</v>
          </cell>
        </row>
        <row r="60">
          <cell r="A60" t="str">
            <v>6095 ЮБИЛЕЙНАЯ с/к в/у 1/250 8шт_UZ</v>
          </cell>
          <cell r="D60">
            <v>13754</v>
          </cell>
          <cell r="F60">
            <v>277</v>
          </cell>
          <cell r="G60">
            <v>164</v>
          </cell>
          <cell r="H60">
            <v>13867</v>
          </cell>
          <cell r="I60">
            <v>13754</v>
          </cell>
          <cell r="J60">
            <v>277</v>
          </cell>
          <cell r="K60">
            <v>164</v>
          </cell>
          <cell r="L60">
            <v>13867</v>
          </cell>
        </row>
        <row r="61">
          <cell r="A61" t="str">
            <v>6277 ГРУДИНКА ОСОБAЯ к/в мл/к в/у 0.3кг_45с</v>
          </cell>
          <cell r="D61">
            <v>18350</v>
          </cell>
          <cell r="F61">
            <v>843</v>
          </cell>
          <cell r="G61">
            <v>849</v>
          </cell>
          <cell r="H61">
            <v>18344</v>
          </cell>
          <cell r="I61">
            <v>18350</v>
          </cell>
          <cell r="J61">
            <v>843</v>
          </cell>
          <cell r="K61">
            <v>849</v>
          </cell>
          <cell r="L61">
            <v>18344</v>
          </cell>
        </row>
        <row r="62">
          <cell r="A62" t="str">
            <v>6346 ФИЛЕЙНАЯ Папа может вар п/о 0.5кг_СНГ  ОСТАНКИНО</v>
          </cell>
          <cell r="D62">
            <v>10229</v>
          </cell>
          <cell r="F62">
            <v>400</v>
          </cell>
          <cell r="G62">
            <v>379</v>
          </cell>
          <cell r="H62">
            <v>10250</v>
          </cell>
          <cell r="I62">
            <v>10229</v>
          </cell>
          <cell r="J62">
            <v>400</v>
          </cell>
          <cell r="K62">
            <v>379</v>
          </cell>
          <cell r="L62">
            <v>10250</v>
          </cell>
        </row>
        <row r="63">
          <cell r="A63" t="str">
            <v>6652 ШПИКАЧКИ СОЧНЫЕ С БЕКОНОМ п/о мгс 1*3  ОСТАНКИНО</v>
          </cell>
          <cell r="D63">
            <v>6360.9769999999999</v>
          </cell>
          <cell r="F63">
            <v>307.16699999999997</v>
          </cell>
          <cell r="G63">
            <v>307.16699999999997</v>
          </cell>
          <cell r="H63">
            <v>6360.9769999999999</v>
          </cell>
          <cell r="I63">
            <v>6360.9769999999999</v>
          </cell>
          <cell r="J63">
            <v>307.16699999999997</v>
          </cell>
          <cell r="K63">
            <v>307.16699999999997</v>
          </cell>
          <cell r="L63">
            <v>6360.9769999999999</v>
          </cell>
        </row>
        <row r="64">
          <cell r="A64" t="str">
            <v>6853 МОЛОЧНЫЕ ПРЕМИУМ ПМ сос п/о мгс 1*6  ОСТАНКИНО</v>
          </cell>
          <cell r="D64">
            <v>1827.4839999999999</v>
          </cell>
          <cell r="F64">
            <v>198.88</v>
          </cell>
          <cell r="G64">
            <v>198.88</v>
          </cell>
          <cell r="H64">
            <v>1827.4839999999999</v>
          </cell>
          <cell r="I64">
            <v>1827.4839999999999</v>
          </cell>
          <cell r="J64">
            <v>198.88</v>
          </cell>
          <cell r="K64">
            <v>198.88</v>
          </cell>
          <cell r="L64">
            <v>1827.4839999999999</v>
          </cell>
        </row>
        <row r="65">
          <cell r="A65" t="str">
            <v>ПОКОМ Ташкент</v>
          </cell>
          <cell r="D65">
            <v>372722.44</v>
          </cell>
          <cell r="F65">
            <v>14979.008</v>
          </cell>
          <cell r="G65">
            <v>14233.12</v>
          </cell>
          <cell r="H65">
            <v>373468.32799999998</v>
          </cell>
          <cell r="I65">
            <v>372722.44</v>
          </cell>
          <cell r="J65">
            <v>14979.008</v>
          </cell>
          <cell r="K65">
            <v>14233.12</v>
          </cell>
          <cell r="L65">
            <v>373468.32799999998</v>
          </cell>
        </row>
        <row r="66">
          <cell r="A66" t="str">
            <v xml:space="preserve"> 1192 Колбаса Вязанка со шпикам Вязанка 0,5кг</v>
          </cell>
          <cell r="D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</row>
        <row r="67">
          <cell r="A67" t="str">
            <v>0178 Ветчины Нежная Особая Особая Весовые П/а Особый рецепт большой батон  ПОКОМ</v>
          </cell>
          <cell r="D67">
            <v>1473.9469999999999</v>
          </cell>
          <cell r="F67">
            <v>159.714</v>
          </cell>
          <cell r="G67">
            <v>160.14699999999999</v>
          </cell>
          <cell r="H67">
            <v>1473.5139999999999</v>
          </cell>
          <cell r="I67">
            <v>1473.9469999999999</v>
          </cell>
          <cell r="J67">
            <v>159.714</v>
          </cell>
          <cell r="K67">
            <v>160.14699999999999</v>
          </cell>
          <cell r="L67">
            <v>1473.5139999999999</v>
          </cell>
        </row>
        <row r="68">
          <cell r="A68" t="str">
            <v>0222-Ветчины Дугушка Дугушка б/о Стародворье, 1кг</v>
          </cell>
          <cell r="D68">
            <v>8166.0330000000004</v>
          </cell>
          <cell r="F68">
            <v>306.87599999999998</v>
          </cell>
          <cell r="G68">
            <v>310.73899999999998</v>
          </cell>
          <cell r="H68">
            <v>8162.17</v>
          </cell>
          <cell r="I68">
            <v>8166.0330000000004</v>
          </cell>
          <cell r="J68">
            <v>306.87599999999998</v>
          </cell>
          <cell r="K68">
            <v>310.73899999999998</v>
          </cell>
          <cell r="L68">
            <v>8162.17</v>
          </cell>
        </row>
        <row r="69">
          <cell r="A69" t="str">
            <v>0232 С/к колбасы Княжеская Бордо Весовые б/о терм/п Стародворье</v>
          </cell>
          <cell r="D69">
            <v>562.17700000000002</v>
          </cell>
          <cell r="F69">
            <v>0.52800000000000002</v>
          </cell>
          <cell r="G69">
            <v>1.5109999999999999</v>
          </cell>
          <cell r="H69">
            <v>561.19399999999996</v>
          </cell>
          <cell r="I69">
            <v>562.17700000000002</v>
          </cell>
          <cell r="J69">
            <v>0.52800000000000002</v>
          </cell>
          <cell r="K69">
            <v>1.5109999999999999</v>
          </cell>
          <cell r="L69">
            <v>561.19399999999996</v>
          </cell>
        </row>
        <row r="70">
          <cell r="A70" t="str">
            <v>0235 С/к колбасы Салями Охотничья Бордо Весовые б/о терм/п 180 Стародворье</v>
          </cell>
          <cell r="D70">
            <v>534.57299999999998</v>
          </cell>
          <cell r="F70">
            <v>0.46200000000000002</v>
          </cell>
          <cell r="G70">
            <v>4.4109999999999996</v>
          </cell>
          <cell r="H70">
            <v>530.62400000000002</v>
          </cell>
          <cell r="I70">
            <v>534.57299999999998</v>
          </cell>
          <cell r="J70">
            <v>0.46200000000000002</v>
          </cell>
          <cell r="K70">
            <v>4.4109999999999996</v>
          </cell>
          <cell r="L70">
            <v>530.62400000000002</v>
          </cell>
        </row>
        <row r="71">
          <cell r="A71" t="str">
            <v>1118 В/к колбасы Салями Запеченая Дугушка  Вектор Стародворье, 1кг</v>
          </cell>
          <cell r="D71">
            <v>10108.109</v>
          </cell>
          <cell r="F71">
            <v>24.181000000000001</v>
          </cell>
          <cell r="G71">
            <v>265.24700000000001</v>
          </cell>
          <cell r="H71">
            <v>9867.0429999999997</v>
          </cell>
          <cell r="I71">
            <v>10108.109</v>
          </cell>
          <cell r="J71">
            <v>24.181000000000001</v>
          </cell>
          <cell r="K71">
            <v>265.24700000000001</v>
          </cell>
          <cell r="L71">
            <v>9867.0429999999997</v>
          </cell>
        </row>
        <row r="72">
          <cell r="A72" t="str">
            <v>1120 В/к колбасы Сервелат Запеченный Дугушка Вес Вектор Стародворье, вес 1кг</v>
          </cell>
          <cell r="D72">
            <v>15461.611999999999</v>
          </cell>
          <cell r="F72">
            <v>316.524</v>
          </cell>
          <cell r="G72">
            <v>336.24599999999998</v>
          </cell>
          <cell r="H72">
            <v>15441.89</v>
          </cell>
          <cell r="I72">
            <v>15461.611999999999</v>
          </cell>
          <cell r="J72">
            <v>316.524</v>
          </cell>
          <cell r="K72">
            <v>336.24599999999998</v>
          </cell>
          <cell r="L72">
            <v>15441.89</v>
          </cell>
        </row>
        <row r="73">
          <cell r="A73" t="str">
            <v>1202 В/к колбасы Сервелат Мясорубский с мелкорубленным окороком срез Бордо Фикс.вес 0,35 фиброуз Ста</v>
          </cell>
          <cell r="D73">
            <v>7489</v>
          </cell>
          <cell r="F73">
            <v>432</v>
          </cell>
          <cell r="G73">
            <v>432</v>
          </cell>
          <cell r="H73">
            <v>7489</v>
          </cell>
          <cell r="I73">
            <v>7489</v>
          </cell>
          <cell r="J73">
            <v>432</v>
          </cell>
          <cell r="K73">
            <v>432</v>
          </cell>
          <cell r="L73">
            <v>7489</v>
          </cell>
        </row>
        <row r="74">
          <cell r="A74" t="str">
            <v>1205 Копченые колбасы Салями Мясорубская с рубленым шпиком срез Бордо ф/в 0,35 фиброуз Стародворье  ПОКОМ</v>
          </cell>
          <cell r="D74">
            <v>9095</v>
          </cell>
          <cell r="F74">
            <v>432</v>
          </cell>
          <cell r="G74">
            <v>432</v>
          </cell>
          <cell r="H74">
            <v>9095</v>
          </cell>
          <cell r="I74">
            <v>9095</v>
          </cell>
          <cell r="J74">
            <v>432</v>
          </cell>
          <cell r="K74">
            <v>432</v>
          </cell>
          <cell r="L74">
            <v>9095</v>
          </cell>
        </row>
        <row r="75">
          <cell r="A75" t="str">
            <v>1284-Сосиски Баварушки ТМ Баварушка в оболочке амицел в модифицированной газовой среде 0,6 кг.</v>
          </cell>
          <cell r="D75">
            <v>1458</v>
          </cell>
          <cell r="F75">
            <v>168</v>
          </cell>
          <cell r="G75">
            <v>168</v>
          </cell>
          <cell r="H75">
            <v>1458</v>
          </cell>
          <cell r="I75">
            <v>1458</v>
          </cell>
          <cell r="J75">
            <v>168</v>
          </cell>
          <cell r="K75">
            <v>168</v>
          </cell>
          <cell r="L75">
            <v>1458</v>
          </cell>
        </row>
        <row r="76">
          <cell r="A76" t="str">
            <v>1314-Сосиски Молокуши миникушай Вязанка Ф/в 0,45 амилюкс мгс Вязанка</v>
          </cell>
          <cell r="D76">
            <v>2330</v>
          </cell>
          <cell r="F76">
            <v>229</v>
          </cell>
          <cell r="G76">
            <v>229</v>
          </cell>
          <cell r="H76">
            <v>2330</v>
          </cell>
          <cell r="I76">
            <v>2330</v>
          </cell>
          <cell r="J76">
            <v>229</v>
          </cell>
          <cell r="K76">
            <v>229</v>
          </cell>
          <cell r="L76">
            <v>2330</v>
          </cell>
        </row>
        <row r="77">
          <cell r="A77" t="str">
            <v>1370-Сосиски Сочинки Бордо Весовой п/а Стародворье</v>
          </cell>
          <cell r="D77">
            <v>10303.186</v>
          </cell>
          <cell r="F77">
            <v>429.06700000000001</v>
          </cell>
          <cell r="G77">
            <v>409.47</v>
          </cell>
          <cell r="H77">
            <v>10322.782999999999</v>
          </cell>
          <cell r="I77">
            <v>10303.186</v>
          </cell>
          <cell r="J77">
            <v>429.06700000000001</v>
          </cell>
          <cell r="K77">
            <v>409.47</v>
          </cell>
          <cell r="L77">
            <v>10322.782999999999</v>
          </cell>
        </row>
        <row r="78">
          <cell r="A78" t="str">
            <v>1371-Сосиски Сочинки с сочной грудинкой Бордо Фикс.вес 0,4 П/а мгс Стародворье</v>
          </cell>
          <cell r="D78">
            <v>3489</v>
          </cell>
          <cell r="F78">
            <v>256</v>
          </cell>
          <cell r="G78">
            <v>256</v>
          </cell>
          <cell r="H78">
            <v>3489</v>
          </cell>
          <cell r="I78">
            <v>3489</v>
          </cell>
          <cell r="J78">
            <v>256</v>
          </cell>
          <cell r="K78">
            <v>256</v>
          </cell>
          <cell r="L78">
            <v>3489</v>
          </cell>
        </row>
        <row r="79">
          <cell r="A79" t="str">
            <v>1372-Сосиски Сочинки с сочным окороком Бордо Фикс.вес 0,4 П/а мгс Стародворье</v>
          </cell>
          <cell r="D79">
            <v>3476</v>
          </cell>
          <cell r="F79">
            <v>254</v>
          </cell>
          <cell r="G79">
            <v>254</v>
          </cell>
          <cell r="H79">
            <v>3476</v>
          </cell>
          <cell r="I79">
            <v>3476</v>
          </cell>
          <cell r="J79">
            <v>254</v>
          </cell>
          <cell r="K79">
            <v>254</v>
          </cell>
          <cell r="L79">
            <v>3476</v>
          </cell>
        </row>
        <row r="80">
          <cell r="A80" t="str">
            <v>1411 Сосиски «Сочинки Сливочные» Весовые ТМ «Стародворье» 1,35 кг  ПОКОМ</v>
          </cell>
          <cell r="D80">
            <v>4256.201</v>
          </cell>
          <cell r="F80">
            <v>315.77100000000002</v>
          </cell>
          <cell r="G80">
            <v>315.77100000000002</v>
          </cell>
          <cell r="H80">
            <v>4256.201</v>
          </cell>
          <cell r="I80">
            <v>4256.201</v>
          </cell>
          <cell r="J80">
            <v>315.77100000000002</v>
          </cell>
          <cell r="K80">
            <v>315.77100000000002</v>
          </cell>
          <cell r="L80">
            <v>4256.201</v>
          </cell>
        </row>
        <row r="81">
          <cell r="A81" t="str">
            <v>1444 Сосиски «Сочные без свинины» ф/в 0,4 кг ТМ «Особый рецепт»  ПОКОМ</v>
          </cell>
          <cell r="D81">
            <v>2190</v>
          </cell>
          <cell r="F81">
            <v>216</v>
          </cell>
          <cell r="G81">
            <v>216</v>
          </cell>
          <cell r="H81">
            <v>2190</v>
          </cell>
          <cell r="I81">
            <v>2190</v>
          </cell>
          <cell r="J81">
            <v>216</v>
          </cell>
          <cell r="K81">
            <v>216</v>
          </cell>
          <cell r="L81">
            <v>2190</v>
          </cell>
        </row>
        <row r="82">
          <cell r="A82" t="str">
            <v>1445 Сосиски «Сочные без свинины» Весовые ТМ «Особый рецепт» 1,3 кг  ПОКОМ</v>
          </cell>
          <cell r="D82">
            <v>5346.6790000000001</v>
          </cell>
          <cell r="F82">
            <v>415.32900000000001</v>
          </cell>
          <cell r="G82">
            <v>420.95499999999998</v>
          </cell>
          <cell r="H82">
            <v>5341.0529999999999</v>
          </cell>
          <cell r="I82">
            <v>5346.6790000000001</v>
          </cell>
          <cell r="J82">
            <v>415.32900000000001</v>
          </cell>
          <cell r="K82">
            <v>420.95499999999998</v>
          </cell>
          <cell r="L82">
            <v>5341.0529999999999</v>
          </cell>
        </row>
        <row r="83">
          <cell r="A83" t="str">
            <v>1461 Сосиски «Баварские» Фикс.вес 0,35 П/а ТМ «Стародворье»  ПОКОМ</v>
          </cell>
          <cell r="D83">
            <v>8</v>
          </cell>
          <cell r="G83">
            <v>4</v>
          </cell>
          <cell r="H83">
            <v>4</v>
          </cell>
          <cell r="I83">
            <v>8</v>
          </cell>
          <cell r="K83">
            <v>4</v>
          </cell>
          <cell r="L83">
            <v>4</v>
          </cell>
        </row>
        <row r="84">
          <cell r="A84" t="str">
            <v>1523-Сосиски Вязанка Молочные ТМ Стародворские колбасы</v>
          </cell>
          <cell r="D84">
            <v>4066.8580000000002</v>
          </cell>
          <cell r="F84">
            <v>315.64600000000002</v>
          </cell>
          <cell r="G84">
            <v>315.64600000000002</v>
          </cell>
          <cell r="H84">
            <v>4066.8580000000002</v>
          </cell>
          <cell r="I84">
            <v>4066.8580000000002</v>
          </cell>
          <cell r="J84">
            <v>315.64600000000002</v>
          </cell>
          <cell r="K84">
            <v>315.64600000000002</v>
          </cell>
          <cell r="L84">
            <v>4066.8580000000002</v>
          </cell>
        </row>
        <row r="85">
          <cell r="A85" t="str">
            <v>1720-Сосиски Вязанка Сливочные ТМ Стародворские колбасы ТС Вязанка амицел в мод газов.среде 0,45кг</v>
          </cell>
          <cell r="D85">
            <v>10364</v>
          </cell>
          <cell r="F85">
            <v>452</v>
          </cell>
          <cell r="G85">
            <v>407</v>
          </cell>
          <cell r="H85">
            <v>10409</v>
          </cell>
          <cell r="I85">
            <v>10364</v>
          </cell>
          <cell r="J85">
            <v>452</v>
          </cell>
          <cell r="K85">
            <v>407</v>
          </cell>
          <cell r="L85">
            <v>10409</v>
          </cell>
        </row>
        <row r="86">
          <cell r="A86" t="str">
            <v>1721-Сосиски Вязанка Сливочные ТМ Стародворские колбасы</v>
          </cell>
          <cell r="D86">
            <v>29992.976999999999</v>
          </cell>
          <cell r="F86">
            <v>1206.9169999999999</v>
          </cell>
          <cell r="G86">
            <v>1204.0630000000001</v>
          </cell>
          <cell r="H86">
            <v>29995.830999999998</v>
          </cell>
          <cell r="I86">
            <v>29992.976999999999</v>
          </cell>
          <cell r="J86">
            <v>1206.9169999999999</v>
          </cell>
          <cell r="K86">
            <v>1204.0630000000001</v>
          </cell>
          <cell r="L86">
            <v>29995.830999999998</v>
          </cell>
        </row>
        <row r="87">
          <cell r="A87" t="str">
            <v>1728-Сосиски сливочные по-стародворски в оболочке</v>
          </cell>
          <cell r="D87">
            <v>406.56400000000002</v>
          </cell>
          <cell r="F87">
            <v>105.018</v>
          </cell>
          <cell r="G87">
            <v>105.018</v>
          </cell>
          <cell r="H87">
            <v>406.56400000000002</v>
          </cell>
          <cell r="I87">
            <v>406.56400000000002</v>
          </cell>
          <cell r="J87">
            <v>105.018</v>
          </cell>
          <cell r="K87">
            <v>105.018</v>
          </cell>
          <cell r="L87">
            <v>406.56400000000002</v>
          </cell>
        </row>
        <row r="88">
          <cell r="A88" t="str">
            <v>1851-Колбаса Филедворская по-стародворски ТМ Стародворье в оболочке полиамид 0,4 кг.  ПОКОМ</v>
          </cell>
          <cell r="D88">
            <v>8471</v>
          </cell>
          <cell r="F88">
            <v>511</v>
          </cell>
          <cell r="G88">
            <v>183</v>
          </cell>
          <cell r="H88">
            <v>8799</v>
          </cell>
          <cell r="I88">
            <v>8471</v>
          </cell>
          <cell r="J88">
            <v>511</v>
          </cell>
          <cell r="K88">
            <v>183</v>
          </cell>
          <cell r="L88">
            <v>8799</v>
          </cell>
        </row>
        <row r="89">
          <cell r="A89" t="str">
            <v>1867-Колбаса Филейная ТМ Особый рецепт в оболочке полиамид большой батон.  ПОКОМ</v>
          </cell>
          <cell r="D89">
            <v>9040.9930000000004</v>
          </cell>
          <cell r="F89">
            <v>321.98</v>
          </cell>
          <cell r="G89">
            <v>411.64299999999997</v>
          </cell>
          <cell r="H89">
            <v>8951.33</v>
          </cell>
          <cell r="I89">
            <v>9040.9930000000004</v>
          </cell>
          <cell r="J89">
            <v>321.98</v>
          </cell>
          <cell r="K89">
            <v>411.64299999999997</v>
          </cell>
          <cell r="L89">
            <v>8951.33</v>
          </cell>
        </row>
        <row r="90">
          <cell r="A90" t="str">
            <v>1868-Колбаса Филейная ТМ Особый рецепт в оболочке полиамид 0,5 кг.  ПОКОМ</v>
          </cell>
          <cell r="D90">
            <v>3668</v>
          </cell>
          <cell r="F90">
            <v>300</v>
          </cell>
          <cell r="G90">
            <v>139</v>
          </cell>
          <cell r="H90">
            <v>3829</v>
          </cell>
          <cell r="I90">
            <v>3668</v>
          </cell>
          <cell r="J90">
            <v>300</v>
          </cell>
          <cell r="K90">
            <v>139</v>
          </cell>
          <cell r="L90">
            <v>3829</v>
          </cell>
        </row>
        <row r="91">
          <cell r="A91" t="str">
            <v>1869-Колбаса Молочная ТМ Особый рецепт в оболочке полиамид большой батон.  ПОКОМ</v>
          </cell>
          <cell r="D91">
            <v>4089.3879999999999</v>
          </cell>
          <cell r="F91">
            <v>270.95600000000002</v>
          </cell>
          <cell r="G91">
            <v>270.95600000000002</v>
          </cell>
          <cell r="H91">
            <v>4089.3879999999999</v>
          </cell>
          <cell r="I91">
            <v>4089.3879999999999</v>
          </cell>
          <cell r="J91">
            <v>270.95600000000002</v>
          </cell>
          <cell r="K91">
            <v>270.95600000000002</v>
          </cell>
          <cell r="L91">
            <v>4089.3879999999999</v>
          </cell>
        </row>
        <row r="92">
          <cell r="A92" t="str">
            <v>1871-Колбаса Филейная оригинальная ТМ Особый рецепт в оболочке полиамид 0,4 кг.  ПОКОМ</v>
          </cell>
          <cell r="D92">
            <v>9383</v>
          </cell>
          <cell r="F92">
            <v>460</v>
          </cell>
          <cell r="G92">
            <v>289</v>
          </cell>
          <cell r="H92">
            <v>9554</v>
          </cell>
          <cell r="I92">
            <v>9383</v>
          </cell>
          <cell r="J92">
            <v>460</v>
          </cell>
          <cell r="K92">
            <v>289</v>
          </cell>
          <cell r="L92">
            <v>9554</v>
          </cell>
        </row>
        <row r="93">
          <cell r="A93" t="str">
            <v>1875-Колбаса Филейная оригинальная ТМ Особый рецепт в оболочке полиамид.  ПОКОМ</v>
          </cell>
          <cell r="D93">
            <v>15359.162</v>
          </cell>
          <cell r="F93">
            <v>606.37199999999996</v>
          </cell>
          <cell r="G93">
            <v>439.97</v>
          </cell>
          <cell r="H93">
            <v>15525.564</v>
          </cell>
          <cell r="I93">
            <v>15359.162</v>
          </cell>
          <cell r="J93">
            <v>606.37199999999996</v>
          </cell>
          <cell r="K93">
            <v>439.97</v>
          </cell>
          <cell r="L93">
            <v>15525.564</v>
          </cell>
        </row>
        <row r="94">
          <cell r="A94" t="str">
            <v>1952-Колбаса Со шпиком ТМ Особый рецепт в оболочке полиамид 0,5 кг.  ПОКОМ</v>
          </cell>
          <cell r="D94">
            <v>1102</v>
          </cell>
          <cell r="G94">
            <v>78</v>
          </cell>
          <cell r="H94">
            <v>1024</v>
          </cell>
          <cell r="I94">
            <v>1102</v>
          </cell>
          <cell r="K94">
            <v>78</v>
          </cell>
          <cell r="L94">
            <v>1024</v>
          </cell>
        </row>
        <row r="95">
          <cell r="A95" t="str">
            <v>2027 Ветчина Нежная п/а ТМ Особый рецепт шт. 0,4кг</v>
          </cell>
          <cell r="D95">
            <v>31</v>
          </cell>
          <cell r="G95">
            <v>9</v>
          </cell>
          <cell r="H95">
            <v>22</v>
          </cell>
          <cell r="I95">
            <v>31</v>
          </cell>
          <cell r="K95">
            <v>9</v>
          </cell>
          <cell r="L95">
            <v>22</v>
          </cell>
        </row>
        <row r="96">
          <cell r="A96" t="str">
            <v>2074-Сосиски Молочные для завтрака Особый рецепт</v>
          </cell>
          <cell r="D96">
            <v>96594.373000000007</v>
          </cell>
          <cell r="F96">
            <v>1908.1379999999999</v>
          </cell>
          <cell r="G96">
            <v>1511.9780000000001</v>
          </cell>
          <cell r="H96">
            <v>96990.532999999996</v>
          </cell>
          <cell r="I96">
            <v>96594.373000000007</v>
          </cell>
          <cell r="J96">
            <v>1908.1379999999999</v>
          </cell>
          <cell r="K96">
            <v>1511.9780000000001</v>
          </cell>
          <cell r="L96">
            <v>96990.532999999996</v>
          </cell>
        </row>
        <row r="97">
          <cell r="A97" t="str">
            <v>2094 Вареные колбасы Докторская Дугушка Дугушка Весовые Вектор Стародворье, вес 1кг</v>
          </cell>
          <cell r="D97">
            <v>12.516</v>
          </cell>
          <cell r="G97">
            <v>5.0140000000000002</v>
          </cell>
          <cell r="H97">
            <v>7.5019999999999998</v>
          </cell>
          <cell r="I97">
            <v>12.516</v>
          </cell>
          <cell r="K97">
            <v>5.0140000000000002</v>
          </cell>
          <cell r="L97">
            <v>7.5019999999999998</v>
          </cell>
        </row>
        <row r="98">
          <cell r="A98" t="str">
            <v>2150 В/к колбасы Рубленая Запеченная Дугушка Весовые Вектор Стародворье, вес 1кг</v>
          </cell>
          <cell r="D98">
            <v>11080.493</v>
          </cell>
          <cell r="F98">
            <v>301.53100000000001</v>
          </cell>
          <cell r="G98">
            <v>393.24700000000001</v>
          </cell>
          <cell r="H98">
            <v>10988.777</v>
          </cell>
          <cell r="I98">
            <v>11080.493</v>
          </cell>
          <cell r="J98">
            <v>301.53100000000001</v>
          </cell>
          <cell r="K98">
            <v>393.24700000000001</v>
          </cell>
          <cell r="L98">
            <v>10988.777</v>
          </cell>
        </row>
        <row r="99">
          <cell r="A99" t="str">
            <v>2205-Сосиски Молочные для завтрака ТМ Особый рецепт 0,4кг</v>
          </cell>
          <cell r="D99">
            <v>50646</v>
          </cell>
          <cell r="F99">
            <v>1256</v>
          </cell>
          <cell r="G99">
            <v>1189</v>
          </cell>
          <cell r="H99">
            <v>50713</v>
          </cell>
          <cell r="I99">
            <v>50646</v>
          </cell>
          <cell r="J99">
            <v>1256</v>
          </cell>
          <cell r="K99">
            <v>1189</v>
          </cell>
          <cell r="L99">
            <v>50713</v>
          </cell>
        </row>
        <row r="100">
          <cell r="A100" t="str">
            <v>2472 Сардельки Левантские Особая Без свинины Весовые NDX мгс Особый рецепт, вес 1кг</v>
          </cell>
          <cell r="D100">
            <v>10284.499</v>
          </cell>
          <cell r="F100">
            <v>504.26900000000001</v>
          </cell>
          <cell r="G100">
            <v>504.26900000000001</v>
          </cell>
          <cell r="H100">
            <v>10284.499</v>
          </cell>
          <cell r="I100">
            <v>10284.499</v>
          </cell>
          <cell r="J100">
            <v>504.26900000000001</v>
          </cell>
          <cell r="K100">
            <v>504.26900000000001</v>
          </cell>
          <cell r="L100">
            <v>10284.499</v>
          </cell>
        </row>
        <row r="101">
          <cell r="A101" t="str">
            <v>2634 Колбаса Дугушка Стародворская ТМ Стародворье ТС Дугушка  ПОКОМ</v>
          </cell>
          <cell r="D101">
            <v>7144.2030000000004</v>
          </cell>
          <cell r="F101">
            <v>312.78800000000001</v>
          </cell>
          <cell r="G101">
            <v>312.78800000000001</v>
          </cell>
          <cell r="H101">
            <v>7144.2030000000004</v>
          </cell>
          <cell r="I101">
            <v>7144.2030000000004</v>
          </cell>
          <cell r="J101">
            <v>312.78800000000001</v>
          </cell>
          <cell r="K101">
            <v>312.78800000000001</v>
          </cell>
          <cell r="L101">
            <v>7144.2030000000004</v>
          </cell>
        </row>
        <row r="102">
          <cell r="A102" t="str">
            <v>БОНУС_0178 Ветчины Нежная Особая Особая Весовые П/а Особый рецепт большой батон  ПОКОМ</v>
          </cell>
          <cell r="D102">
            <v>-52.343000000000004</v>
          </cell>
          <cell r="F102">
            <v>14.965</v>
          </cell>
          <cell r="G102">
            <v>14.965</v>
          </cell>
          <cell r="H102">
            <v>-52.343000000000004</v>
          </cell>
          <cell r="I102">
            <v>-52.343000000000004</v>
          </cell>
          <cell r="J102">
            <v>14.965</v>
          </cell>
          <cell r="K102">
            <v>14.965</v>
          </cell>
          <cell r="L102">
            <v>-52.343000000000004</v>
          </cell>
        </row>
        <row r="103">
          <cell r="A103" t="str">
            <v>БОНУС_1205 Копченые колбасы Салями Мясорубская с рубленым шпиком срез Бордо ф/в 0,35 фиброуз Стародворье</v>
          </cell>
          <cell r="D103">
            <v>-331</v>
          </cell>
          <cell r="F103">
            <v>38</v>
          </cell>
          <cell r="G103">
            <v>38</v>
          </cell>
          <cell r="H103">
            <v>-331</v>
          </cell>
          <cell r="I103">
            <v>-331</v>
          </cell>
          <cell r="J103">
            <v>38</v>
          </cell>
          <cell r="K103">
            <v>38</v>
          </cell>
          <cell r="L103">
            <v>-331</v>
          </cell>
        </row>
        <row r="104">
          <cell r="A104" t="str">
            <v>БОНУС_1370-Сосиски Сочинки Бордо Весовой п/а Стародворье</v>
          </cell>
          <cell r="D104">
            <v>-77.192999999999998</v>
          </cell>
          <cell r="F104">
            <v>27.911000000000001</v>
          </cell>
          <cell r="G104">
            <v>27.911000000000001</v>
          </cell>
          <cell r="H104">
            <v>-77.192999999999998</v>
          </cell>
          <cell r="I104">
            <v>-77.192999999999998</v>
          </cell>
          <cell r="J104">
            <v>27.911000000000001</v>
          </cell>
          <cell r="K104">
            <v>27.911000000000001</v>
          </cell>
          <cell r="L104">
            <v>-77.192999999999998</v>
          </cell>
        </row>
        <row r="105">
          <cell r="A105" t="str">
            <v>БОНУС_1372-Сосиски Сочинки с сочным окороком Бордо Фикс.вес 0,4 П/а мгс Стародворье</v>
          </cell>
          <cell r="D105">
            <v>-186</v>
          </cell>
          <cell r="F105">
            <v>28</v>
          </cell>
          <cell r="G105">
            <v>28</v>
          </cell>
          <cell r="H105">
            <v>-186</v>
          </cell>
          <cell r="I105">
            <v>-186</v>
          </cell>
          <cell r="J105">
            <v>28</v>
          </cell>
          <cell r="K105">
            <v>28</v>
          </cell>
          <cell r="L105">
            <v>-186</v>
          </cell>
        </row>
        <row r="106">
          <cell r="A106" t="str">
            <v>БОНУС_1411 Сосиски «Сочинки Сливочные» Весовые ТМ «Стародворье» 1,35 кг  ПОКОМ</v>
          </cell>
          <cell r="D106">
            <v>-96.105999999999995</v>
          </cell>
          <cell r="F106">
            <v>23.102</v>
          </cell>
          <cell r="G106">
            <v>23.102</v>
          </cell>
          <cell r="H106">
            <v>-96.105999999999995</v>
          </cell>
          <cell r="I106">
            <v>-96.105999999999995</v>
          </cell>
          <cell r="J106">
            <v>23.102</v>
          </cell>
          <cell r="K106">
            <v>23.102</v>
          </cell>
          <cell r="L106">
            <v>-96.105999999999995</v>
          </cell>
        </row>
        <row r="107">
          <cell r="A107" t="str">
            <v>БОНУС_1444 Сосиски «Сочные без свинины» ф/в 0,4 кг ТМ «Особый рецепт»  ПОКОМ</v>
          </cell>
          <cell r="D107">
            <v>-178</v>
          </cell>
          <cell r="F107">
            <v>25</v>
          </cell>
          <cell r="G107">
            <v>25</v>
          </cell>
          <cell r="H107">
            <v>-178</v>
          </cell>
          <cell r="I107">
            <v>-178</v>
          </cell>
          <cell r="J107">
            <v>25</v>
          </cell>
          <cell r="K107">
            <v>25</v>
          </cell>
          <cell r="L107">
            <v>-178</v>
          </cell>
        </row>
        <row r="108">
          <cell r="A108" t="str">
            <v>БОНУС_1445 Сосиски «Сочные без свинины» Весовые ТМ «Особый рецепт» 1,3 кг  ПОКОМ</v>
          </cell>
          <cell r="D108">
            <v>-296.18200000000002</v>
          </cell>
          <cell r="F108">
            <v>47.088000000000001</v>
          </cell>
          <cell r="G108">
            <v>47.088000000000001</v>
          </cell>
          <cell r="H108">
            <v>-296.18200000000002</v>
          </cell>
          <cell r="I108">
            <v>-296.18200000000002</v>
          </cell>
          <cell r="J108">
            <v>47.088000000000001</v>
          </cell>
          <cell r="K108">
            <v>47.088000000000001</v>
          </cell>
          <cell r="L108">
            <v>-296.18200000000002</v>
          </cell>
        </row>
        <row r="109">
          <cell r="A109" t="str">
            <v>БОНУС_1869-Колбаса Молочная ТМ Особый рецепт в оболочке полиамид большой батон.  ПОКОМ</v>
          </cell>
          <cell r="D109">
            <v>-256.459</v>
          </cell>
          <cell r="F109">
            <v>40.186999999999998</v>
          </cell>
          <cell r="G109">
            <v>40.186999999999998</v>
          </cell>
          <cell r="H109">
            <v>-256.459</v>
          </cell>
          <cell r="I109">
            <v>-256.459</v>
          </cell>
          <cell r="J109">
            <v>40.186999999999998</v>
          </cell>
          <cell r="K109">
            <v>40.186999999999998</v>
          </cell>
          <cell r="L109">
            <v>-256.459</v>
          </cell>
        </row>
        <row r="110">
          <cell r="A110" t="str">
            <v>БОНУС_1871-Колбаса Филейная оригинальная ТМ Особый рецепт в оболочке полиамид 0,4 кг.  ПОКОМ</v>
          </cell>
          <cell r="D110">
            <v>-145</v>
          </cell>
          <cell r="F110">
            <v>43</v>
          </cell>
          <cell r="G110">
            <v>36</v>
          </cell>
          <cell r="H110">
            <v>-138</v>
          </cell>
          <cell r="I110">
            <v>-145</v>
          </cell>
          <cell r="J110">
            <v>43</v>
          </cell>
          <cell r="K110">
            <v>36</v>
          </cell>
          <cell r="L110">
            <v>-138</v>
          </cell>
        </row>
        <row r="111">
          <cell r="A111" t="str">
            <v>БОНУС_1875-Колбаса Филейная оригинальная ТМ Особый рецепт в оболочке полиамид.  ПОКОМ</v>
          </cell>
          <cell r="D111">
            <v>-342.79</v>
          </cell>
          <cell r="F111">
            <v>69.402000000000001</v>
          </cell>
          <cell r="G111">
            <v>69.402000000000001</v>
          </cell>
          <cell r="H111">
            <v>-342.79</v>
          </cell>
          <cell r="I111">
            <v>-342.79</v>
          </cell>
          <cell r="J111">
            <v>69.402000000000001</v>
          </cell>
          <cell r="K111">
            <v>69.402000000000001</v>
          </cell>
          <cell r="L111">
            <v>-342.79</v>
          </cell>
        </row>
        <row r="112">
          <cell r="A112" t="str">
            <v>БОНУС_2074-Сосиски Молочные для завтрака Особый рецепт</v>
          </cell>
          <cell r="D112">
            <v>-1697.527</v>
          </cell>
          <cell r="F112">
            <v>165.755</v>
          </cell>
          <cell r="G112">
            <v>165.755</v>
          </cell>
          <cell r="H112">
            <v>-1697.527</v>
          </cell>
          <cell r="I112">
            <v>-1697.527</v>
          </cell>
          <cell r="J112">
            <v>165.755</v>
          </cell>
          <cell r="K112">
            <v>165.755</v>
          </cell>
          <cell r="L112">
            <v>-1697.527</v>
          </cell>
        </row>
        <row r="113">
          <cell r="A113" t="str">
            <v>БОНУС_2094 Вареные колбасы Докторская Дугушка Дугушка Весовые Вектор Стародворье, вес 1кг</v>
          </cell>
          <cell r="D113">
            <v>-5.0519999999999996</v>
          </cell>
          <cell r="F113">
            <v>2.5259999999999998</v>
          </cell>
          <cell r="H113">
            <v>-2.5259999999999998</v>
          </cell>
          <cell r="I113">
            <v>-5.0519999999999996</v>
          </cell>
          <cell r="J113">
            <v>2.5259999999999998</v>
          </cell>
          <cell r="L113">
            <v>-2.5259999999999998</v>
          </cell>
        </row>
        <row r="114">
          <cell r="A114" t="str">
            <v>БОНУС_2150 В/к колбасы Рубленая Запеченная Дугушка Весовые Вектор Стародворье, вес 1кг</v>
          </cell>
          <cell r="D114">
            <v>-536.45699999999999</v>
          </cell>
          <cell r="F114">
            <v>140.43799999999999</v>
          </cell>
          <cell r="G114">
            <v>136.054</v>
          </cell>
          <cell r="H114">
            <v>-532.07299999999998</v>
          </cell>
          <cell r="I114">
            <v>-536.45699999999999</v>
          </cell>
          <cell r="J114">
            <v>140.43799999999999</v>
          </cell>
          <cell r="K114">
            <v>136.054</v>
          </cell>
          <cell r="L114">
            <v>-532.07299999999998</v>
          </cell>
        </row>
        <row r="115">
          <cell r="A115" t="str">
            <v>БОНУС_2205-Сосиски Молочные для завтрака ТМ Особый рецепт 0,4кг</v>
          </cell>
          <cell r="D115">
            <v>-521</v>
          </cell>
          <cell r="F115">
            <v>160</v>
          </cell>
          <cell r="G115">
            <v>160</v>
          </cell>
          <cell r="H115">
            <v>-521</v>
          </cell>
          <cell r="I115">
            <v>-521</v>
          </cell>
          <cell r="J115">
            <v>160</v>
          </cell>
          <cell r="K115">
            <v>160</v>
          </cell>
          <cell r="L115">
            <v>-521</v>
          </cell>
        </row>
        <row r="116">
          <cell r="A116" t="str">
            <v>БОНУС_2472 Сардельки Левантские Особая Без свинины Весовые NDX мгс Особый рецепт, вес 1кг</v>
          </cell>
          <cell r="D116">
            <v>-350.84300000000002</v>
          </cell>
          <cell r="F116">
            <v>54.026000000000003</v>
          </cell>
          <cell r="G116">
            <v>54.026000000000003</v>
          </cell>
          <cell r="H116">
            <v>-350.84300000000002</v>
          </cell>
          <cell r="I116">
            <v>-350.84300000000002</v>
          </cell>
          <cell r="J116">
            <v>54.026000000000003</v>
          </cell>
          <cell r="K116">
            <v>54.026000000000003</v>
          </cell>
          <cell r="L116">
            <v>-350.84300000000002</v>
          </cell>
        </row>
        <row r="117">
          <cell r="A117" t="str">
            <v>БОНУС_2634 Колбаса Дугушка Стародворская ТМ Стародворье ТС Дугушка  ПОКОМ</v>
          </cell>
          <cell r="D117">
            <v>-274.221</v>
          </cell>
          <cell r="F117">
            <v>41.607999999999997</v>
          </cell>
          <cell r="G117">
            <v>41.607999999999997</v>
          </cell>
          <cell r="H117">
            <v>-274.221</v>
          </cell>
          <cell r="I117">
            <v>-274.221</v>
          </cell>
          <cell r="J117">
            <v>41.607999999999997</v>
          </cell>
          <cell r="K117">
            <v>41.607999999999997</v>
          </cell>
          <cell r="L117">
            <v>-274.221</v>
          </cell>
        </row>
        <row r="118">
          <cell r="A118" t="str">
            <v>Вареные колбасы «Филейская» Весовые Вектор ТМ «Вязанка»  ПОКОМ</v>
          </cell>
          <cell r="D118">
            <v>779.09799999999996</v>
          </cell>
          <cell r="F118">
            <v>106.625</v>
          </cell>
          <cell r="G118">
            <v>106.625</v>
          </cell>
          <cell r="H118">
            <v>779.09799999999996</v>
          </cell>
          <cell r="I118">
            <v>779.09799999999996</v>
          </cell>
          <cell r="J118">
            <v>106.625</v>
          </cell>
          <cell r="K118">
            <v>106.625</v>
          </cell>
          <cell r="L118">
            <v>779.09799999999996</v>
          </cell>
        </row>
        <row r="119">
          <cell r="A119" t="str">
            <v>Вареные колбасы «Филейская» Фикс.вес 0,45 Вектор ТМ «Вязанка»  ПОКОМ</v>
          </cell>
          <cell r="D119">
            <v>6821</v>
          </cell>
          <cell r="F119">
            <v>352</v>
          </cell>
          <cell r="G119">
            <v>300</v>
          </cell>
          <cell r="H119">
            <v>6873</v>
          </cell>
          <cell r="I119">
            <v>6821</v>
          </cell>
          <cell r="J119">
            <v>352</v>
          </cell>
          <cell r="K119">
            <v>300</v>
          </cell>
          <cell r="L119">
            <v>6873</v>
          </cell>
        </row>
        <row r="120">
          <cell r="A120" t="str">
            <v>Вареные колбасы Докторская ГОСТ Вязанка Фикс.вес 0,4 Вектор Вязанка  ПОКОМ</v>
          </cell>
          <cell r="D120">
            <v>2423</v>
          </cell>
          <cell r="F120">
            <v>250</v>
          </cell>
          <cell r="G120">
            <v>250</v>
          </cell>
          <cell r="H120">
            <v>2423</v>
          </cell>
          <cell r="I120">
            <v>2423</v>
          </cell>
          <cell r="J120">
            <v>250</v>
          </cell>
          <cell r="K120">
            <v>250</v>
          </cell>
          <cell r="L120">
            <v>2423</v>
          </cell>
        </row>
        <row r="121">
          <cell r="A121" t="str">
            <v>Вареные колбасы Молокуша Вязанка Вес п/а Вязанка  ПОКОМ</v>
          </cell>
          <cell r="D121">
            <v>747.97199999999998</v>
          </cell>
          <cell r="F121">
            <v>110.30800000000001</v>
          </cell>
          <cell r="G121">
            <v>110.30800000000001</v>
          </cell>
          <cell r="H121">
            <v>747.97199999999998</v>
          </cell>
          <cell r="I121">
            <v>747.97199999999998</v>
          </cell>
          <cell r="J121">
            <v>110.30800000000001</v>
          </cell>
          <cell r="K121">
            <v>110.30800000000001</v>
          </cell>
          <cell r="L121">
            <v>747.97199999999998</v>
          </cell>
        </row>
        <row r="122">
          <cell r="A122" t="str">
            <v>Вареные колбасы Сливушка Вязанка Фикс.вес 0,45 П/а Вязанка  ПОКОМ</v>
          </cell>
          <cell r="D122">
            <v>5455</v>
          </cell>
          <cell r="F122">
            <v>450</v>
          </cell>
          <cell r="G122">
            <v>450</v>
          </cell>
          <cell r="H122">
            <v>5455</v>
          </cell>
          <cell r="I122">
            <v>5455</v>
          </cell>
          <cell r="J122">
            <v>450</v>
          </cell>
          <cell r="K122">
            <v>450</v>
          </cell>
          <cell r="L122">
            <v>5455</v>
          </cell>
        </row>
        <row r="123">
          <cell r="A123" t="str">
            <v>С/к колбасы Баварская Бавария Фикс.вес 0,17 б/о терм/п Стародворье</v>
          </cell>
          <cell r="D123">
            <v>3982</v>
          </cell>
          <cell r="G123">
            <v>26</v>
          </cell>
          <cell r="H123">
            <v>3956</v>
          </cell>
          <cell r="I123">
            <v>3982</v>
          </cell>
          <cell r="K123">
            <v>26</v>
          </cell>
          <cell r="L123">
            <v>3956</v>
          </cell>
        </row>
        <row r="124">
          <cell r="A124" t="str">
            <v>С/к колбасы Швейцарская Бордо Фикс.вес 0,17 Фиброуз терм/п Стародворье</v>
          </cell>
          <cell r="D124">
            <v>375</v>
          </cell>
          <cell r="G124">
            <v>98</v>
          </cell>
          <cell r="H124">
            <v>277</v>
          </cell>
          <cell r="I124">
            <v>375</v>
          </cell>
          <cell r="K124">
            <v>98</v>
          </cell>
          <cell r="L124">
            <v>277</v>
          </cell>
        </row>
        <row r="125">
          <cell r="A125" t="str">
            <v>ПОКОМ Ташкент Заморозка</v>
          </cell>
          <cell r="D125">
            <v>32819</v>
          </cell>
          <cell r="G125">
            <v>252</v>
          </cell>
          <cell r="H125">
            <v>32567</v>
          </cell>
          <cell r="I125">
            <v>32819</v>
          </cell>
          <cell r="K125">
            <v>252</v>
          </cell>
          <cell r="L125">
            <v>32567</v>
          </cell>
        </row>
        <row r="126">
          <cell r="A126" t="str">
            <v>Наггетсы с куриным филе (из печи) Наггетсы Фикс.вес 0,25 Лоток Вязанка  ПОКОМ</v>
          </cell>
          <cell r="D126">
            <v>2</v>
          </cell>
          <cell r="G126">
            <v>1</v>
          </cell>
          <cell r="H126">
            <v>1</v>
          </cell>
          <cell r="I126">
            <v>2</v>
          </cell>
          <cell r="K126">
            <v>1</v>
          </cell>
          <cell r="L126">
            <v>1</v>
          </cell>
        </row>
        <row r="127">
          <cell r="A127" t="str">
            <v>Пельмени Отборные из говядины Медвежье ушко 0,9 Псевдозащип Стародворье  ПОКОМ</v>
          </cell>
          <cell r="D127">
            <v>1750</v>
          </cell>
          <cell r="G127">
            <v>18</v>
          </cell>
          <cell r="H127">
            <v>1732</v>
          </cell>
          <cell r="I127">
            <v>1750</v>
          </cell>
          <cell r="K127">
            <v>18</v>
          </cell>
          <cell r="L127">
            <v>1732</v>
          </cell>
        </row>
        <row r="128">
          <cell r="A128" t="str">
            <v>Пельмени Пуговки с говядиной и свининой No Name Весовые Сфера No Name 5 кг  ПОКОМ</v>
          </cell>
          <cell r="D128">
            <v>22705</v>
          </cell>
          <cell r="G128">
            <v>95</v>
          </cell>
          <cell r="H128">
            <v>22610</v>
          </cell>
          <cell r="I128">
            <v>22705</v>
          </cell>
          <cell r="K128">
            <v>95</v>
          </cell>
          <cell r="L128">
            <v>22610</v>
          </cell>
        </row>
        <row r="129">
          <cell r="A129" t="str">
            <v>Снеки Чебуманы с говядиной Чебуманы Фикс.вес 0,28 лоток Горячая штучка  ПОКОМ</v>
          </cell>
          <cell r="D129">
            <v>137</v>
          </cell>
          <cell r="G129">
            <v>26</v>
          </cell>
          <cell r="H129">
            <v>111</v>
          </cell>
          <cell r="I129">
            <v>137</v>
          </cell>
          <cell r="K129">
            <v>26</v>
          </cell>
          <cell r="L129">
            <v>111</v>
          </cell>
        </row>
        <row r="130">
          <cell r="A130" t="str">
            <v>Хотстеры Хотстеры Фикс.вес 0,25 Лоток Горячая штучка  ПОКОМ</v>
          </cell>
          <cell r="D130">
            <v>876</v>
          </cell>
          <cell r="G130">
            <v>20</v>
          </cell>
          <cell r="H130">
            <v>856</v>
          </cell>
          <cell r="I130">
            <v>876</v>
          </cell>
          <cell r="K130">
            <v>20</v>
          </cell>
          <cell r="L130">
            <v>856</v>
          </cell>
        </row>
        <row r="131">
          <cell r="A131" t="str">
            <v>Чебупай сочное яблоко Чебупай Фикс.вес 0,2 Лоток Горячая штучка  ПОКОМ</v>
          </cell>
          <cell r="D131">
            <v>1243</v>
          </cell>
          <cell r="G131">
            <v>9</v>
          </cell>
          <cell r="H131">
            <v>1234</v>
          </cell>
          <cell r="I131">
            <v>1243</v>
          </cell>
          <cell r="K131">
            <v>9</v>
          </cell>
          <cell r="L131">
            <v>1234</v>
          </cell>
        </row>
        <row r="132">
          <cell r="A132" t="str">
            <v>Чебупай спелая вишня Чебупай Фикс.вес 0,2 Лоток Горячая штучка  ПОКОМ</v>
          </cell>
          <cell r="D132">
            <v>919</v>
          </cell>
          <cell r="G132">
            <v>15</v>
          </cell>
          <cell r="H132">
            <v>904</v>
          </cell>
          <cell r="I132">
            <v>919</v>
          </cell>
          <cell r="K132">
            <v>15</v>
          </cell>
          <cell r="L132">
            <v>904</v>
          </cell>
        </row>
        <row r="133">
          <cell r="A133" t="str">
            <v>Чебупели Курочка гриль Базовый ассортимент Фикс.вес 0,3 Пакет Горячая штучка  ПОКОМ</v>
          </cell>
          <cell r="D133">
            <v>819</v>
          </cell>
          <cell r="G133">
            <v>26</v>
          </cell>
          <cell r="H133">
            <v>793</v>
          </cell>
          <cell r="I133">
            <v>819</v>
          </cell>
          <cell r="K133">
            <v>26</v>
          </cell>
          <cell r="L133">
            <v>793</v>
          </cell>
        </row>
        <row r="134">
          <cell r="A134" t="str">
            <v>Чебупицца курочка По-итальянски Чебупицца Фикс.вес 0,25 Лоток Горячая штучка  ПОКОМ</v>
          </cell>
          <cell r="D134">
            <v>3584</v>
          </cell>
          <cell r="G134">
            <v>21</v>
          </cell>
          <cell r="H134">
            <v>3563</v>
          </cell>
          <cell r="I134">
            <v>3584</v>
          </cell>
          <cell r="K134">
            <v>21</v>
          </cell>
          <cell r="L134">
            <v>3563</v>
          </cell>
        </row>
        <row r="135">
          <cell r="A135" t="str">
            <v>Чебупицца Пепперони Чебупицца Фикс.вес 0,25 Лоток Горячая штучка  ПОКОМ</v>
          </cell>
          <cell r="D135">
            <v>784</v>
          </cell>
          <cell r="G135">
            <v>21</v>
          </cell>
          <cell r="H135">
            <v>763</v>
          </cell>
          <cell r="I135">
            <v>784</v>
          </cell>
          <cell r="K135">
            <v>21</v>
          </cell>
          <cell r="L135">
            <v>763</v>
          </cell>
        </row>
        <row r="136">
          <cell r="A136" t="str">
            <v>Итого</v>
          </cell>
          <cell r="D136">
            <v>1103020.3289999999</v>
          </cell>
          <cell r="F136">
            <v>28193.850999999999</v>
          </cell>
          <cell r="G136">
            <v>23637.462</v>
          </cell>
          <cell r="H136">
            <v>1107576.7180000001</v>
          </cell>
          <cell r="I136">
            <v>1103020.3289999999</v>
          </cell>
          <cell r="J136">
            <v>28193.850999999999</v>
          </cell>
          <cell r="K136">
            <v>23637.462</v>
          </cell>
          <cell r="L136">
            <v>1107576.7180000001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11.02.2025 - 17.02.2025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11.02.25</v>
          </cell>
          <cell r="E6" t="str">
            <v>12.02.25</v>
          </cell>
          <cell r="F6" t="str">
            <v>13.02.25</v>
          </cell>
        </row>
        <row r="8">
          <cell r="A8" t="str">
            <v>1721-Сосиски Вязанка Сливочные ТМ Стародворские колбасы</v>
          </cell>
          <cell r="C8">
            <v>1182.6279999999999</v>
          </cell>
          <cell r="D8">
            <v>837.24699999999996</v>
          </cell>
          <cell r="E8">
            <v>127.23699999999999</v>
          </cell>
          <cell r="F8">
            <v>79.926000000000002</v>
          </cell>
        </row>
        <row r="9">
          <cell r="A9" t="str">
            <v>2074-Сосиски Молочные для завтрака Особый рецепт</v>
          </cell>
          <cell r="C9">
            <v>1310.598</v>
          </cell>
          <cell r="D9">
            <v>685.61099999999999</v>
          </cell>
          <cell r="E9">
            <v>230.72399999999999</v>
          </cell>
          <cell r="F9">
            <v>155.59200000000001</v>
          </cell>
        </row>
        <row r="10">
          <cell r="A10" t="str">
            <v>6277 ГРУДИНКА ОСОБAЯ к/в мл/к в/у 0.3кг_45с</v>
          </cell>
          <cell r="C10">
            <v>835</v>
          </cell>
          <cell r="D10">
            <v>655</v>
          </cell>
          <cell r="E10">
            <v>160</v>
          </cell>
          <cell r="F10">
            <v>5</v>
          </cell>
        </row>
        <row r="11">
          <cell r="A11" t="str">
            <v>2472 Сардельки Левантские Особая Без свинины Весовые NDX мгс Особый рецепт, вес 1кг</v>
          </cell>
          <cell r="C11">
            <v>441.47</v>
          </cell>
          <cell r="D11">
            <v>267.60700000000003</v>
          </cell>
          <cell r="E11">
            <v>99.792000000000002</v>
          </cell>
          <cell r="F11">
            <v>78.423000000000002</v>
          </cell>
        </row>
        <row r="12">
          <cell r="A12" t="str">
            <v>6088 СОЧНЫЕ сос п/о мгс 1*6_UZ</v>
          </cell>
          <cell r="C12">
            <v>464.47399999999999</v>
          </cell>
          <cell r="D12">
            <v>463.363</v>
          </cell>
          <cell r="E12">
            <v>1.5609999999999999</v>
          </cell>
          <cell r="F12">
            <v>-0.45</v>
          </cell>
        </row>
        <row r="13">
          <cell r="A13" t="str">
            <v>2205-Сосиски Молочные для завтрака ТМ Особый рецепт 0,4кг</v>
          </cell>
          <cell r="C13">
            <v>1023</v>
          </cell>
          <cell r="D13">
            <v>295</v>
          </cell>
          <cell r="E13">
            <v>190</v>
          </cell>
          <cell r="F13">
            <v>365</v>
          </cell>
        </row>
        <row r="14">
          <cell r="A14" t="str">
            <v>1120 В/к колбасы Сервелат Запеченный Дугушка Вес Вектор Стародворье, вес 1кг</v>
          </cell>
          <cell r="C14">
            <v>311.54300000000001</v>
          </cell>
          <cell r="D14">
            <v>83.031999999999996</v>
          </cell>
          <cell r="E14">
            <v>105.79600000000001</v>
          </cell>
          <cell r="F14">
            <v>62.726999999999997</v>
          </cell>
        </row>
        <row r="15">
          <cell r="A15" t="str">
            <v>5096   СЕРВЕЛАТ КРЕМЛЕВСКИЙ в/к в/у_СНГ</v>
          </cell>
          <cell r="C15">
            <v>199.82400000000001</v>
          </cell>
          <cell r="D15">
            <v>122.586</v>
          </cell>
          <cell r="E15">
            <v>15.634</v>
          </cell>
          <cell r="F15">
            <v>4.5940000000000003</v>
          </cell>
        </row>
        <row r="16">
          <cell r="A16" t="str">
            <v>1523-Сосиски Вязанка Молочные ТМ Стародворские колбасы</v>
          </cell>
          <cell r="C16">
            <v>314.20100000000002</v>
          </cell>
          <cell r="D16">
            <v>185.97800000000001</v>
          </cell>
          <cell r="E16">
            <v>67.241</v>
          </cell>
          <cell r="F16">
            <v>60.981999999999999</v>
          </cell>
        </row>
        <row r="17">
          <cell r="A17" t="str">
            <v>0222-Ветчины Дугушка Дугушка б/о Стародворье, 1кг</v>
          </cell>
          <cell r="C17">
            <v>304.26799999999997</v>
          </cell>
          <cell r="D17">
            <v>171.56399999999999</v>
          </cell>
          <cell r="E17">
            <v>75.944000000000003</v>
          </cell>
          <cell r="F17">
            <v>55.884</v>
          </cell>
        </row>
        <row r="18">
          <cell r="A18" t="str">
            <v>1118 В/к колбасы Салями Запеченая Дугушка  Вектор Стародворье, 1кг</v>
          </cell>
          <cell r="C18">
            <v>255.61099999999999</v>
          </cell>
          <cell r="D18">
            <v>79.311000000000007</v>
          </cell>
          <cell r="E18">
            <v>47.603999999999999</v>
          </cell>
          <cell r="F18">
            <v>64.344999999999999</v>
          </cell>
        </row>
        <row r="19">
          <cell r="A19" t="str">
            <v>1445 Сосиски «Сочные без свинины» Весовые ТМ «Особый рецепт» 1,3 кг  ПОКОМ</v>
          </cell>
          <cell r="C19">
            <v>359.44499999999999</v>
          </cell>
          <cell r="D19">
            <v>210.19</v>
          </cell>
          <cell r="E19">
            <v>90.41</v>
          </cell>
          <cell r="F19">
            <v>42.622</v>
          </cell>
        </row>
        <row r="20">
          <cell r="A20" t="str">
            <v>4087   СЕРВЕЛАТ КОПЧЕНЫЙ НА БУКЕ в/к в/К 0,35</v>
          </cell>
          <cell r="C20">
            <v>668</v>
          </cell>
          <cell r="D20">
            <v>411</v>
          </cell>
          <cell r="E20">
            <v>137</v>
          </cell>
          <cell r="F20">
            <v>36</v>
          </cell>
        </row>
        <row r="21">
          <cell r="A21" t="str">
            <v>1370-Сосиски Сочинки Бордо Весовой п/а Стародворье</v>
          </cell>
          <cell r="C21">
            <v>351.44900000000001</v>
          </cell>
          <cell r="D21">
            <v>121.94799999999999</v>
          </cell>
          <cell r="E21">
            <v>67.36</v>
          </cell>
          <cell r="F21">
            <v>20.440000000000001</v>
          </cell>
        </row>
        <row r="22">
          <cell r="A22" t="str">
            <v>Колб полусухая «Салями» ШТ. ВУ ОХЛ 300гр*8  МИРАТОРГ</v>
          </cell>
          <cell r="C22">
            <v>374</v>
          </cell>
          <cell r="D22">
            <v>169</v>
          </cell>
          <cell r="E22">
            <v>84</v>
          </cell>
          <cell r="F22">
            <v>12</v>
          </cell>
        </row>
        <row r="23">
          <cell r="A23" t="str">
            <v>6652 ШПИКАЧКИ СОЧНЫЕ С БЕКОНОМ п/о мгс 1*3  ОСТАНКИНО</v>
          </cell>
          <cell r="C23">
            <v>306.10700000000003</v>
          </cell>
          <cell r="D23">
            <v>231.446</v>
          </cell>
          <cell r="E23">
            <v>58.609000000000002</v>
          </cell>
          <cell r="F23">
            <v>16.052</v>
          </cell>
        </row>
        <row r="24">
          <cell r="A24" t="str">
            <v>2150 В/к колбасы Рубленая Запеченная Дугушка Весовые Вектор Стародворье, вес 1кг</v>
          </cell>
          <cell r="C24">
            <v>244.19</v>
          </cell>
          <cell r="D24">
            <v>73.671999999999997</v>
          </cell>
          <cell r="E24">
            <v>34.262999999999998</v>
          </cell>
          <cell r="F24">
            <v>56.305999999999997</v>
          </cell>
        </row>
        <row r="25">
          <cell r="A25" t="str">
            <v>1875-Колбаса Филейная оригинальная ТМ Особый рецепт в оболочке полиамид.  ПОКОМ</v>
          </cell>
          <cell r="C25">
            <v>360.97</v>
          </cell>
          <cell r="D25">
            <v>148.84399999999999</v>
          </cell>
          <cell r="E25">
            <v>46.704000000000001</v>
          </cell>
          <cell r="F25">
            <v>98.509</v>
          </cell>
        </row>
        <row r="26">
          <cell r="A26" t="str">
            <v>1867-Колбаса Филейная ТМ Особый рецепт в оболочке полиамид большой батон.  ПОКОМ</v>
          </cell>
          <cell r="C26">
            <v>391.68799999999999</v>
          </cell>
          <cell r="D26">
            <v>213.15100000000001</v>
          </cell>
          <cell r="E26">
            <v>134.13999999999999</v>
          </cell>
          <cell r="F26">
            <v>45.201000000000001</v>
          </cell>
        </row>
        <row r="27">
          <cell r="A27" t="str">
            <v>1720-Сосиски Вязанка Сливочные ТМ Стародворские колбасы ТС Вязанка амицел в мод газов.среде 0,45кг</v>
          </cell>
          <cell r="C27">
            <v>405</v>
          </cell>
          <cell r="D27">
            <v>246</v>
          </cell>
          <cell r="E27">
            <v>86</v>
          </cell>
          <cell r="F27">
            <v>8</v>
          </cell>
        </row>
        <row r="28">
          <cell r="A28" t="str">
            <v>МХБ Колбаса варено-копченая Сервелат Финский ШТ. Ф/О ОХЛ В/У 375г*6 (2,25кг) МИРАТОРГ</v>
          </cell>
          <cell r="C28">
            <v>367</v>
          </cell>
          <cell r="D28">
            <v>219</v>
          </cell>
          <cell r="E28">
            <v>32</v>
          </cell>
          <cell r="F28">
            <v>35</v>
          </cell>
        </row>
        <row r="29">
          <cell r="A29" t="str">
            <v>Вареные колбасы Сливушка Вязанка Фикс.вес 0,45 П/а Вязанка  ПОКОМ</v>
          </cell>
          <cell r="C29">
            <v>450</v>
          </cell>
          <cell r="D29">
            <v>438</v>
          </cell>
          <cell r="E29">
            <v>12</v>
          </cell>
        </row>
        <row r="30">
          <cell r="A30" t="str">
            <v>2634 Колбаса Дугушка Стародворская ТМ Стародворье ТС Дугушка  ПОКОМ</v>
          </cell>
          <cell r="C30">
            <v>266.94600000000003</v>
          </cell>
          <cell r="D30">
            <v>165.863</v>
          </cell>
          <cell r="E30">
            <v>41.606000000000002</v>
          </cell>
          <cell r="F30">
            <v>50.133000000000003</v>
          </cell>
        </row>
        <row r="31">
          <cell r="A31" t="str">
            <v>1411 Сосиски «Сочинки Сливочные» Весовые ТМ «Стародворье» 1,35 кг  ПОКОМ</v>
          </cell>
          <cell r="C31">
            <v>273.70299999999997</v>
          </cell>
          <cell r="D31">
            <v>221.02799999999999</v>
          </cell>
          <cell r="E31">
            <v>36.475999999999999</v>
          </cell>
          <cell r="F31">
            <v>16.199000000000002</v>
          </cell>
        </row>
        <row r="32">
          <cell r="A32" t="str">
            <v>4079 СЕРВЕЛАТ КОПЧЕНЫЙ НА БУКЕ в/к в/у_СНГ</v>
          </cell>
          <cell r="C32">
            <v>184.876</v>
          </cell>
          <cell r="D32">
            <v>124.238</v>
          </cell>
          <cell r="E32">
            <v>24.51</v>
          </cell>
          <cell r="F32">
            <v>1.4239999999999999</v>
          </cell>
        </row>
        <row r="33">
          <cell r="A33" t="str">
            <v>МХБ Колбаса варено-копченая Сервелат ШТ. Ф/О ОХЛ В/У 375г*6 (2,25кг) МИРАТОРГ</v>
          </cell>
          <cell r="C33">
            <v>267</v>
          </cell>
          <cell r="D33">
            <v>183</v>
          </cell>
          <cell r="E33">
            <v>27</v>
          </cell>
          <cell r="F33">
            <v>8</v>
          </cell>
        </row>
        <row r="34">
          <cell r="A34" t="str">
            <v>Сервелат полусухой с/к ВУ ОХЛ 300гр МИРАТОРГ</v>
          </cell>
          <cell r="C34">
            <v>186</v>
          </cell>
          <cell r="D34">
            <v>142</v>
          </cell>
          <cell r="E34">
            <v>24</v>
          </cell>
          <cell r="F34">
            <v>3</v>
          </cell>
        </row>
        <row r="35">
          <cell r="A35" t="str">
            <v>МХБ Колбаса варено-копченая Балыковая ШТ. Ф/О ОХЛ В/У 375г*6 (2,25кг) МИРАТОРГ</v>
          </cell>
          <cell r="C35">
            <v>351</v>
          </cell>
          <cell r="D35">
            <v>147</v>
          </cell>
          <cell r="E35">
            <v>42</v>
          </cell>
          <cell r="F35">
            <v>14</v>
          </cell>
        </row>
        <row r="36">
          <cell r="A36" t="str">
            <v>6080 ЭКСТРА ФИЛЕЙНЫЕ сос п/о мгс 1.5*2_UZ</v>
          </cell>
          <cell r="C36">
            <v>151.739</v>
          </cell>
          <cell r="D36">
            <v>92.322999999999993</v>
          </cell>
          <cell r="E36">
            <v>20.286999999999999</v>
          </cell>
          <cell r="F36">
            <v>17.219000000000001</v>
          </cell>
        </row>
        <row r="37">
          <cell r="A37" t="str">
            <v>6853 МОЛОЧНЫЕ ПРЕМИУМ ПМ сос п/о мгс 1*6  ОСТАНКИНО</v>
          </cell>
          <cell r="C37">
            <v>198.86600000000001</v>
          </cell>
          <cell r="D37">
            <v>198.86600000000001</v>
          </cell>
        </row>
        <row r="38">
          <cell r="A38" t="str">
            <v>МХБ Мясной продукт из свинины сырокопченый Бекон ШТ. ОХЛ ВУ 200г*10 (2 кг) МИРАТОРГ</v>
          </cell>
          <cell r="C38">
            <v>373</v>
          </cell>
          <cell r="D38">
            <v>213</v>
          </cell>
          <cell r="E38">
            <v>27</v>
          </cell>
          <cell r="F38">
            <v>80</v>
          </cell>
        </row>
        <row r="39">
          <cell r="A39" t="str">
            <v>1202 В/к колбасы Сервелат Мясорубский с мелкорубленным окороком срез Бордо Фикс.вес 0,35 фиброуз Ста</v>
          </cell>
          <cell r="C39">
            <v>431</v>
          </cell>
          <cell r="D39">
            <v>358</v>
          </cell>
          <cell r="E39">
            <v>74</v>
          </cell>
        </row>
        <row r="40">
          <cell r="A40" t="str">
            <v>1869-Колбаса Молочная ТМ Особый рецепт в оболочке полиамид большой батон.  ПОКОМ</v>
          </cell>
          <cell r="C40">
            <v>230.66900000000001</v>
          </cell>
          <cell r="D40">
            <v>210.51400000000001</v>
          </cell>
          <cell r="E40">
            <v>20.155000000000001</v>
          </cell>
        </row>
        <row r="41">
          <cell r="A41" t="str">
            <v>Вареные колбасы «Филейская» Фикс.вес 0,45 Вектор ТМ «Вязанка»  ПОКОМ</v>
          </cell>
          <cell r="C41">
            <v>294</v>
          </cell>
          <cell r="D41">
            <v>185</v>
          </cell>
          <cell r="E41">
            <v>36</v>
          </cell>
          <cell r="F41">
            <v>6</v>
          </cell>
        </row>
        <row r="42">
          <cell r="A42" t="str">
            <v>6346 ФИЛЕЙНАЯ Папа может вар п/о 0.5кг_СНГ  ОСТАНКИНО</v>
          </cell>
          <cell r="C42">
            <v>374</v>
          </cell>
          <cell r="D42">
            <v>211</v>
          </cell>
          <cell r="E42">
            <v>115</v>
          </cell>
          <cell r="F42">
            <v>26</v>
          </cell>
        </row>
        <row r="43">
          <cell r="A43" t="str">
            <v>1205 Копченые колбасы Салями Мясорубская с рубленым шпиком срез Бордо ф/в 0,35 фиброуз Стародворье  ПОКОМ</v>
          </cell>
          <cell r="C43">
            <v>393</v>
          </cell>
          <cell r="D43">
            <v>322</v>
          </cell>
          <cell r="E43">
            <v>72</v>
          </cell>
          <cell r="F43">
            <v>-1</v>
          </cell>
        </row>
        <row r="44">
          <cell r="A44" t="str">
            <v>6072 ЭКСТРА Папа может вар п/о 0.4кг_UZ</v>
          </cell>
          <cell r="C44">
            <v>433</v>
          </cell>
          <cell r="D44">
            <v>170</v>
          </cell>
          <cell r="E44">
            <v>142</v>
          </cell>
          <cell r="F44">
            <v>56</v>
          </cell>
        </row>
        <row r="45">
          <cell r="A45" t="str">
            <v>Вареные колбасы Докторская ГОСТ Вязанка Фикс.вес 0,4 Вектор Вязанка  ПОКОМ</v>
          </cell>
          <cell r="C45">
            <v>249</v>
          </cell>
          <cell r="D45">
            <v>207</v>
          </cell>
          <cell r="E45">
            <v>42</v>
          </cell>
        </row>
        <row r="46">
          <cell r="A46" t="str">
            <v>6076 МЯСНАЯ Папа может вар п/о 0.4кг_UZ</v>
          </cell>
          <cell r="C46">
            <v>444</v>
          </cell>
          <cell r="D46">
            <v>222</v>
          </cell>
          <cell r="E46">
            <v>93</v>
          </cell>
          <cell r="F46">
            <v>30</v>
          </cell>
        </row>
        <row r="47">
          <cell r="A47" t="str">
            <v>МХБ Колбаса полукопченая Чесночная ШТ. ф/о ОХЛ 375г*6 (2,25кг) МИРАТОРГ</v>
          </cell>
          <cell r="C47">
            <v>215</v>
          </cell>
          <cell r="D47">
            <v>135</v>
          </cell>
          <cell r="E47">
            <v>27</v>
          </cell>
          <cell r="F47">
            <v>20</v>
          </cell>
        </row>
        <row r="48">
          <cell r="A48" t="str">
            <v>МХБ Колбаса полукопченая Краковская ШТ. н/о ОХЛ 430*6 (2,58кг) МИРАТОРГ</v>
          </cell>
          <cell r="C48">
            <v>157</v>
          </cell>
          <cell r="D48">
            <v>88</v>
          </cell>
          <cell r="E48">
            <v>22</v>
          </cell>
          <cell r="F48">
            <v>14</v>
          </cell>
        </row>
        <row r="49">
          <cell r="A49" t="str">
            <v>1314-Сосиски Молокуши миникушай Вязанка Ф/в 0,45 амилюкс мгс Вязанка</v>
          </cell>
          <cell r="C49">
            <v>220</v>
          </cell>
          <cell r="D49">
            <v>207</v>
          </cell>
          <cell r="E49">
            <v>13</v>
          </cell>
        </row>
        <row r="50">
          <cell r="A50" t="str">
            <v>6093 САЛЯМИ ИТАЛЬЯНСКАЯ с/к в/у 1/250 8шт_UZ</v>
          </cell>
          <cell r="C50">
            <v>225</v>
          </cell>
          <cell r="D50">
            <v>90</v>
          </cell>
          <cell r="E50">
            <v>31</v>
          </cell>
          <cell r="F50">
            <v>40</v>
          </cell>
        </row>
        <row r="51">
          <cell r="A51" t="str">
            <v>0178 Ветчины Нежная Особая Особая Весовые П/а Особый рецепт большой батон  ПОКОМ</v>
          </cell>
          <cell r="C51">
            <v>134.72</v>
          </cell>
          <cell r="D51">
            <v>134.72</v>
          </cell>
        </row>
        <row r="52">
          <cell r="A52" t="str">
            <v>1284-Сосиски Баварушки ТМ Баварушка в оболочке амицел в модифицированной газовой среде 0,6 кг.</v>
          </cell>
          <cell r="C52">
            <v>166</v>
          </cell>
          <cell r="D52">
            <v>118</v>
          </cell>
          <cell r="E52">
            <v>46</v>
          </cell>
        </row>
        <row r="53">
          <cell r="A53" t="str">
            <v>МХБ Сервелат Мраморный ШТ. в/к ВУ ОХЛ 330г*6 (1,98кг)  МИРАТОРГ</v>
          </cell>
          <cell r="C53">
            <v>221</v>
          </cell>
          <cell r="D53">
            <v>138</v>
          </cell>
          <cell r="E53">
            <v>18</v>
          </cell>
          <cell r="F53">
            <v>23</v>
          </cell>
        </row>
        <row r="54">
          <cell r="A54" t="str">
            <v>Сервела Коньячный в/к ВУ ОХЛ 375гр  МИРАТОРГ</v>
          </cell>
          <cell r="C54">
            <v>175</v>
          </cell>
          <cell r="D54">
            <v>100</v>
          </cell>
          <cell r="E54">
            <v>29</v>
          </cell>
          <cell r="F54">
            <v>16</v>
          </cell>
        </row>
        <row r="55">
          <cell r="A55" t="str">
            <v>МХБ Колбаса вареная Докторская ШТ. п/а ОХЛ 470г*6 (2,82 кг) МИРАТОРГ</v>
          </cell>
          <cell r="C55">
            <v>161</v>
          </cell>
          <cell r="D55">
            <v>95</v>
          </cell>
          <cell r="E55">
            <v>31</v>
          </cell>
          <cell r="F55">
            <v>13</v>
          </cell>
        </row>
        <row r="56">
          <cell r="A56" t="str">
            <v>6078 ФИЛЕЙНАЯ Папа может вар п/о_UZ</v>
          </cell>
          <cell r="C56">
            <v>140.20599999999999</v>
          </cell>
          <cell r="D56">
            <v>66.337999999999994</v>
          </cell>
          <cell r="E56">
            <v>44.744</v>
          </cell>
          <cell r="F56">
            <v>6.0880000000000001</v>
          </cell>
        </row>
        <row r="57">
          <cell r="A57" t="str">
            <v>МХБ Колбаса сырокопченая Брауншвейгская ШТ. ВУ ОХЛ 300гр*8 (2,4 кг) МИРАТОРГ</v>
          </cell>
          <cell r="C57">
            <v>90</v>
          </cell>
          <cell r="D57">
            <v>74</v>
          </cell>
          <cell r="E57">
            <v>18</v>
          </cell>
          <cell r="F57">
            <v>-4</v>
          </cell>
        </row>
        <row r="58">
          <cell r="A58" t="str">
            <v>Вареные колбасы «Филейская» Весовые Вектор ТМ «Вязанка»  ПОКОМ</v>
          </cell>
          <cell r="C58">
            <v>104.08</v>
          </cell>
          <cell r="D58">
            <v>101.402</v>
          </cell>
          <cell r="F58">
            <v>4</v>
          </cell>
        </row>
        <row r="59">
          <cell r="A59" t="str">
            <v>МХБ Ветчина для завтрака ШТ. ОХЛ п/а 400г*6 (2,4кг) МИРАТОРГ</v>
          </cell>
          <cell r="C59">
            <v>159</v>
          </cell>
          <cell r="D59">
            <v>115</v>
          </cell>
          <cell r="E59">
            <v>16</v>
          </cell>
          <cell r="F59">
            <v>9</v>
          </cell>
        </row>
        <row r="60">
          <cell r="A60" t="str">
            <v>1728-Сосиски сливочные по-стародворски в оболочке</v>
          </cell>
          <cell r="C60">
            <v>105.018</v>
          </cell>
          <cell r="D60">
            <v>105.018</v>
          </cell>
        </row>
        <row r="61">
          <cell r="A61" t="str">
            <v>Вареные колбасы Молокуша Вязанка Вес п/а Вязанка  ПОКОМ</v>
          </cell>
          <cell r="C61">
            <v>100.935</v>
          </cell>
          <cell r="D61">
            <v>102.27800000000001</v>
          </cell>
        </row>
        <row r="62">
          <cell r="A62" t="str">
            <v>6075 МЯСНАЯ Папа может вар п/о_UZ</v>
          </cell>
          <cell r="C62">
            <v>137.10900000000001</v>
          </cell>
          <cell r="D62">
            <v>73.343000000000004</v>
          </cell>
          <cell r="E62">
            <v>14.936</v>
          </cell>
          <cell r="F62">
            <v>9.4480000000000004</v>
          </cell>
        </row>
        <row r="63">
          <cell r="A63" t="str">
            <v>6094 ЮБИЛЕЙНАЯ с/к в/у_UZ</v>
          </cell>
          <cell r="C63">
            <v>41.552</v>
          </cell>
          <cell r="D63">
            <v>20.221</v>
          </cell>
          <cell r="E63">
            <v>3.9359999999999999</v>
          </cell>
          <cell r="F63">
            <v>8.1890000000000001</v>
          </cell>
        </row>
        <row r="64">
          <cell r="A64" t="str">
            <v>6095 ЮБИЛЕЙНАЯ с/к в/у 1/250 8шт_UZ</v>
          </cell>
          <cell r="C64">
            <v>153</v>
          </cell>
          <cell r="D64">
            <v>61</v>
          </cell>
          <cell r="E64">
            <v>10</v>
          </cell>
          <cell r="F64">
            <v>43</v>
          </cell>
        </row>
        <row r="65">
          <cell r="A65" t="str">
            <v>6092 АРОМАТНАЯ с/к в/у 1/250 8шт_UZ</v>
          </cell>
          <cell r="C65">
            <v>134</v>
          </cell>
          <cell r="D65">
            <v>54</v>
          </cell>
          <cell r="E65">
            <v>12</v>
          </cell>
          <cell r="F65">
            <v>28</v>
          </cell>
        </row>
        <row r="66">
          <cell r="A66" t="str">
            <v>1372-Сосиски Сочинки с сочным окороком Бордо Фикс.вес 0,4 П/а мгс Стародворье</v>
          </cell>
          <cell r="C66">
            <v>222</v>
          </cell>
          <cell r="D66">
            <v>213</v>
          </cell>
          <cell r="F66">
            <v>9</v>
          </cell>
        </row>
        <row r="67">
          <cell r="A67" t="str">
            <v>МХБ Колбаса вареная Молочная ШТ. п/а ОХЛ 470*6 (2,82 кг) МИРАТОРГ</v>
          </cell>
          <cell r="C67">
            <v>126</v>
          </cell>
          <cell r="D67">
            <v>75</v>
          </cell>
          <cell r="E67">
            <v>28</v>
          </cell>
          <cell r="F67">
            <v>13</v>
          </cell>
        </row>
        <row r="68">
          <cell r="A68" t="str">
            <v>1871-Колбаса Филейная оригинальная ТМ Особый рецепт в оболочке полиамид 0,4 кг.  ПОКОМ</v>
          </cell>
          <cell r="C68">
            <v>224</v>
          </cell>
          <cell r="D68">
            <v>121</v>
          </cell>
          <cell r="E68">
            <v>43</v>
          </cell>
          <cell r="F68">
            <v>39</v>
          </cell>
        </row>
        <row r="69">
          <cell r="A69" t="str">
            <v>1371-Сосиски Сочинки с сочной грудинкой Бордо Фикс.вес 0,4 П/а мгс Стародворье</v>
          </cell>
          <cell r="C69">
            <v>214</v>
          </cell>
          <cell r="D69">
            <v>195</v>
          </cell>
          <cell r="E69">
            <v>51</v>
          </cell>
        </row>
        <row r="70">
          <cell r="A70" t="str">
            <v>1444 Сосиски «Сочные без свинины» ф/в 0,4 кг ТМ «Особый рецепт»  ПОКОМ</v>
          </cell>
          <cell r="C70">
            <v>191</v>
          </cell>
          <cell r="D70">
            <v>112</v>
          </cell>
          <cell r="E70">
            <v>67</v>
          </cell>
          <cell r="F70">
            <v>12</v>
          </cell>
        </row>
        <row r="71">
          <cell r="A71" t="str">
            <v>6091 АРОМАТНАЯ с/к в/у_UZ</v>
          </cell>
          <cell r="C71">
            <v>29.902999999999999</v>
          </cell>
          <cell r="D71">
            <v>4.508</v>
          </cell>
          <cell r="E71">
            <v>5.9710000000000001</v>
          </cell>
          <cell r="F71">
            <v>16.509</v>
          </cell>
        </row>
        <row r="72">
          <cell r="A72" t="str">
            <v>1868-Колбаса Филейная ТМ Особый рецепт в оболочке полиамид 0,5 кг.  ПОКОМ</v>
          </cell>
          <cell r="C72">
            <v>138</v>
          </cell>
          <cell r="D72">
            <v>63</v>
          </cell>
          <cell r="E72">
            <v>40</v>
          </cell>
          <cell r="F72">
            <v>2</v>
          </cell>
        </row>
        <row r="73">
          <cell r="A73" t="str">
            <v>МХБ Колбаса сыровяленая Сальчичон ШТ. ф/о ОХЛ 300г*6 (1,8 кг) МИРАТОРГ</v>
          </cell>
          <cell r="C73">
            <v>70</v>
          </cell>
          <cell r="D73">
            <v>47</v>
          </cell>
          <cell r="E73">
            <v>2</v>
          </cell>
          <cell r="F73">
            <v>11</v>
          </cell>
        </row>
        <row r="74">
          <cell r="A74" t="str">
            <v>1851-Колбаса Филедворская по-стародворски ТМ Стародворье в оболочке полиамид 0,4 кг.  ПОКОМ</v>
          </cell>
          <cell r="C74">
            <v>170</v>
          </cell>
          <cell r="D74">
            <v>87</v>
          </cell>
          <cell r="E74">
            <v>30</v>
          </cell>
          <cell r="F74">
            <v>22</v>
          </cell>
        </row>
        <row r="75">
          <cell r="A75" t="str">
            <v>Фарш куриный "Домашний",зам,в/у0,75кг*8(6кг)  МИРАТОРГ</v>
          </cell>
          <cell r="C75">
            <v>123</v>
          </cell>
          <cell r="D75">
            <v>80</v>
          </cell>
          <cell r="E75">
            <v>15</v>
          </cell>
          <cell r="F75">
            <v>19</v>
          </cell>
        </row>
        <row r="76">
          <cell r="A76" t="str">
            <v>МХБ Колбаса вареная Классическая ШТ. ОХЛ п/а 470г*6 (2,82кг) МИРАТОРГ</v>
          </cell>
          <cell r="C76">
            <v>99</v>
          </cell>
          <cell r="D76">
            <v>53</v>
          </cell>
          <cell r="E76">
            <v>9</v>
          </cell>
          <cell r="F76">
            <v>15</v>
          </cell>
        </row>
        <row r="77">
          <cell r="A77" t="str">
            <v>С/к колбасы Швейцарская Бордо Фикс.вес 0,17 Фиброуз терм/п Стародворье</v>
          </cell>
          <cell r="C77">
            <v>98</v>
          </cell>
          <cell r="D77">
            <v>40</v>
          </cell>
          <cell r="E77">
            <v>5</v>
          </cell>
        </row>
        <row r="78">
          <cell r="A78" t="str">
            <v>Пельмени Пуговки с говядиной и свининой No Name Весовые Сфера No Name 5 кг  ПОКОМ</v>
          </cell>
          <cell r="C78">
            <v>95</v>
          </cell>
          <cell r="D78">
            <v>10</v>
          </cell>
          <cell r="E78">
            <v>5</v>
          </cell>
          <cell r="F78">
            <v>40</v>
          </cell>
        </row>
        <row r="79">
          <cell r="A79" t="str">
            <v>МХБ Колбаса с/к "Куршская" ВУ ОХЛ 280г*8 (2,24 кг)  МИРАТОРГ</v>
          </cell>
          <cell r="C79">
            <v>41</v>
          </cell>
          <cell r="D79">
            <v>23</v>
          </cell>
          <cell r="E79">
            <v>2</v>
          </cell>
          <cell r="F79">
            <v>7</v>
          </cell>
        </row>
        <row r="80">
          <cell r="A80" t="str">
            <v>1952-Колбаса Со шпиком ТМ Особый рецепт в оболочке полиамид 0,5 кг.  ПОКОМ</v>
          </cell>
          <cell r="C80">
            <v>57</v>
          </cell>
          <cell r="D80">
            <v>11</v>
          </cell>
          <cell r="E80">
            <v>10</v>
          </cell>
          <cell r="F80">
            <v>1</v>
          </cell>
        </row>
        <row r="81">
          <cell r="A81" t="str">
            <v>С/к колбасы Баварская Бавария Фикс.вес 0,17 б/о терм/п Стародворье</v>
          </cell>
          <cell r="C81">
            <v>26</v>
          </cell>
          <cell r="D81">
            <v>10</v>
          </cell>
          <cell r="E81">
            <v>3</v>
          </cell>
          <cell r="F81">
            <v>1</v>
          </cell>
        </row>
        <row r="82">
          <cell r="A82" t="str">
            <v>0235 С/к колбасы Салями Охотничья Бордо Весовые б/о терм/п 180 Стародворье</v>
          </cell>
          <cell r="C82">
            <v>4.4109999999999996</v>
          </cell>
          <cell r="D82">
            <v>2.9319999999999999</v>
          </cell>
          <cell r="E82">
            <v>1.113</v>
          </cell>
        </row>
        <row r="83">
          <cell r="A83" t="str">
            <v>Пельмени Отборные из говядины Медвежье ушко 0,9 Псевдозащип Стародворье  ПОКОМ</v>
          </cell>
          <cell r="C83">
            <v>16</v>
          </cell>
        </row>
        <row r="84">
          <cell r="A84" t="str">
            <v>Снеки Чебуманы с говядиной Чебуманы Фикс.вес 0,28 лоток Горячая штучка  ПОКОМ</v>
          </cell>
          <cell r="C84">
            <v>26</v>
          </cell>
          <cell r="D84">
            <v>5</v>
          </cell>
          <cell r="E84">
            <v>5</v>
          </cell>
          <cell r="F84">
            <v>2</v>
          </cell>
        </row>
        <row r="85">
          <cell r="A85" t="str">
            <v>Пельмени «Сочные» ГВ зам пакет 700г*8  МИРАТОРГ</v>
          </cell>
          <cell r="C85">
            <v>21</v>
          </cell>
          <cell r="D85">
            <v>5</v>
          </cell>
          <cell r="E85">
            <v>6</v>
          </cell>
        </row>
        <row r="86">
          <cell r="A86" t="str">
            <v>Чебупицца Пепперони Чебупицца Фикс.вес 0,25 Лоток Горячая штучка  ПОКОМ</v>
          </cell>
          <cell r="C86">
            <v>21</v>
          </cell>
          <cell r="D86">
            <v>3</v>
          </cell>
          <cell r="E86">
            <v>5</v>
          </cell>
        </row>
        <row r="87">
          <cell r="A87" t="str">
            <v>Чебупицца курочка По-итальянски Чебупицца Фикс.вес 0,25 Лоток Горячая штучка  ПОКОМ</v>
          </cell>
          <cell r="C87">
            <v>20</v>
          </cell>
          <cell r="D87">
            <v>3</v>
          </cell>
          <cell r="E87">
            <v>4</v>
          </cell>
        </row>
        <row r="88">
          <cell r="A88" t="str">
            <v>Хотстеры Хотстеры Фикс.вес 0,25 Лоток Горячая штучка  ПОКОМ</v>
          </cell>
          <cell r="C88">
            <v>19</v>
          </cell>
          <cell r="D88">
            <v>6</v>
          </cell>
          <cell r="E88">
            <v>4</v>
          </cell>
        </row>
        <row r="89">
          <cell r="A89" t="str">
            <v>Чебупели Курочка гриль Базовый ассортимент Фикс.вес 0,3 Пакет Горячая штучка  ПОКОМ</v>
          </cell>
          <cell r="C89">
            <v>26</v>
          </cell>
          <cell r="F89">
            <v>12</v>
          </cell>
        </row>
        <row r="90">
          <cell r="A90" t="str">
            <v>Наггетсы куриные Оригинальные 300г*14 (4,2кг) ООО "Мираторг Запад" РОССИЯ</v>
          </cell>
          <cell r="C90">
            <v>21</v>
          </cell>
          <cell r="D90">
            <v>5</v>
          </cell>
          <cell r="E90">
            <v>11</v>
          </cell>
        </row>
        <row r="91">
          <cell r="A91" t="str">
            <v>0232 С/к колбасы Княжеская Бордо Весовые б/о терм/п Стародворье</v>
          </cell>
          <cell r="C91">
            <v>1.5109999999999999</v>
          </cell>
          <cell r="E91">
            <v>1.1220000000000001</v>
          </cell>
        </row>
        <row r="92">
          <cell r="A92" t="str">
            <v>Карибская смесь с/м 400г*10 (4кг) Мираторг Россия</v>
          </cell>
          <cell r="C92">
            <v>12</v>
          </cell>
          <cell r="D92">
            <v>5</v>
          </cell>
        </row>
        <row r="93">
          <cell r="A93" t="str">
            <v>Мексиканская смесь с/м 400г*10 (4кг) Мираторг Россия</v>
          </cell>
          <cell r="C93">
            <v>12</v>
          </cell>
          <cell r="D93">
            <v>5</v>
          </cell>
        </row>
        <row r="94">
          <cell r="A94" t="str">
            <v>EXP Пельмени "Нежные" с/м ПАКЕТ 400г*16 (6,4кг) МИРАТОРГ (Брянск) РОССИЯ</v>
          </cell>
          <cell r="C94">
            <v>13</v>
          </cell>
          <cell r="D94">
            <v>5</v>
          </cell>
          <cell r="E94">
            <v>6</v>
          </cell>
        </row>
        <row r="95">
          <cell r="A95" t="str">
            <v>Чевапчичи из мраморной говядины с/м ГЗМС 300г*8(2,4кг) Мираторг (Брянск) Россия</v>
          </cell>
          <cell r="C95">
            <v>5</v>
          </cell>
          <cell r="D95">
            <v>5</v>
          </cell>
        </row>
        <row r="96">
          <cell r="A96" t="str">
            <v>Чебупай спелая вишня Чебупай Фикс.вес 0,2 Лоток Горячая штучка  ПОКОМ</v>
          </cell>
          <cell r="C96">
            <v>15</v>
          </cell>
          <cell r="E96">
            <v>6</v>
          </cell>
        </row>
        <row r="97">
          <cell r="A97" t="str">
            <v>2027 Ветчина Нежная п/а ТМ Особый рецепт шт. 0,4кг</v>
          </cell>
          <cell r="C97">
            <v>6</v>
          </cell>
          <cell r="D97">
            <v>2</v>
          </cell>
          <cell r="E97">
            <v>5</v>
          </cell>
        </row>
        <row r="98">
          <cell r="A98" t="str">
            <v>Фасоль стручковая рез. с/м 30-40мм 400г*10 (4кг) Мираторг Россия</v>
          </cell>
          <cell r="C98">
            <v>7</v>
          </cell>
          <cell r="D98">
            <v>2</v>
          </cell>
        </row>
        <row r="99">
          <cell r="A99" t="str">
            <v>Пельмени "Из мраморной говядины" с/м пленка  400г*16(6,4кг) BLACK ANGUS Мираторг (Брянск) Россия</v>
          </cell>
          <cell r="C99">
            <v>5</v>
          </cell>
          <cell r="D99">
            <v>5</v>
          </cell>
        </row>
        <row r="100">
          <cell r="A100" t="str">
            <v>Картофель дольки с кожурой по-деревенски 400г*9 (3,6кг) ООО "Мираторг Запад" РОССИЯ</v>
          </cell>
          <cell r="C100">
            <v>5</v>
          </cell>
          <cell r="E100">
            <v>2</v>
          </cell>
        </row>
        <row r="101">
          <cell r="A101" t="str">
            <v>Чебупай сочное яблоко Чебупай Фикс.вес 0,2 Лоток Горячая штучка  ПОКОМ</v>
          </cell>
          <cell r="C101">
            <v>9</v>
          </cell>
        </row>
        <row r="102">
          <cell r="A102" t="str">
            <v>Картофель фри с/м 500г*10 (5кг) МИРАТОРГ Россия</v>
          </cell>
          <cell r="C102">
            <v>3</v>
          </cell>
          <cell r="E102">
            <v>3</v>
          </cell>
        </row>
        <row r="103">
          <cell r="A103" t="str">
            <v>1461 Сосиски «Баварские» Фикс.вес 0,35 П/а ТМ «Стародворье»  ПОКОМ</v>
          </cell>
          <cell r="C103">
            <v>4</v>
          </cell>
          <cell r="D103">
            <v>4</v>
          </cell>
        </row>
        <row r="104">
          <cell r="A104" t="str">
            <v>БОНУС_2074-Сосиски Молочные для завтрака Особый рецепт</v>
          </cell>
          <cell r="C104">
            <v>165.755</v>
          </cell>
          <cell r="D104">
            <v>69.147000000000006</v>
          </cell>
          <cell r="E104">
            <v>29.684999999999999</v>
          </cell>
          <cell r="F104">
            <v>32.610999999999997</v>
          </cell>
        </row>
        <row r="105">
          <cell r="A105" t="str">
            <v>БОНУС_2205-Сосиски Молочные для завтрака ТМ Особый рецепт 0,4кг</v>
          </cell>
          <cell r="C105">
            <v>160</v>
          </cell>
          <cell r="D105">
            <v>28</v>
          </cell>
          <cell r="E105">
            <v>21</v>
          </cell>
          <cell r="F105">
            <v>84</v>
          </cell>
        </row>
        <row r="106">
          <cell r="A106" t="str">
            <v>БОНУС_2150 В/к колбасы Рубленая Запеченная Дугушка Весовые Вектор Стародворье, вес 1кг</v>
          </cell>
          <cell r="C106">
            <v>134.29400000000001</v>
          </cell>
          <cell r="D106">
            <v>21.064</v>
          </cell>
          <cell r="E106">
            <v>48.332000000000001</v>
          </cell>
          <cell r="F106">
            <v>55.295999999999999</v>
          </cell>
        </row>
        <row r="107">
          <cell r="A107" t="str">
            <v>БОНУС_1875-Колбаса Филейная оригинальная ТМ Особый рецепт в оболочке полиамид.  ПОКОМ</v>
          </cell>
          <cell r="C107">
            <v>69.402000000000001</v>
          </cell>
          <cell r="D107">
            <v>30.68</v>
          </cell>
          <cell r="E107">
            <v>6.4279999999999999</v>
          </cell>
          <cell r="F107">
            <v>21.815999999999999</v>
          </cell>
        </row>
        <row r="108">
          <cell r="A108" t="str">
            <v>БОНУС_2472 Сардельки Левантские Особая Без свинины Весовые NDX мгс Особый рецепт, вес 1кг</v>
          </cell>
          <cell r="C108">
            <v>54.026000000000003</v>
          </cell>
          <cell r="D108">
            <v>29.241</v>
          </cell>
          <cell r="E108">
            <v>9.2850000000000001</v>
          </cell>
          <cell r="F108">
            <v>15.5</v>
          </cell>
        </row>
        <row r="109">
          <cell r="A109" t="str">
            <v>БОНУС_1445 Сосиски «Сочные без свинины» Весовые ТМ «Особый рецепт» 1,3 кг  ПОКОМ</v>
          </cell>
          <cell r="C109">
            <v>47.088000000000001</v>
          </cell>
          <cell r="D109">
            <v>33.875999999999998</v>
          </cell>
          <cell r="E109">
            <v>5.9290000000000003</v>
          </cell>
          <cell r="F109">
            <v>7.2830000000000004</v>
          </cell>
        </row>
        <row r="110">
          <cell r="A110" t="str">
            <v>БОНУС_2634 Колбаса Дугушка Стародворская ТМ Стародворье ТС Дугушка  ПОКОМ</v>
          </cell>
          <cell r="C110">
            <v>41.607999999999997</v>
          </cell>
          <cell r="D110">
            <v>40.765999999999998</v>
          </cell>
          <cell r="E110">
            <v>0.84199999999999997</v>
          </cell>
        </row>
        <row r="111">
          <cell r="A111" t="str">
            <v>БОНУС_1869-Колбаса Молочная ТМ Особый рецепт в оболочке полиамид большой батон.  ПОКОМ</v>
          </cell>
          <cell r="C111">
            <v>40.186999999999998</v>
          </cell>
          <cell r="D111">
            <v>37.654000000000003</v>
          </cell>
          <cell r="E111">
            <v>2.5329999999999999</v>
          </cell>
        </row>
        <row r="112">
          <cell r="A112" t="str">
            <v>БОНУС_1205 Копченые колбасы Салями Мясорубская с рубленым шпиком срез Бордо ф/в 0,35 фиброуз Стародворье</v>
          </cell>
          <cell r="C112">
            <v>38</v>
          </cell>
          <cell r="D112">
            <v>22</v>
          </cell>
          <cell r="E112">
            <v>16</v>
          </cell>
        </row>
        <row r="113">
          <cell r="A113" t="str">
            <v>БОНУС_1871-Колбаса Филейная оригинальная ТМ Особый рецепт в оболочке полиамид 0,4 кг.  ПОКОМ</v>
          </cell>
          <cell r="C113">
            <v>36</v>
          </cell>
          <cell r="D113">
            <v>17</v>
          </cell>
          <cell r="E113">
            <v>5</v>
          </cell>
          <cell r="F113">
            <v>9</v>
          </cell>
        </row>
        <row r="114">
          <cell r="A114" t="str">
            <v>БОНУС_1372-Сосиски Сочинки с сочным окороком Бордо Фикс.вес 0,4 П/а мгс Стародворье</v>
          </cell>
          <cell r="C114">
            <v>28</v>
          </cell>
          <cell r="D114">
            <v>28</v>
          </cell>
        </row>
        <row r="115">
          <cell r="A115" t="str">
            <v>БОНУС_1370-Сосиски Сочинки Бордо Весовой п/а Стародворье</v>
          </cell>
          <cell r="C115">
            <v>27.911000000000001</v>
          </cell>
          <cell r="D115">
            <v>11.795999999999999</v>
          </cell>
          <cell r="E115">
            <v>4.38</v>
          </cell>
          <cell r="F115">
            <v>2.948</v>
          </cell>
        </row>
        <row r="116">
          <cell r="A116" t="str">
            <v>БОНУС_1444 Сосиски «Сочные без свинины» ф/в 0,4 кг ТМ «Особый рецепт»  ПОКОМ</v>
          </cell>
          <cell r="C116">
            <v>25</v>
          </cell>
          <cell r="D116">
            <v>20</v>
          </cell>
          <cell r="E116">
            <v>5</v>
          </cell>
        </row>
        <row r="117">
          <cell r="A117" t="str">
            <v>БОНУС_1411 Сосиски «Сочинки Сливочные» Весовые ТМ «Стародворье» 1,35 кг  ПОКОМ</v>
          </cell>
          <cell r="C117">
            <v>23.102</v>
          </cell>
          <cell r="D117">
            <v>17.591000000000001</v>
          </cell>
          <cell r="E117">
            <v>1.359</v>
          </cell>
          <cell r="F117">
            <v>2.7120000000000002</v>
          </cell>
        </row>
        <row r="118">
          <cell r="A118" t="str">
            <v>БОНУС_0178 Ветчины Нежная Особая Особая Весовые П/а Особый рецепт большой батон  ПОКОМ</v>
          </cell>
          <cell r="C118">
            <v>14.965</v>
          </cell>
          <cell r="D118">
            <v>14.965</v>
          </cell>
        </row>
        <row r="119">
          <cell r="A119" t="str">
            <v>6814 СОЧНЫЕ ПМ сос п/о мгс 0.41кг_UZ  ОСТАНКИНО</v>
          </cell>
          <cell r="C119">
            <v>-1</v>
          </cell>
          <cell r="D119">
            <v>-1</v>
          </cell>
        </row>
        <row r="120">
          <cell r="A120" t="str">
            <v>Бекон "Дабл Смок",с/к, в/у, нарезка, 200 г.  ДЫМОВ</v>
          </cell>
          <cell r="C120">
            <v>-1</v>
          </cell>
          <cell r="E120">
            <v>-1</v>
          </cell>
        </row>
        <row r="121">
          <cell r="A121" t="str">
            <v>Сервелат Кремлевский, в/к, вак.упак.,срез, ст.вес 330 гр  ДЫМОВ</v>
          </cell>
          <cell r="C121">
            <v>-1</v>
          </cell>
          <cell r="D121">
            <v>-1</v>
          </cell>
        </row>
        <row r="122">
          <cell r="A122" t="str">
            <v>1066-П/к колбасы Кракушка пряная с сальцем Бавария Фикс.вес 0,3 н/о в/у Стародворье</v>
          </cell>
          <cell r="C122">
            <v>-1</v>
          </cell>
        </row>
        <row r="123">
          <cell r="A123" t="str">
            <v>МХБ Колбаса вареная С молоком ШТ. ОХЛ п/а 470г*6 (2,82кг) Мираторг</v>
          </cell>
          <cell r="C123">
            <v>-1</v>
          </cell>
        </row>
        <row r="124">
          <cell r="A124" t="str">
            <v>6590 СЛИВОЧНЫЕ СН сос п/о мгс 0.41кг 10шт.</v>
          </cell>
          <cell r="C124">
            <v>-2</v>
          </cell>
          <cell r="D124">
            <v>-2</v>
          </cell>
        </row>
        <row r="125">
          <cell r="A125" t="str">
            <v>1201 В/к колбасы Сервелат Мясорубский с мелкорубленным окороком Бордо Весовой фиброуз Стародворье  П</v>
          </cell>
          <cell r="C125">
            <v>-0.71799999999999997</v>
          </cell>
          <cell r="D125">
            <v>-0.71799999999999997</v>
          </cell>
        </row>
        <row r="126">
          <cell r="A126" t="str">
            <v>Колбаса с/к Сальчичон, в/у, 260 гр  ДЫМОВ</v>
          </cell>
          <cell r="C126">
            <v>-1</v>
          </cell>
          <cell r="D126">
            <v>-1</v>
          </cell>
        </row>
        <row r="127">
          <cell r="A127" t="str">
            <v>МХБ Колбаса вареная Филейная ШТ. п/а ОХЛ 400г*6 (2,4кг) МИРАТОРГ</v>
          </cell>
          <cell r="C127">
            <v>-2</v>
          </cell>
          <cell r="D127">
            <v>-2</v>
          </cell>
        </row>
        <row r="128">
          <cell r="A128" t="str">
            <v>6071 ЭКСТРА Папа может вар п/о_UZ</v>
          </cell>
          <cell r="C128">
            <v>-1.1299999999999999</v>
          </cell>
          <cell r="F128">
            <v>-1.1299999999999999</v>
          </cell>
        </row>
        <row r="129">
          <cell r="A129" t="str">
            <v>Салями Финская,п/к, вак. упак, со срезом, ст. вес 330гр.  ДЫМОВ</v>
          </cell>
          <cell r="C129">
            <v>-2</v>
          </cell>
          <cell r="E129">
            <v>-2</v>
          </cell>
        </row>
        <row r="130">
          <cell r="A130" t="str">
            <v>Пепперони колбаса, с/к, в/у  ДЫМОВ</v>
          </cell>
          <cell r="C130">
            <v>-0.5</v>
          </cell>
          <cell r="E130">
            <v>-0.5</v>
          </cell>
        </row>
        <row r="131">
          <cell r="A131" t="str">
            <v>5608 СЕРВЕЛАТ ФИНСКИЙ в/к в/у срез 0.35кг_СНГ</v>
          </cell>
          <cell r="C131">
            <v>-3</v>
          </cell>
          <cell r="F131">
            <v>-3</v>
          </cell>
        </row>
        <row r="132">
          <cell r="A132" t="str">
            <v>1224 В/к колбасы «Сочинка по-европейски с сочной грудинкой» Весовой фиброуз ТМ «Стародворье»  ПОКОМ</v>
          </cell>
          <cell r="C132">
            <v>-1.635</v>
          </cell>
        </row>
        <row r="133">
          <cell r="A133" t="str">
            <v xml:space="preserve"> 1192 Колбаса Вязанка со шпикам Вязанка 0,5кг</v>
          </cell>
          <cell r="C133">
            <v>-3</v>
          </cell>
          <cell r="D133">
            <v>-1</v>
          </cell>
        </row>
        <row r="134">
          <cell r="A134" t="str">
            <v>1344 Вареные колбасы Докторский гарант Вязанка Фикс.вес 0,4 Вектор Вязанка  ПОКОМ</v>
          </cell>
          <cell r="C134">
            <v>-6</v>
          </cell>
          <cell r="D134">
            <v>-2</v>
          </cell>
          <cell r="F134">
            <v>-2</v>
          </cell>
        </row>
        <row r="135">
          <cell r="A135" t="str">
            <v>1204 Копченые колбасы Салями Мясорубская с рубленым шпиком Бордо Весовой фиброуз Стародворье  ПОКОМ</v>
          </cell>
          <cell r="C135">
            <v>-3.6150000000000002</v>
          </cell>
          <cell r="D135">
            <v>-2.915</v>
          </cell>
        </row>
        <row r="136">
          <cell r="A136" t="str">
            <v>Колбаса с/к Коньячная, в/у, 230 гр  ДЫМОВ</v>
          </cell>
          <cell r="C136">
            <v>-8</v>
          </cell>
          <cell r="D136">
            <v>-1</v>
          </cell>
          <cell r="F136">
            <v>-2</v>
          </cell>
        </row>
        <row r="137">
          <cell r="A137" t="str">
            <v>4767 СВИНИНА ДЕЛИКАТ. к/в мл/к в/у 300*6_СНГ</v>
          </cell>
          <cell r="C137">
            <v>-11</v>
          </cell>
          <cell r="E137">
            <v>-7</v>
          </cell>
          <cell r="F137">
            <v>-4</v>
          </cell>
        </row>
        <row r="138">
          <cell r="A138" t="str">
            <v>217 Ветчины Сливушка с индейкой Вязанка Фикс.вес 0,4 П/а Вязанка  ПОКОМ</v>
          </cell>
          <cell r="C138">
            <v>-9</v>
          </cell>
          <cell r="D138">
            <v>-4</v>
          </cell>
        </row>
        <row r="139">
          <cell r="A139" t="str">
            <v>Сосиски "С дымком" охл ВЕС ~980г*2 (~2,0кг)  МИРАТОРГ</v>
          </cell>
          <cell r="C139">
            <v>-6.0590000000000002</v>
          </cell>
          <cell r="E139">
            <v>-6.0590000000000002</v>
          </cell>
        </row>
        <row r="140">
          <cell r="A140" t="str">
            <v>5178 ОКОРОК РОССИЙСКИЙ к/в мл/к в/у 300*6_СНГ</v>
          </cell>
          <cell r="C140">
            <v>-13</v>
          </cell>
          <cell r="F140">
            <v>-5</v>
          </cell>
        </row>
        <row r="141">
          <cell r="A141" t="str">
            <v>Сервелат "Бельгийский" колбаса с/к  ДЫМОВ</v>
          </cell>
          <cell r="C141">
            <v>-3.444</v>
          </cell>
          <cell r="D141">
            <v>-3</v>
          </cell>
          <cell r="E141">
            <v>-0.44400000000000001</v>
          </cell>
        </row>
        <row r="142">
          <cell r="A142" t="str">
            <v>Итого</v>
          </cell>
          <cell r="C142">
            <v>21880.947</v>
          </cell>
          <cell r="D142">
            <v>13187.289000000001</v>
          </cell>
          <cell r="E142">
            <v>3591.645</v>
          </cell>
          <cell r="F142">
            <v>2274.3980000000001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Начало периода: 17.02.2025 23:59:59</v>
          </cell>
        </row>
        <row r="3">
          <cell r="C3" t="str">
            <v>Конец периода: 17.02.2025 23:59:59</v>
          </cell>
        </row>
        <row r="4">
          <cell r="C4" t="str">
            <v>Вес единицы:</v>
          </cell>
        </row>
        <row r="5">
          <cell r="A5" t="str">
            <v>Отбор:</v>
          </cell>
          <cell r="C5" t="str">
            <v>Склад Не в группе из списка "Склад 2-10; склад 2-8 Новые фермы (ин...; Склад 2-8 ДЫМОВ; Склад 2-8 МИРАТОРГ; Склад 2-8 МИРАТОРГ ЗАМОРО...; Склад 2-8 ОстанкиноТашкен...; Склад 2-8 ПОКОМ ЗАМОРОЗКА; Склад 2-8 ПОКОМ Ташкент; СКЛАД ВОЗВРАТОВ"</v>
          </cell>
        </row>
        <row r="7">
          <cell r="A7" t="str">
            <v>Склад</v>
          </cell>
          <cell r="D7" t="str">
            <v>Вес начальный</v>
          </cell>
          <cell r="F7" t="str">
            <v>Вес приход</v>
          </cell>
          <cell r="G7" t="str">
            <v>Вес расход</v>
          </cell>
          <cell r="H7" t="str">
            <v>Вес конечный</v>
          </cell>
          <cell r="I7" t="str">
            <v>Количество начальное</v>
          </cell>
          <cell r="J7" t="str">
            <v>Количество приход</v>
          </cell>
          <cell r="K7" t="str">
            <v>Количество расход</v>
          </cell>
          <cell r="L7" t="str">
            <v>Количество конечное</v>
          </cell>
        </row>
        <row r="8">
          <cell r="A8" t="str">
            <v>Номенклатура</v>
          </cell>
        </row>
        <row r="9">
          <cell r="A9" t="str">
            <v>МИРАТОРГ склад</v>
          </cell>
          <cell r="D9">
            <v>8986</v>
          </cell>
          <cell r="H9">
            <v>8986</v>
          </cell>
          <cell r="I9">
            <v>8986</v>
          </cell>
          <cell r="L9">
            <v>8986</v>
          </cell>
        </row>
        <row r="10">
          <cell r="A10" t="str">
            <v>Колб полусухая «Салями» ШТ. ВУ ОХЛ 300гр*8  МИРАТОРГ</v>
          </cell>
          <cell r="D10">
            <v>57</v>
          </cell>
          <cell r="H10">
            <v>57</v>
          </cell>
          <cell r="I10">
            <v>57</v>
          </cell>
          <cell r="L10">
            <v>57</v>
          </cell>
        </row>
        <row r="11">
          <cell r="A11" t="str">
            <v>МХБ Ветчина для завтрака ШТ. ОХЛ п/а 400г*6 (2,4кг) МИРАТОРГ</v>
          </cell>
          <cell r="D11">
            <v>256</v>
          </cell>
          <cell r="H11">
            <v>256</v>
          </cell>
          <cell r="I11">
            <v>256</v>
          </cell>
          <cell r="L11">
            <v>256</v>
          </cell>
        </row>
        <row r="12">
          <cell r="A12" t="str">
            <v>МХБ Колбаса вареная Докторская ШТ. п/а ОХЛ 470г*6 (2,82 кг) МИРАТОРГ</v>
          </cell>
          <cell r="D12">
            <v>38</v>
          </cell>
          <cell r="H12">
            <v>38</v>
          </cell>
          <cell r="I12">
            <v>38</v>
          </cell>
          <cell r="L12">
            <v>38</v>
          </cell>
        </row>
        <row r="13">
          <cell r="A13" t="str">
            <v>МХБ Колбаса вареная Классическая ШТ. ОХЛ п/а 470г*6 (2,82кг) МИРАТОРГ</v>
          </cell>
          <cell r="D13">
            <v>80</v>
          </cell>
          <cell r="H13">
            <v>80</v>
          </cell>
          <cell r="I13">
            <v>80</v>
          </cell>
          <cell r="L13">
            <v>80</v>
          </cell>
        </row>
        <row r="14">
          <cell r="A14" t="str">
            <v>МХБ Колбаса вареная Молочная ШТ. п/а ОХЛ 470*6 (2,82 кг) МИРАТОРГ</v>
          </cell>
          <cell r="D14">
            <v>20</v>
          </cell>
          <cell r="H14">
            <v>20</v>
          </cell>
          <cell r="I14">
            <v>20</v>
          </cell>
          <cell r="L14">
            <v>20</v>
          </cell>
        </row>
        <row r="15">
          <cell r="A15" t="str">
            <v>МХБ Колбаса варено-копченая Балыковая ШТ. Ф/О ОХЛ В/У 375г*6 (2,25кг) МИРАТОРГ</v>
          </cell>
          <cell r="D15">
            <v>306</v>
          </cell>
          <cell r="H15">
            <v>306</v>
          </cell>
          <cell r="I15">
            <v>306</v>
          </cell>
          <cell r="L15">
            <v>306</v>
          </cell>
        </row>
        <row r="16">
          <cell r="A16" t="str">
            <v>МХБ Колбаса варено-копченая Сервелат Финский ШТ. Ф/О ОХЛ В/У 375г*6 (2,25кг) МИРАТОРГ</v>
          </cell>
          <cell r="D16">
            <v>434</v>
          </cell>
          <cell r="H16">
            <v>434</v>
          </cell>
          <cell r="I16">
            <v>434</v>
          </cell>
          <cell r="L16">
            <v>434</v>
          </cell>
        </row>
        <row r="17">
          <cell r="A17" t="str">
            <v>МХБ Колбаса варено-копченая Сервелат ШТ. Ф/О ОХЛ В/У 375г*6 (2,25кг) МИРАТОРГ</v>
          </cell>
          <cell r="D17">
            <v>541</v>
          </cell>
          <cell r="H17">
            <v>541</v>
          </cell>
          <cell r="I17">
            <v>541</v>
          </cell>
          <cell r="L17">
            <v>541</v>
          </cell>
        </row>
        <row r="18">
          <cell r="A18" t="str">
            <v>МХБ Колбаса полукопченая Краковская ШТ. н/о ОХЛ 430*6 (2,58кг) МИРАТОРГ</v>
          </cell>
          <cell r="D18">
            <v>111</v>
          </cell>
          <cell r="H18">
            <v>111</v>
          </cell>
          <cell r="I18">
            <v>111</v>
          </cell>
          <cell r="L18">
            <v>111</v>
          </cell>
        </row>
        <row r="19">
          <cell r="A19" t="str">
            <v>МХБ Колбаса полукопченая Чесночная ШТ. ф/о ОХЛ 375г*6 (2,25кг) МИРАТОРГ</v>
          </cell>
          <cell r="D19">
            <v>354</v>
          </cell>
          <cell r="H19">
            <v>354</v>
          </cell>
          <cell r="I19">
            <v>354</v>
          </cell>
          <cell r="L19">
            <v>354</v>
          </cell>
        </row>
        <row r="20">
          <cell r="A20" t="str">
            <v>МХБ Колбаса с/к "Куршская" ВУ ОХЛ 280г*8 (2,24 кг)  МИРАТОРГ</v>
          </cell>
          <cell r="D20">
            <v>1360</v>
          </cell>
          <cell r="H20">
            <v>1360</v>
          </cell>
          <cell r="I20">
            <v>1360</v>
          </cell>
          <cell r="L20">
            <v>1360</v>
          </cell>
        </row>
        <row r="21">
          <cell r="A21" t="str">
            <v>МХБ Колбаса сыровяленая Сальчичон ШТ. ф/о ОХЛ 300г*6 (1,8 кг) МИРАТОРГ</v>
          </cell>
          <cell r="D21">
            <v>943</v>
          </cell>
          <cell r="H21">
            <v>943</v>
          </cell>
          <cell r="I21">
            <v>943</v>
          </cell>
          <cell r="L21">
            <v>943</v>
          </cell>
        </row>
        <row r="22">
          <cell r="A22" t="str">
            <v>МХБ Колбаса сырокопченая Брауншвейгская ШТ. ВУ ОХЛ 300гр*8 (2,4 кг) МИРАТОРГ</v>
          </cell>
          <cell r="D22">
            <v>390</v>
          </cell>
          <cell r="H22">
            <v>390</v>
          </cell>
          <cell r="I22">
            <v>390</v>
          </cell>
          <cell r="L22">
            <v>390</v>
          </cell>
        </row>
        <row r="23">
          <cell r="A23" t="str">
            <v>МХБ Мясной продукт из свинины сырокопченый Бекон ШТ. ОХЛ ВУ 200г*10 (2 кг) МИРАТОРГ</v>
          </cell>
          <cell r="D23">
            <v>402</v>
          </cell>
          <cell r="H23">
            <v>402</v>
          </cell>
          <cell r="I23">
            <v>402</v>
          </cell>
          <cell r="L23">
            <v>402</v>
          </cell>
        </row>
        <row r="24">
          <cell r="A24" t="str">
            <v>МХБ Сервелат Мраморный ШТ. в/к ВУ ОХЛ 330г*6 (1,98кг)  МИРАТОРГ</v>
          </cell>
          <cell r="D24">
            <v>577</v>
          </cell>
          <cell r="H24">
            <v>577</v>
          </cell>
          <cell r="I24">
            <v>577</v>
          </cell>
          <cell r="L24">
            <v>577</v>
          </cell>
        </row>
        <row r="25">
          <cell r="A25" t="str">
            <v>Сервела Коньячный в/к ВУ ОХЛ 375гр  МИРАТОРГ</v>
          </cell>
          <cell r="D25">
            <v>484</v>
          </cell>
          <cell r="H25">
            <v>484</v>
          </cell>
          <cell r="I25">
            <v>484</v>
          </cell>
          <cell r="L25">
            <v>484</v>
          </cell>
        </row>
        <row r="26">
          <cell r="A26" t="str">
            <v>Сервелат полусухой с/к ВУ ОХЛ 300гр МИРАТОРГ</v>
          </cell>
          <cell r="D26">
            <v>2633</v>
          </cell>
          <cell r="H26">
            <v>2633</v>
          </cell>
          <cell r="I26">
            <v>2633</v>
          </cell>
          <cell r="L26">
            <v>2633</v>
          </cell>
        </row>
        <row r="27">
          <cell r="A27" t="str">
            <v>МИРАТОРГ склад ЗАМОРОЗКА</v>
          </cell>
          <cell r="D27">
            <v>7350</v>
          </cell>
          <cell r="H27">
            <v>7350</v>
          </cell>
          <cell r="I27">
            <v>7350</v>
          </cell>
          <cell r="L27">
            <v>7350</v>
          </cell>
        </row>
        <row r="28">
          <cell r="A28" t="str">
            <v>EXP Пельмени "Нежные" с/м ПАКЕТ 400г*16 (6,4кг) МИРАТОРГ (Брянск) РОССИЯ</v>
          </cell>
          <cell r="D28">
            <v>143</v>
          </cell>
          <cell r="H28">
            <v>143</v>
          </cell>
          <cell r="I28">
            <v>143</v>
          </cell>
          <cell r="L28">
            <v>143</v>
          </cell>
        </row>
        <row r="29">
          <cell r="A29" t="str">
            <v>Бургер Класс из мр гов зам ШТ 1,05кг TF *6  МИРАТОРГ</v>
          </cell>
          <cell r="D29">
            <v>85</v>
          </cell>
          <cell r="H29">
            <v>85</v>
          </cell>
          <cell r="I29">
            <v>85</v>
          </cell>
          <cell r="L29">
            <v>85</v>
          </cell>
        </row>
        <row r="30">
          <cell r="A30" t="str">
            <v>Карибская смесь с/м 400г*10 (4кг) Мираторг Россия</v>
          </cell>
          <cell r="D30">
            <v>37</v>
          </cell>
          <cell r="H30">
            <v>37</v>
          </cell>
          <cell r="I30">
            <v>37</v>
          </cell>
          <cell r="L30">
            <v>37</v>
          </cell>
        </row>
        <row r="31">
          <cell r="A31" t="str">
            <v>Картофель дольки с кожурой по-деревенски 400г*9 (3,6кг) ООО "Мираторг Запад" РОССИЯ</v>
          </cell>
          <cell r="D31">
            <v>75</v>
          </cell>
          <cell r="H31">
            <v>75</v>
          </cell>
          <cell r="I31">
            <v>75</v>
          </cell>
          <cell r="L31">
            <v>75</v>
          </cell>
        </row>
        <row r="32">
          <cell r="A32" t="str">
            <v>Картофель фри с/м 500г*10 (5кг) МИРАТОРГ Россия</v>
          </cell>
          <cell r="D32">
            <v>13</v>
          </cell>
          <cell r="H32">
            <v>13</v>
          </cell>
          <cell r="I32">
            <v>13</v>
          </cell>
          <cell r="L32">
            <v>13</v>
          </cell>
        </row>
        <row r="33">
          <cell r="A33" t="str">
            <v>Мексиканская смесь с/м 400г*10 (4кг) Мираторг Россия</v>
          </cell>
          <cell r="D33">
            <v>44</v>
          </cell>
          <cell r="H33">
            <v>44</v>
          </cell>
          <cell r="I33">
            <v>44</v>
          </cell>
          <cell r="L33">
            <v>44</v>
          </cell>
        </row>
        <row r="34">
          <cell r="A34" t="str">
            <v>Мини наггетсы куриные 250г*12 (3кг) ООО "Мираторг Запад" РОССИЯ</v>
          </cell>
          <cell r="D34">
            <v>7</v>
          </cell>
          <cell r="H34">
            <v>7</v>
          </cell>
          <cell r="I34">
            <v>7</v>
          </cell>
          <cell r="L34">
            <v>7</v>
          </cell>
        </row>
        <row r="35">
          <cell r="A35" t="str">
            <v>Наггетсы куриные Оригинальные 300г*14 (4,2кг) ООО "Мираторг Запад" РОССИЯ</v>
          </cell>
          <cell r="D35">
            <v>98</v>
          </cell>
          <cell r="H35">
            <v>98</v>
          </cell>
          <cell r="I35">
            <v>98</v>
          </cell>
          <cell r="L35">
            <v>98</v>
          </cell>
        </row>
        <row r="36">
          <cell r="A36" t="str">
            <v>Палочки рыбные из фарша тресковых пород 270г*12 (3,24кг) ООО "Мираторг Запад" РОССИЯ  МИРАТОРГ</v>
          </cell>
          <cell r="D36">
            <v>12</v>
          </cell>
          <cell r="H36">
            <v>12</v>
          </cell>
          <cell r="I36">
            <v>12</v>
          </cell>
          <cell r="L36">
            <v>12</v>
          </cell>
        </row>
        <row r="37">
          <cell r="A37" t="str">
            <v>Пельмени "Из мраморной говядины" с/м пленка  400г*16(6,4кг) BLACK ANGUS Мираторг (Брянск) Россия</v>
          </cell>
          <cell r="D37">
            <v>2</v>
          </cell>
          <cell r="H37">
            <v>2</v>
          </cell>
          <cell r="I37">
            <v>2</v>
          </cell>
          <cell r="L37">
            <v>2</v>
          </cell>
        </row>
        <row r="38">
          <cell r="A38" t="str">
            <v>Пельмени «Сочные» ГВ зам пакет 700г*8  МИРАТОРГ</v>
          </cell>
          <cell r="D38">
            <v>914</v>
          </cell>
          <cell r="H38">
            <v>914</v>
          </cell>
          <cell r="I38">
            <v>914</v>
          </cell>
          <cell r="L38">
            <v>914</v>
          </cell>
        </row>
        <row r="39">
          <cell r="A39" t="str">
            <v>Сырники классические ЗАМ 280гр*4 (1,12кг) Мираторг Трио Россия</v>
          </cell>
          <cell r="D39">
            <v>67</v>
          </cell>
          <cell r="H39">
            <v>67</v>
          </cell>
          <cell r="I39">
            <v>67</v>
          </cell>
          <cell r="L39">
            <v>67</v>
          </cell>
        </row>
        <row r="40">
          <cell r="A40" t="str">
            <v>Сырники с вишневой начинкой ЗАМ 280гр*4 (1,12кг) Мираторг Трио Россия</v>
          </cell>
          <cell r="D40">
            <v>58</v>
          </cell>
          <cell r="H40">
            <v>58</v>
          </cell>
          <cell r="I40">
            <v>58</v>
          </cell>
          <cell r="L40">
            <v>58</v>
          </cell>
        </row>
        <row r="41">
          <cell r="A41" t="str">
            <v>Фарш куриный "Домашний",зам,в/у0,75кг*8(6кг)  МИРАТОРГ</v>
          </cell>
          <cell r="D41">
            <v>5096</v>
          </cell>
          <cell r="H41">
            <v>5096</v>
          </cell>
          <cell r="I41">
            <v>5096</v>
          </cell>
          <cell r="L41">
            <v>5096</v>
          </cell>
        </row>
        <row r="42">
          <cell r="A42" t="str">
            <v>Фасоль стручковая рез. с/м 30-40мм 400г*10 (4кг) Мираторг Россия</v>
          </cell>
          <cell r="D42">
            <v>483</v>
          </cell>
          <cell r="H42">
            <v>483</v>
          </cell>
          <cell r="I42">
            <v>483</v>
          </cell>
          <cell r="L42">
            <v>483</v>
          </cell>
        </row>
        <row r="43">
          <cell r="A43" t="str">
            <v>Чевапчичи из мраморной говядины с/м ГЗМС 300г*8(2,4кг) Мираторг (Брянск) Россия</v>
          </cell>
          <cell r="D43">
            <v>216</v>
          </cell>
          <cell r="H43">
            <v>216</v>
          </cell>
          <cell r="I43">
            <v>216</v>
          </cell>
          <cell r="L43">
            <v>216</v>
          </cell>
        </row>
        <row r="44">
          <cell r="A44" t="str">
            <v>ОСТАНКИНО Ташкент</v>
          </cell>
          <cell r="D44">
            <v>5364.0079999999998</v>
          </cell>
          <cell r="H44">
            <v>5364.0079999999998</v>
          </cell>
          <cell r="I44">
            <v>5364.0079999999998</v>
          </cell>
          <cell r="L44">
            <v>5364.0079999999998</v>
          </cell>
        </row>
        <row r="45">
          <cell r="A45" t="str">
            <v>4079 СЕРВЕЛАТ КОПЧЕНЫЙ НА БУКЕ в/к в/у_СНГ</v>
          </cell>
          <cell r="D45">
            <v>13.516</v>
          </cell>
          <cell r="H45">
            <v>13.516</v>
          </cell>
          <cell r="I45">
            <v>13.516</v>
          </cell>
          <cell r="L45">
            <v>13.516</v>
          </cell>
        </row>
        <row r="46">
          <cell r="A46" t="str">
            <v>4087   СЕРВЕЛАТ КОПЧЕНЫЙ НА БУКЕ в/к в/К 0,35</v>
          </cell>
          <cell r="D46">
            <v>32</v>
          </cell>
          <cell r="H46">
            <v>32</v>
          </cell>
          <cell r="I46">
            <v>32</v>
          </cell>
          <cell r="L46">
            <v>32</v>
          </cell>
        </row>
        <row r="47">
          <cell r="A47" t="str">
            <v>5096   СЕРВЕЛАТ КРЕМЛЕВСКИЙ в/к в/у_СНГ</v>
          </cell>
          <cell r="D47">
            <v>97.769000000000005</v>
          </cell>
          <cell r="H47">
            <v>97.769000000000005</v>
          </cell>
          <cell r="I47">
            <v>97.769000000000005</v>
          </cell>
          <cell r="L47">
            <v>97.769000000000005</v>
          </cell>
        </row>
        <row r="48">
          <cell r="A48" t="str">
            <v>6072 ЭКСТРА Папа может вар п/о 0.4кг_UZ</v>
          </cell>
          <cell r="D48">
            <v>293</v>
          </cell>
          <cell r="H48">
            <v>293</v>
          </cell>
          <cell r="I48">
            <v>293</v>
          </cell>
          <cell r="L48">
            <v>293</v>
          </cell>
        </row>
        <row r="49">
          <cell r="A49" t="str">
            <v>6075 МЯСНАЯ Папа может вар п/о_UZ</v>
          </cell>
          <cell r="D49">
            <v>17.617000000000001</v>
          </cell>
          <cell r="H49">
            <v>17.617000000000001</v>
          </cell>
          <cell r="I49">
            <v>17.617000000000001</v>
          </cell>
          <cell r="L49">
            <v>17.617000000000001</v>
          </cell>
        </row>
        <row r="50">
          <cell r="A50" t="str">
            <v>6076 МЯСНАЯ Папа может вар п/о 0.4кг_UZ</v>
          </cell>
          <cell r="D50">
            <v>44</v>
          </cell>
          <cell r="H50">
            <v>44</v>
          </cell>
          <cell r="I50">
            <v>44</v>
          </cell>
          <cell r="L50">
            <v>44</v>
          </cell>
        </row>
        <row r="51">
          <cell r="A51" t="str">
            <v>6078 ФИЛЕЙНАЯ Папа может вар п/о_UZ</v>
          </cell>
          <cell r="D51">
            <v>55.69</v>
          </cell>
          <cell r="H51">
            <v>55.69</v>
          </cell>
          <cell r="I51">
            <v>55.69</v>
          </cell>
          <cell r="L51">
            <v>55.69</v>
          </cell>
        </row>
        <row r="52">
          <cell r="A52" t="str">
            <v>6091 АРОМАТНАЯ с/к в/у_UZ</v>
          </cell>
          <cell r="D52">
            <v>192.07499999999999</v>
          </cell>
          <cell r="H52">
            <v>192.07499999999999</v>
          </cell>
          <cell r="I52">
            <v>192.07499999999999</v>
          </cell>
          <cell r="L52">
            <v>192.07499999999999</v>
          </cell>
        </row>
        <row r="53">
          <cell r="A53" t="str">
            <v>6092 АРОМАТНАЯ с/к в/у 1/250 8шт_UZ</v>
          </cell>
          <cell r="D53">
            <v>1033</v>
          </cell>
          <cell r="H53">
            <v>1033</v>
          </cell>
          <cell r="I53">
            <v>1033</v>
          </cell>
          <cell r="L53">
            <v>1033</v>
          </cell>
        </row>
        <row r="54">
          <cell r="A54" t="str">
            <v>6093 САЛЯМИ ИТАЛЬЯНСКАЯ с/к в/у 1/250 8шт_UZ</v>
          </cell>
          <cell r="D54">
            <v>3126</v>
          </cell>
          <cell r="H54">
            <v>3126</v>
          </cell>
          <cell r="I54">
            <v>3126</v>
          </cell>
          <cell r="L54">
            <v>3126</v>
          </cell>
        </row>
        <row r="55">
          <cell r="A55" t="str">
            <v>6094 ЮБИЛЕЙНАЯ с/к в/у_UZ</v>
          </cell>
          <cell r="D55">
            <v>19.341000000000001</v>
          </cell>
          <cell r="H55">
            <v>19.341000000000001</v>
          </cell>
          <cell r="I55">
            <v>19.341000000000001</v>
          </cell>
          <cell r="L55">
            <v>19.341000000000001</v>
          </cell>
        </row>
        <row r="56">
          <cell r="A56" t="str">
            <v>6095 ЮБИЛЕЙНАЯ с/к в/у 1/250 8шт_UZ</v>
          </cell>
          <cell r="D56">
            <v>419</v>
          </cell>
          <cell r="H56">
            <v>419</v>
          </cell>
          <cell r="I56">
            <v>419</v>
          </cell>
          <cell r="L56">
            <v>419</v>
          </cell>
        </row>
        <row r="57">
          <cell r="A57" t="str">
            <v>6346 ФИЛЕЙНАЯ Папа может вар п/о 0.5кг_СНГ  ОСТАНКИНО</v>
          </cell>
          <cell r="D57">
            <v>21</v>
          </cell>
          <cell r="H57">
            <v>21</v>
          </cell>
          <cell r="I57">
            <v>21</v>
          </cell>
          <cell r="L57">
            <v>21</v>
          </cell>
        </row>
        <row r="58">
          <cell r="A58" t="str">
            <v>ПОКОМ Ташкент</v>
          </cell>
          <cell r="D58">
            <v>2405.3319999999999</v>
          </cell>
          <cell r="H58">
            <v>2405.3319999999999</v>
          </cell>
          <cell r="I58">
            <v>2405.3319999999999</v>
          </cell>
          <cell r="L58">
            <v>2405.3319999999999</v>
          </cell>
        </row>
        <row r="59">
          <cell r="A59" t="str">
            <v>0232 С/к колбасы Княжеская Бордо Весовые б/о терм/п Стародворье</v>
          </cell>
          <cell r="D59">
            <v>93.010999999999996</v>
          </cell>
          <cell r="H59">
            <v>93.010999999999996</v>
          </cell>
          <cell r="I59">
            <v>93.010999999999996</v>
          </cell>
          <cell r="L59">
            <v>93.010999999999996</v>
          </cell>
        </row>
        <row r="60">
          <cell r="A60" t="str">
            <v>0235 С/к колбасы Салями Охотничья Бордо Весовые б/о терм/п 180 Стародворье</v>
          </cell>
          <cell r="D60">
            <v>74.334000000000003</v>
          </cell>
          <cell r="H60">
            <v>74.334000000000003</v>
          </cell>
          <cell r="I60">
            <v>74.334000000000003</v>
          </cell>
          <cell r="L60">
            <v>74.334000000000003</v>
          </cell>
        </row>
        <row r="61">
          <cell r="A61" t="str">
            <v>1118 В/к колбасы Салями Запеченая Дугушка  Вектор Стародворье, 1кг</v>
          </cell>
          <cell r="D61">
            <v>75.861999999999995</v>
          </cell>
          <cell r="H61">
            <v>75.861999999999995</v>
          </cell>
          <cell r="I61">
            <v>75.861999999999995</v>
          </cell>
          <cell r="L61">
            <v>75.861999999999995</v>
          </cell>
        </row>
        <row r="62">
          <cell r="A62" t="str">
            <v>1120 В/к колбасы Сервелат Запеченный Дугушка Вес Вектор Стародворье, вес 1кг</v>
          </cell>
          <cell r="D62">
            <v>114.12</v>
          </cell>
          <cell r="H62">
            <v>114.12</v>
          </cell>
          <cell r="I62">
            <v>114.12</v>
          </cell>
          <cell r="L62">
            <v>114.12</v>
          </cell>
        </row>
        <row r="63">
          <cell r="A63" t="str">
            <v>1370-Сосиски Сочинки Бордо Весовой п/а Стародворье</v>
          </cell>
          <cell r="D63">
            <v>23.355</v>
          </cell>
          <cell r="H63">
            <v>23.355</v>
          </cell>
          <cell r="I63">
            <v>23.355</v>
          </cell>
          <cell r="L63">
            <v>23.355</v>
          </cell>
        </row>
        <row r="64">
          <cell r="A64" t="str">
            <v>1445 Сосиски «Сочные без свинины» Весовые ТМ «Особый рецепт» 1,3 кг  ПОКОМ</v>
          </cell>
          <cell r="D64">
            <v>1.506</v>
          </cell>
          <cell r="H64">
            <v>1.506</v>
          </cell>
          <cell r="I64">
            <v>1.506</v>
          </cell>
          <cell r="L64">
            <v>1.506</v>
          </cell>
        </row>
        <row r="65">
          <cell r="A65" t="str">
            <v>1720-Сосиски Вязанка Сливочные ТМ Стародворские колбасы ТС Вязанка амицел в мод газов.среде 0,45кг</v>
          </cell>
          <cell r="D65">
            <v>45</v>
          </cell>
          <cell r="H65">
            <v>45</v>
          </cell>
          <cell r="I65">
            <v>45</v>
          </cell>
          <cell r="L65">
            <v>45</v>
          </cell>
        </row>
        <row r="66">
          <cell r="A66" t="str">
            <v>1721-Сосиски Вязанка Сливочные ТМ Стародворские колбасы</v>
          </cell>
          <cell r="D66">
            <v>2.8540000000000001</v>
          </cell>
          <cell r="H66">
            <v>2.8540000000000001</v>
          </cell>
          <cell r="I66">
            <v>2.8540000000000001</v>
          </cell>
          <cell r="L66">
            <v>2.8540000000000001</v>
          </cell>
        </row>
        <row r="67">
          <cell r="A67" t="str">
            <v>1851-Колбаса Филедворская по-стародворски ТМ Стародворье в оболочке полиамид 0,4 кг.  ПОКОМ</v>
          </cell>
          <cell r="D67">
            <v>331</v>
          </cell>
          <cell r="H67">
            <v>331</v>
          </cell>
          <cell r="I67">
            <v>331</v>
          </cell>
          <cell r="L67">
            <v>331</v>
          </cell>
        </row>
        <row r="68">
          <cell r="A68" t="str">
            <v>1868-Колбаса Филейная ТМ Особый рецепт в оболочке полиамид 0,5 кг.  ПОКОМ</v>
          </cell>
          <cell r="D68">
            <v>161</v>
          </cell>
          <cell r="H68">
            <v>161</v>
          </cell>
          <cell r="I68">
            <v>161</v>
          </cell>
          <cell r="L68">
            <v>161</v>
          </cell>
        </row>
        <row r="69">
          <cell r="A69" t="str">
            <v>1871-Колбаса Филейная оригинальная ТМ Особый рецепт в оболочке полиамид 0,4 кг.  ПОКОМ</v>
          </cell>
          <cell r="D69">
            <v>225</v>
          </cell>
          <cell r="H69">
            <v>225</v>
          </cell>
          <cell r="I69">
            <v>225</v>
          </cell>
          <cell r="L69">
            <v>225</v>
          </cell>
        </row>
        <row r="70">
          <cell r="A70" t="str">
            <v>1875-Колбаса Филейная оригинальная ТМ Особый рецепт в оболочке полиамид.  ПОКОМ</v>
          </cell>
          <cell r="D70">
            <v>163.61000000000001</v>
          </cell>
          <cell r="H70">
            <v>163.61000000000001</v>
          </cell>
          <cell r="I70">
            <v>163.61000000000001</v>
          </cell>
          <cell r="L70">
            <v>163.61000000000001</v>
          </cell>
        </row>
        <row r="71">
          <cell r="A71" t="str">
            <v>1952-Колбаса Со шпиком ТМ Особый рецепт в оболочке полиамид 0,5 кг.  ПОКОМ</v>
          </cell>
          <cell r="D71">
            <v>38</v>
          </cell>
          <cell r="H71">
            <v>38</v>
          </cell>
          <cell r="I71">
            <v>38</v>
          </cell>
          <cell r="L71">
            <v>38</v>
          </cell>
        </row>
        <row r="72">
          <cell r="A72" t="str">
            <v>2074-Сосиски Молочные для завтрака Особый рецепт</v>
          </cell>
          <cell r="D72">
            <v>403.3</v>
          </cell>
          <cell r="H72">
            <v>403.3</v>
          </cell>
          <cell r="I72">
            <v>403.3</v>
          </cell>
          <cell r="L72">
            <v>403.3</v>
          </cell>
        </row>
        <row r="73">
          <cell r="A73" t="str">
            <v>2150 В/к колбасы Рубленая Запеченная Дугушка Весовые Вектор Стародворье, вес 1кг</v>
          </cell>
          <cell r="D73">
            <v>31.38</v>
          </cell>
          <cell r="H73">
            <v>31.38</v>
          </cell>
          <cell r="I73">
            <v>31.38</v>
          </cell>
          <cell r="L73">
            <v>31.38</v>
          </cell>
        </row>
        <row r="74">
          <cell r="A74" t="str">
            <v>2205-Сосиски Молочные для завтрака ТМ Особый рецепт 0,4кг</v>
          </cell>
          <cell r="D74">
            <v>73</v>
          </cell>
          <cell r="H74">
            <v>73</v>
          </cell>
          <cell r="I74">
            <v>73</v>
          </cell>
          <cell r="L74">
            <v>73</v>
          </cell>
        </row>
        <row r="75">
          <cell r="A75" t="str">
            <v>Вареные колбасы «Филейская» Фикс.вес 0,45 Вектор ТМ «Вязанка»  ПОКОМ</v>
          </cell>
          <cell r="D75">
            <v>64</v>
          </cell>
          <cell r="H75">
            <v>64</v>
          </cell>
          <cell r="I75">
            <v>64</v>
          </cell>
          <cell r="L75">
            <v>64</v>
          </cell>
        </row>
        <row r="76">
          <cell r="A76" t="str">
            <v>С/к колбасы Баварская Бавария Фикс.вес 0,17 б/о терм/п Стародворье</v>
          </cell>
          <cell r="D76">
            <v>485</v>
          </cell>
          <cell r="H76">
            <v>485</v>
          </cell>
          <cell r="I76">
            <v>485</v>
          </cell>
          <cell r="L76">
            <v>485</v>
          </cell>
        </row>
        <row r="77">
          <cell r="A77" t="str">
            <v>ПОКОМ Ташкент Заморозка</v>
          </cell>
          <cell r="D77">
            <v>3489</v>
          </cell>
          <cell r="H77">
            <v>3489</v>
          </cell>
          <cell r="I77">
            <v>3489</v>
          </cell>
          <cell r="L77">
            <v>3489</v>
          </cell>
        </row>
        <row r="78">
          <cell r="A78" t="str">
            <v>Пельмени Отборные из говядины Медвежье ушко 0,9 Псевдозащип Стародворье  ПОКОМ</v>
          </cell>
          <cell r="D78">
            <v>239</v>
          </cell>
          <cell r="H78">
            <v>239</v>
          </cell>
          <cell r="I78">
            <v>239</v>
          </cell>
          <cell r="L78">
            <v>239</v>
          </cell>
        </row>
        <row r="79">
          <cell r="A79" t="str">
            <v>Пельмени Пуговки с говядиной и свининой No Name Весовые Сфера No Name 5 кг  ПОКОМ</v>
          </cell>
          <cell r="D79">
            <v>2010</v>
          </cell>
          <cell r="H79">
            <v>2010</v>
          </cell>
          <cell r="I79">
            <v>2010</v>
          </cell>
          <cell r="L79">
            <v>2010</v>
          </cell>
        </row>
        <row r="80">
          <cell r="A80" t="str">
            <v>Снеки Чебуманы с говядиной Чебуманы Фикс.вес 0,28 лоток Горячая штучка  ПОКОМ</v>
          </cell>
          <cell r="D80">
            <v>2</v>
          </cell>
          <cell r="H80">
            <v>2</v>
          </cell>
          <cell r="I80">
            <v>2</v>
          </cell>
          <cell r="L80">
            <v>2</v>
          </cell>
        </row>
        <row r="81">
          <cell r="A81" t="str">
            <v>Хотстеры Хотстеры Фикс.вес 0,25 Лоток Горячая штучка  ПОКОМ</v>
          </cell>
          <cell r="D81">
            <v>113</v>
          </cell>
          <cell r="H81">
            <v>113</v>
          </cell>
          <cell r="I81">
            <v>113</v>
          </cell>
          <cell r="L81">
            <v>113</v>
          </cell>
        </row>
        <row r="82">
          <cell r="A82" t="str">
            <v>Чебупай сочное яблоко Чебупай Фикс.вес 0,2 Лоток Горячая штучка  ПОКОМ</v>
          </cell>
          <cell r="D82">
            <v>305</v>
          </cell>
          <cell r="H82">
            <v>305</v>
          </cell>
          <cell r="I82">
            <v>305</v>
          </cell>
          <cell r="L82">
            <v>305</v>
          </cell>
        </row>
        <row r="83">
          <cell r="A83" t="str">
            <v>Чебупай спелая вишня Чебупай Фикс.вес 0,2 Лоток Горячая штучка  ПОКОМ</v>
          </cell>
          <cell r="D83">
            <v>175</v>
          </cell>
          <cell r="H83">
            <v>175</v>
          </cell>
          <cell r="I83">
            <v>175</v>
          </cell>
          <cell r="L83">
            <v>175</v>
          </cell>
        </row>
        <row r="84">
          <cell r="A84" t="str">
            <v>Чебупели Курочка гриль Базовый ассортимент Фикс.вес 0,3 Пакет Горячая штучка  ПОКОМ</v>
          </cell>
          <cell r="D84">
            <v>123</v>
          </cell>
          <cell r="H84">
            <v>123</v>
          </cell>
          <cell r="I84">
            <v>123</v>
          </cell>
          <cell r="L84">
            <v>123</v>
          </cell>
        </row>
        <row r="85">
          <cell r="A85" t="str">
            <v>Чебупицца курочка По-итальянски Чебупицца Фикс.вес 0,25 Лоток Горячая штучка  ПОКОМ</v>
          </cell>
          <cell r="D85">
            <v>436</v>
          </cell>
          <cell r="H85">
            <v>436</v>
          </cell>
          <cell r="I85">
            <v>436</v>
          </cell>
          <cell r="L85">
            <v>436</v>
          </cell>
        </row>
        <row r="86">
          <cell r="A86" t="str">
            <v>Чебупицца Пепперони Чебупицца Фикс.вес 0,25 Лоток Горячая штучка  ПОКОМ</v>
          </cell>
          <cell r="D86">
            <v>86</v>
          </cell>
          <cell r="H86">
            <v>86</v>
          </cell>
          <cell r="I86">
            <v>86</v>
          </cell>
          <cell r="L86">
            <v>86</v>
          </cell>
        </row>
        <row r="87">
          <cell r="A87" t="str">
            <v>Итого</v>
          </cell>
          <cell r="D87">
            <v>27594.34</v>
          </cell>
          <cell r="H87">
            <v>27594.34</v>
          </cell>
          <cell r="I87">
            <v>27594.34</v>
          </cell>
          <cell r="L87">
            <v>27594.34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Июнь 2024 г. - Июль 2024 г.</v>
          </cell>
          <cell r="P2">
            <v>43</v>
          </cell>
        </row>
        <row r="4">
          <cell r="A4" t="str">
            <v>Выводимые данные:</v>
          </cell>
          <cell r="B4" t="str">
            <v>Cумма, Количество</v>
          </cell>
          <cell r="N4">
            <v>7</v>
          </cell>
          <cell r="P4">
            <v>45706</v>
          </cell>
          <cell r="R4">
            <v>45714</v>
          </cell>
        </row>
        <row r="6">
          <cell r="A6" t="str">
            <v>Отбор:</v>
          </cell>
          <cell r="B6" t="str">
            <v>Номенклатура В группе "ОСТАНКИНО"</v>
          </cell>
          <cell r="N6">
            <v>8</v>
          </cell>
        </row>
        <row r="8">
          <cell r="A8" t="str">
            <v>Номенклатура</v>
          </cell>
          <cell r="G8" t="str">
            <v>июнь 24</v>
          </cell>
          <cell r="L8" t="str">
            <v>июль 24</v>
          </cell>
          <cell r="O8" t="str">
            <v>Средние продажи в день</v>
          </cell>
          <cell r="P8" t="str">
            <v>Остаток на дату (факт)</v>
          </cell>
          <cell r="Q8" t="str">
            <v>Товарный запас в днях</v>
          </cell>
          <cell r="R8" t="str">
            <v>Остаток на дату (прогноз)</v>
          </cell>
          <cell r="S8" t="str">
            <v>Транзит</v>
          </cell>
        </row>
        <row r="9">
          <cell r="F9" t="str">
            <v>Количество</v>
          </cell>
          <cell r="G9" t="str">
            <v>Сумма</v>
          </cell>
          <cell r="I9" t="str">
            <v>Количество</v>
          </cell>
          <cell r="L9" t="str">
            <v>Сумма</v>
          </cell>
          <cell r="M9" t="str">
            <v>Количество</v>
          </cell>
          <cell r="N9" t="str">
            <v>Измерение</v>
          </cell>
        </row>
        <row r="10">
          <cell r="A10" t="str">
            <v>6088 СОЧНЫЕ сос п/о мгс 1*6_UZ</v>
          </cell>
          <cell r="F10">
            <v>2487.9430000000002</v>
          </cell>
          <cell r="G10">
            <v>61592697.829999998</v>
          </cell>
          <cell r="I10">
            <v>1189.903</v>
          </cell>
          <cell r="L10">
            <v>64845457.43</v>
          </cell>
          <cell r="M10">
            <v>1298.04</v>
          </cell>
          <cell r="N10">
            <v>1</v>
          </cell>
          <cell r="O10">
            <v>57.859139534883724</v>
          </cell>
          <cell r="Q10">
            <v>0</v>
          </cell>
          <cell r="R10">
            <v>137.12688372093021</v>
          </cell>
          <cell r="S10">
            <v>600</v>
          </cell>
        </row>
        <row r="11">
          <cell r="A11" t="str">
            <v>6277 ГРУДИНКА ОСОБAЯ к/в мл/к в/у 0.3кг_45с</v>
          </cell>
          <cell r="F11">
            <v>4146</v>
          </cell>
          <cell r="G11">
            <v>60955803.520000003</v>
          </cell>
          <cell r="I11">
            <v>2122</v>
          </cell>
          <cell r="L11">
            <v>59448303.640000001</v>
          </cell>
          <cell r="M11">
            <v>2024</v>
          </cell>
          <cell r="N11">
            <v>0.3</v>
          </cell>
          <cell r="O11">
            <v>28.925581395348836</v>
          </cell>
          <cell r="Q11">
            <v>0</v>
          </cell>
          <cell r="R11">
            <v>68.595348837209315</v>
          </cell>
          <cell r="S11">
            <v>300</v>
          </cell>
        </row>
        <row r="12">
          <cell r="A12" t="str">
            <v>6093 САЛЯМИ ИТАЛЬЯНСКАЯ с/к в/у 1/250 8шт_UZ</v>
          </cell>
          <cell r="F12">
            <v>2111</v>
          </cell>
          <cell r="G12">
            <v>40702678.57</v>
          </cell>
          <cell r="I12">
            <v>1106</v>
          </cell>
          <cell r="L12">
            <v>33714910.619999997</v>
          </cell>
          <cell r="M12">
            <v>1005</v>
          </cell>
          <cell r="N12">
            <v>0.25</v>
          </cell>
          <cell r="O12">
            <v>12.273255813953488</v>
          </cell>
          <cell r="P12">
            <v>805.25</v>
          </cell>
          <cell r="Q12">
            <v>65.610137375651348</v>
          </cell>
          <cell r="R12">
            <v>707.06395348837214</v>
          </cell>
        </row>
        <row r="13">
          <cell r="A13" t="str">
            <v>4087   СЕРВЕЛАТ КОПЧЕНЫЙ НА БУКЕ в/к в/К 0,35</v>
          </cell>
          <cell r="F13">
            <v>2141</v>
          </cell>
          <cell r="G13">
            <v>26595446.52</v>
          </cell>
          <cell r="I13">
            <v>1015</v>
          </cell>
          <cell r="L13">
            <v>27071339.390000001</v>
          </cell>
          <cell r="M13">
            <v>1126</v>
          </cell>
          <cell r="N13">
            <v>0.35</v>
          </cell>
          <cell r="O13">
            <v>17.426744186046509</v>
          </cell>
          <cell r="P13">
            <v>51.449999999999996</v>
          </cell>
          <cell r="Q13">
            <v>2.9523587108827654</v>
          </cell>
          <cell r="R13">
            <v>212.03604651162792</v>
          </cell>
          <cell r="S13">
            <v>300</v>
          </cell>
        </row>
        <row r="14">
          <cell r="A14" t="str">
            <v>6072 ЭКСТРА Папа может вар п/о 0.4кг_UZ</v>
          </cell>
          <cell r="F14">
            <v>2450</v>
          </cell>
          <cell r="G14">
            <v>30122767.93</v>
          </cell>
          <cell r="I14">
            <v>1441</v>
          </cell>
          <cell r="L14">
            <v>20300000.050000001</v>
          </cell>
          <cell r="M14">
            <v>1009</v>
          </cell>
          <cell r="N14">
            <v>0.4</v>
          </cell>
          <cell r="O14">
            <v>22.790697674418606</v>
          </cell>
          <cell r="P14">
            <v>170.4</v>
          </cell>
          <cell r="Q14">
            <v>7.4767346938775505</v>
          </cell>
          <cell r="R14">
            <v>288.0744186046511</v>
          </cell>
          <cell r="S14">
            <v>300</v>
          </cell>
        </row>
        <row r="15">
          <cell r="A15" t="str">
            <v>6092 АРОМАТНАЯ с/к в/у 1/250 8шт_UZ</v>
          </cell>
          <cell r="F15">
            <v>1300.0319999999999</v>
          </cell>
          <cell r="G15">
            <v>23372491.960000001</v>
          </cell>
          <cell r="I15">
            <v>688.03200000000004</v>
          </cell>
          <cell r="L15">
            <v>19870714.309999999</v>
          </cell>
          <cell r="M15">
            <v>612</v>
          </cell>
          <cell r="N15">
            <v>0.25</v>
          </cell>
          <cell r="O15">
            <v>7.5583255813953487</v>
          </cell>
          <cell r="P15">
            <v>273.5</v>
          </cell>
          <cell r="Q15">
            <v>36.185263131984442</v>
          </cell>
          <cell r="R15">
            <v>213.03339534883722</v>
          </cell>
        </row>
        <row r="16">
          <cell r="A16" t="str">
            <v>6076 МЯСНАЯ Папа может вар п/о 0.4кг_UZ</v>
          </cell>
          <cell r="F16">
            <v>1918</v>
          </cell>
          <cell r="G16">
            <v>18105267.77</v>
          </cell>
          <cell r="I16">
            <v>893</v>
          </cell>
          <cell r="L16">
            <v>19652946.32</v>
          </cell>
          <cell r="M16">
            <v>1025</v>
          </cell>
          <cell r="N16">
            <v>0.4</v>
          </cell>
          <cell r="O16">
            <v>17.84186046511628</v>
          </cell>
          <cell r="P16">
            <v>65.600000000000009</v>
          </cell>
          <cell r="Q16">
            <v>3.6767466110531806</v>
          </cell>
          <cell r="R16">
            <v>122.86511627906978</v>
          </cell>
          <cell r="S16">
            <v>200</v>
          </cell>
        </row>
        <row r="17">
          <cell r="A17" t="str">
            <v>6346 ФИЛЕЙНАЯ Папа может вар п/о 0.5кг_СНГ  ОСТАНКИНО</v>
          </cell>
          <cell r="F17">
            <v>1793</v>
          </cell>
          <cell r="G17">
            <v>22220089.359999999</v>
          </cell>
          <cell r="I17">
            <v>1072</v>
          </cell>
          <cell r="L17">
            <v>15003035.82</v>
          </cell>
          <cell r="M17">
            <v>721</v>
          </cell>
          <cell r="N17">
            <v>0.4</v>
          </cell>
          <cell r="O17">
            <v>16.679069767441863</v>
          </cell>
          <cell r="P17">
            <v>34.5</v>
          </cell>
          <cell r="Q17">
            <v>2.0684606804238701</v>
          </cell>
          <cell r="R17">
            <v>151.0674418604651</v>
          </cell>
          <cell r="S17">
            <v>250</v>
          </cell>
        </row>
        <row r="18">
          <cell r="A18" t="str">
            <v>4079 СЕРВЕЛАТ КОПЧЕНЫЙ НА БУКЕ в/к в/у_СНГ</v>
          </cell>
          <cell r="F18">
            <v>523.303</v>
          </cell>
          <cell r="G18">
            <v>16922877.329999998</v>
          </cell>
          <cell r="I18">
            <v>250.68199999999999</v>
          </cell>
          <cell r="L18">
            <v>17989337.489999998</v>
          </cell>
          <cell r="M18">
            <v>272.62099999999998</v>
          </cell>
          <cell r="N18">
            <v>1</v>
          </cell>
          <cell r="O18">
            <v>12.169837209302326</v>
          </cell>
          <cell r="P18">
            <v>48</v>
          </cell>
          <cell r="Q18">
            <v>3.94417765615714</v>
          </cell>
          <cell r="R18">
            <v>150.64130232558139</v>
          </cell>
          <cell r="S18">
            <v>200</v>
          </cell>
        </row>
        <row r="19">
          <cell r="A19" t="str">
            <v>6095 ЮБИЛЕЙНАЯ с/к в/у 1/250 8шт_UZ</v>
          </cell>
          <cell r="F19">
            <v>1006</v>
          </cell>
          <cell r="G19">
            <v>18232410.629999999</v>
          </cell>
          <cell r="I19">
            <v>528</v>
          </cell>
          <cell r="L19">
            <v>16154821.289999999</v>
          </cell>
          <cell r="M19">
            <v>478</v>
          </cell>
          <cell r="N19">
            <v>0.25</v>
          </cell>
          <cell r="O19">
            <v>5.8488372093023253</v>
          </cell>
          <cell r="P19">
            <v>123.5</v>
          </cell>
          <cell r="Q19">
            <v>21.115308151093441</v>
          </cell>
          <cell r="R19">
            <v>76.709302325581405</v>
          </cell>
        </row>
        <row r="20">
          <cell r="A20" t="str">
            <v>6094 ЮБИЛЕЙНАЯ с/к в/у_UZ</v>
          </cell>
          <cell r="F20">
            <v>246.37700000000001</v>
          </cell>
          <cell r="G20">
            <v>15970059.470000001</v>
          </cell>
          <cell r="I20">
            <v>123.124</v>
          </cell>
          <cell r="L20">
            <v>15866379.439999999</v>
          </cell>
          <cell r="M20">
            <v>123.253</v>
          </cell>
          <cell r="N20">
            <v>1</v>
          </cell>
          <cell r="O20">
            <v>5.7296976744186052</v>
          </cell>
          <cell r="P20">
            <v>37</v>
          </cell>
          <cell r="Q20">
            <v>6.4575832971421843</v>
          </cell>
          <cell r="R20">
            <v>-8.8375813953488418</v>
          </cell>
        </row>
        <row r="21">
          <cell r="A21" t="str">
            <v>5096   СЕРВЕЛАТ КРЕМЛЕВСКИЙ в/к в/у_СНГ</v>
          </cell>
          <cell r="F21">
            <v>393.26900000000001</v>
          </cell>
          <cell r="G21">
            <v>19380909.359999999</v>
          </cell>
          <cell r="I21">
            <v>249.67599999999999</v>
          </cell>
          <cell r="L21">
            <v>10747611.27</v>
          </cell>
          <cell r="M21">
            <v>143.59299999999999</v>
          </cell>
          <cell r="N21">
            <v>1</v>
          </cell>
          <cell r="O21">
            <v>9.1457906976744194</v>
          </cell>
          <cell r="P21">
            <v>152</v>
          </cell>
          <cell r="Q21">
            <v>16.61966745408359</v>
          </cell>
          <cell r="R21">
            <v>378.83367441860463</v>
          </cell>
          <cell r="S21">
            <v>300</v>
          </cell>
        </row>
        <row r="22">
          <cell r="A22" t="str">
            <v>6091 АРОМАТНАЯ с/к в/у_UZ</v>
          </cell>
          <cell r="F22">
            <v>239.226</v>
          </cell>
          <cell r="G22">
            <v>15563774.560000001</v>
          </cell>
          <cell r="I22">
            <v>123.509</v>
          </cell>
          <cell r="L22">
            <v>14342715.050000001</v>
          </cell>
          <cell r="M22">
            <v>115.717</v>
          </cell>
          <cell r="N22">
            <v>1</v>
          </cell>
          <cell r="O22">
            <v>5.5633953488372097</v>
          </cell>
          <cell r="P22">
            <v>208</v>
          </cell>
          <cell r="Q22">
            <v>37.387240517335073</v>
          </cell>
          <cell r="R22">
            <v>163.49283720930231</v>
          </cell>
        </row>
        <row r="23">
          <cell r="A23" t="str">
            <v>6080 ЭКСТРА ФИЛЕЙНЫЕ сос п/о мгс 1.5*2_UZ</v>
          </cell>
          <cell r="F23">
            <v>385.928</v>
          </cell>
          <cell r="G23">
            <v>12096312.92</v>
          </cell>
          <cell r="I23">
            <v>218.869</v>
          </cell>
          <cell r="L23">
            <v>8930093.7699999996</v>
          </cell>
          <cell r="M23">
            <v>167.059</v>
          </cell>
          <cell r="N23">
            <v>1</v>
          </cell>
          <cell r="O23">
            <v>8.9750697674418607</v>
          </cell>
          <cell r="P23">
            <v>38</v>
          </cell>
          <cell r="Q23">
            <v>4.2339503741630562</v>
          </cell>
          <cell r="R23">
            <v>66.199441860465114</v>
          </cell>
          <cell r="S23">
            <v>100</v>
          </cell>
        </row>
        <row r="24">
          <cell r="A24" t="str">
            <v>6075 МЯСНАЯ Папа может вар п/о_UZ</v>
          </cell>
          <cell r="F24">
            <v>255.14599999999999</v>
          </cell>
          <cell r="G24">
            <v>4941063.74</v>
          </cell>
          <cell r="I24">
            <v>110.202</v>
          </cell>
          <cell r="L24">
            <v>6120921.0800000001</v>
          </cell>
          <cell r="M24">
            <v>144.94399999999999</v>
          </cell>
          <cell r="N24">
            <v>1</v>
          </cell>
          <cell r="O24">
            <v>5.9336279069767439</v>
          </cell>
          <cell r="P24">
            <v>66</v>
          </cell>
          <cell r="Q24">
            <v>11.123043277182477</v>
          </cell>
          <cell r="R24">
            <v>118.53097674418605</v>
          </cell>
          <cell r="S24">
            <v>100</v>
          </cell>
        </row>
        <row r="25">
          <cell r="A25" t="str">
            <v>6078 ФИЛЕЙНАЯ Папа может вар п/о_UZ</v>
          </cell>
          <cell r="F25">
            <v>221.35900000000001</v>
          </cell>
          <cell r="G25">
            <v>7911876.8899999997</v>
          </cell>
          <cell r="I25">
            <v>166.535</v>
          </cell>
          <cell r="L25">
            <v>2493498.7400000002</v>
          </cell>
          <cell r="M25">
            <v>54.823999999999998</v>
          </cell>
          <cell r="N25">
            <v>1</v>
          </cell>
          <cell r="O25">
            <v>5.1478837209302331</v>
          </cell>
          <cell r="P25">
            <v>88</v>
          </cell>
          <cell r="Q25">
            <v>17.094403209266392</v>
          </cell>
          <cell r="R25">
            <v>246.81693023255815</v>
          </cell>
          <cell r="S25">
            <v>200</v>
          </cell>
        </row>
        <row r="26">
          <cell r="A26" t="str">
            <v>6652 ШПИКАЧКИ СОЧНЫЕ С БЕКОНОМ п/о мгс 1*3  ОСТАНКИНО</v>
          </cell>
          <cell r="F26">
            <v>202.06299999999999</v>
          </cell>
          <cell r="L26">
            <v>10373770.09</v>
          </cell>
          <cell r="M26">
            <v>202.06299999999999</v>
          </cell>
          <cell r="N26">
            <v>1</v>
          </cell>
          <cell r="O26">
            <v>4.699139534883721</v>
          </cell>
          <cell r="Q26">
            <v>0</v>
          </cell>
          <cell r="R26">
            <v>262.40688372093024</v>
          </cell>
          <cell r="S26">
            <v>300</v>
          </cell>
        </row>
        <row r="27">
          <cell r="A27" t="str">
            <v>6853 МОЛОЧНЫЕ ПРЕМИУМ ПМ сос п/о мгс 1*6  ОСТАНКИНО</v>
          </cell>
          <cell r="F27">
            <v>367</v>
          </cell>
          <cell r="G27">
            <v>4667142.8099999996</v>
          </cell>
          <cell r="I27">
            <v>186</v>
          </cell>
          <cell r="L27">
            <v>4610982.1399999997</v>
          </cell>
          <cell r="M27">
            <v>181</v>
          </cell>
          <cell r="N27">
            <v>0.4</v>
          </cell>
          <cell r="O27">
            <v>3.4139534883720932</v>
          </cell>
          <cell r="Q27">
            <v>0</v>
          </cell>
          <cell r="R27">
            <v>172.68837209302325</v>
          </cell>
          <cell r="S27">
            <v>200</v>
          </cell>
        </row>
        <row r="28">
          <cell r="A28" t="str">
            <v>5608 СЕРВЕЛАТ ФИНСКИЙ в/к в/у срез 0.35кг_СНГ</v>
          </cell>
          <cell r="F28">
            <v>277</v>
          </cell>
          <cell r="G28">
            <v>3066785.74</v>
          </cell>
          <cell r="I28">
            <v>156</v>
          </cell>
          <cell r="L28">
            <v>2484910.7799999998</v>
          </cell>
          <cell r="M28">
            <v>121</v>
          </cell>
          <cell r="N28">
            <v>0.35</v>
          </cell>
          <cell r="O28">
            <v>2.2546511627906973</v>
          </cell>
          <cell r="Q28">
            <v>0</v>
          </cell>
          <cell r="R28">
            <v>231.96279069767442</v>
          </cell>
          <cell r="S28">
            <v>250</v>
          </cell>
        </row>
        <row r="29">
          <cell r="A29" t="str">
            <v>Итого</v>
          </cell>
          <cell r="F29">
            <v>34478.552000000003</v>
          </cell>
          <cell r="G29">
            <v>594178333.09000003</v>
          </cell>
          <cell r="I29">
            <v>17998.085999999999</v>
          </cell>
          <cell r="L29">
            <v>512455161.92000002</v>
          </cell>
          <cell r="M29">
            <v>16480.466</v>
          </cell>
          <cell r="P29">
            <v>2161.1999999999998</v>
          </cell>
          <cell r="S29">
            <v>3600</v>
          </cell>
        </row>
        <row r="30">
          <cell r="C30" t="str">
            <v>Премиум вес</v>
          </cell>
        </row>
        <row r="31">
          <cell r="C31" t="str">
            <v>премиум шт</v>
          </cell>
        </row>
        <row r="32">
          <cell r="A32" t="str">
            <v>Ответственный:</v>
          </cell>
        </row>
        <row r="33">
          <cell r="C33" t="str">
            <v>(должность)</v>
          </cell>
          <cell r="E33" t="str">
            <v>(подпись)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Начало периода: 10.02.2025 0:00:00</v>
          </cell>
        </row>
        <row r="3">
          <cell r="C3" t="str">
            <v>Конец периода: 10.02.2025 0:00:00</v>
          </cell>
        </row>
        <row r="4">
          <cell r="C4" t="str">
            <v>Вес единицы:</v>
          </cell>
        </row>
        <row r="5">
          <cell r="A5" t="str">
            <v>Отбор:</v>
          </cell>
          <cell r="C5" t="str">
            <v>Склад Не в группе из списка "Склад 2-10; склад 2-8 Новые фермы (ин...; Склад 2-8 ДЫМОВ; Склад 2-8 МИРАТОРГ; Склад 2-8 МИРАТОРГ ЗАМОРО...; Склад 2-8 ОстанкиноТашкен...; Склад 2-8 ПОКОМ ЗАМОРОЗКА; Склад 2-8 ПОКОМ Ташкент; СКЛАД ВОЗВРАТОВ"</v>
          </cell>
        </row>
        <row r="7">
          <cell r="A7" t="str">
            <v>Склад</v>
          </cell>
          <cell r="D7" t="str">
            <v>Вес начальный</v>
          </cell>
          <cell r="F7" t="str">
            <v>Вес приход</v>
          </cell>
          <cell r="G7" t="str">
            <v>Вес расход</v>
          </cell>
          <cell r="H7" t="str">
            <v>Вес конечный</v>
          </cell>
          <cell r="I7" t="str">
            <v>Количество начальное</v>
          </cell>
          <cell r="J7" t="str">
            <v>Количество приход</v>
          </cell>
          <cell r="K7" t="str">
            <v>Количество расход</v>
          </cell>
          <cell r="L7" t="str">
            <v>Количество конечное</v>
          </cell>
        </row>
        <row r="8">
          <cell r="A8" t="str">
            <v>Номенклатура</v>
          </cell>
        </row>
        <row r="9">
          <cell r="A9" t="str">
            <v>МИРАТОРГ склад</v>
          </cell>
          <cell r="D9">
            <v>4940</v>
          </cell>
          <cell r="H9">
            <v>4940</v>
          </cell>
          <cell r="I9">
            <v>4940</v>
          </cell>
          <cell r="L9">
            <v>4940</v>
          </cell>
        </row>
        <row r="10">
          <cell r="A10" t="str">
            <v>Колб полусухая «Салями» ШТ. ВУ ОХЛ 300гр*8  МИРАТОРГ</v>
          </cell>
          <cell r="D10">
            <v>425</v>
          </cell>
          <cell r="H10">
            <v>425</v>
          </cell>
          <cell r="I10">
            <v>425</v>
          </cell>
          <cell r="L10">
            <v>425</v>
          </cell>
        </row>
        <row r="11">
          <cell r="A11" t="str">
            <v>МХБ Колбаса вареная Докторская ШТ. п/а ОХЛ 470г*6 (2,82 кг) МИРАТОРГ</v>
          </cell>
          <cell r="D11">
            <v>61</v>
          </cell>
          <cell r="H11">
            <v>61</v>
          </cell>
          <cell r="I11">
            <v>61</v>
          </cell>
          <cell r="L11">
            <v>61</v>
          </cell>
        </row>
        <row r="12">
          <cell r="A12" t="str">
            <v>МХБ Колбаса вареная Классическая ШТ. ОХЛ п/а 470г*6 (2,82кг) МИРАТОРГ</v>
          </cell>
          <cell r="D12">
            <v>41</v>
          </cell>
          <cell r="H12">
            <v>41</v>
          </cell>
          <cell r="I12">
            <v>41</v>
          </cell>
          <cell r="L12">
            <v>41</v>
          </cell>
        </row>
        <row r="13">
          <cell r="A13" t="str">
            <v>МХБ Колбаса вареная Молочная ШТ. п/а ОХЛ 470*6 (2,82 кг) МИРАТОРГ</v>
          </cell>
          <cell r="D13">
            <v>5</v>
          </cell>
          <cell r="H13">
            <v>5</v>
          </cell>
          <cell r="I13">
            <v>5</v>
          </cell>
          <cell r="L13">
            <v>5</v>
          </cell>
        </row>
        <row r="14">
          <cell r="A14" t="str">
            <v>МХБ Колбаса варено-копченая Балыковая ШТ. Ф/О ОХЛ В/У 375г*6 (2,25кг) МИРАТОРГ</v>
          </cell>
          <cell r="D14">
            <v>2</v>
          </cell>
          <cell r="H14">
            <v>2</v>
          </cell>
          <cell r="I14">
            <v>2</v>
          </cell>
          <cell r="L14">
            <v>2</v>
          </cell>
        </row>
        <row r="15">
          <cell r="A15" t="str">
            <v>МХБ Колбаса варено-копченая Сервелат Финский ШТ. Ф/О ОХЛ В/У 375г*6 (2,25кг) МИРАТОРГ</v>
          </cell>
          <cell r="D15">
            <v>12</v>
          </cell>
          <cell r="H15">
            <v>12</v>
          </cell>
          <cell r="I15">
            <v>12</v>
          </cell>
          <cell r="L15">
            <v>12</v>
          </cell>
        </row>
        <row r="16">
          <cell r="A16" t="str">
            <v>МХБ Колбаса полукопченая Краковская ШТ. н/о ОХЛ 430*6 (2,58кг) МИРАТОРГ</v>
          </cell>
          <cell r="D16">
            <v>1</v>
          </cell>
          <cell r="H16">
            <v>1</v>
          </cell>
          <cell r="I16">
            <v>1</v>
          </cell>
          <cell r="L16">
            <v>1</v>
          </cell>
        </row>
        <row r="17">
          <cell r="A17" t="str">
            <v>МХБ Колбаса с/к "Куршская" ВУ ОХЛ 280г*8 (2,24 кг)  МИРАТОРГ</v>
          </cell>
          <cell r="D17">
            <v>1405</v>
          </cell>
          <cell r="H17">
            <v>1405</v>
          </cell>
          <cell r="I17">
            <v>1405</v>
          </cell>
          <cell r="L17">
            <v>1405</v>
          </cell>
        </row>
        <row r="18">
          <cell r="A18" t="str">
            <v>МХБ Колбаса сыровяленая Сальчичон ШТ. ф/о ОХЛ 300г*6 (1,8 кг) МИРАТОРГ</v>
          </cell>
          <cell r="D18">
            <v>1020</v>
          </cell>
          <cell r="H18">
            <v>1020</v>
          </cell>
          <cell r="I18">
            <v>1020</v>
          </cell>
          <cell r="L18">
            <v>1020</v>
          </cell>
        </row>
        <row r="19">
          <cell r="A19" t="str">
            <v>МХБ Колбаса сырокопченая Брауншвейгская ШТ. ВУ ОХЛ 300гр*8 (2,4 кг) МИРАТОРГ</v>
          </cell>
          <cell r="D19">
            <v>522</v>
          </cell>
          <cell r="H19">
            <v>522</v>
          </cell>
          <cell r="I19">
            <v>522</v>
          </cell>
          <cell r="L19">
            <v>522</v>
          </cell>
        </row>
        <row r="20">
          <cell r="A20" t="str">
            <v>МХБ Сервелат Мраморный ШТ. в/к ВУ ОХЛ 330г*6 (1,98кг)  МИРАТОРГ</v>
          </cell>
          <cell r="D20">
            <v>39</v>
          </cell>
          <cell r="H20">
            <v>39</v>
          </cell>
          <cell r="I20">
            <v>39</v>
          </cell>
          <cell r="L20">
            <v>39</v>
          </cell>
        </row>
        <row r="21">
          <cell r="A21" t="str">
            <v>Сервела Коньячный в/к ВУ ОХЛ 375гр  МИРАТОРГ</v>
          </cell>
          <cell r="D21">
            <v>22</v>
          </cell>
          <cell r="H21">
            <v>22</v>
          </cell>
          <cell r="I21">
            <v>22</v>
          </cell>
          <cell r="L21">
            <v>22</v>
          </cell>
        </row>
        <row r="22">
          <cell r="A22" t="str">
            <v>Сервелат полусухой с/к ВУ ОХЛ 300гр МИРАТОРГ</v>
          </cell>
          <cell r="D22">
            <v>1385</v>
          </cell>
          <cell r="H22">
            <v>1385</v>
          </cell>
          <cell r="I22">
            <v>1385</v>
          </cell>
          <cell r="L22">
            <v>1385</v>
          </cell>
        </row>
        <row r="23">
          <cell r="A23" t="str">
            <v>МИРАТОРГ склад ЗАМОРОЗКА</v>
          </cell>
          <cell r="D23">
            <v>7563</v>
          </cell>
          <cell r="H23">
            <v>7563</v>
          </cell>
          <cell r="I23">
            <v>7563</v>
          </cell>
          <cell r="L23">
            <v>7563</v>
          </cell>
        </row>
        <row r="24">
          <cell r="A24" t="str">
            <v>EXP Пельмени "Нежные" с/м ПАКЕТ 400г*16 (6,4кг) МИРАТОРГ (Брянск) РОССИЯ</v>
          </cell>
          <cell r="D24">
            <v>156</v>
          </cell>
          <cell r="H24">
            <v>156</v>
          </cell>
          <cell r="I24">
            <v>156</v>
          </cell>
          <cell r="L24">
            <v>156</v>
          </cell>
        </row>
        <row r="25">
          <cell r="A25" t="str">
            <v>Бургер Класс из мр гов зам ШТ 1,05кг TF *6  МИРАТОРГ</v>
          </cell>
          <cell r="D25">
            <v>81</v>
          </cell>
          <cell r="H25">
            <v>81</v>
          </cell>
          <cell r="I25">
            <v>81</v>
          </cell>
          <cell r="L25">
            <v>81</v>
          </cell>
        </row>
        <row r="26">
          <cell r="A26" t="str">
            <v>Карибская смесь с/м 400г*10 (4кг) Мираторг Россия</v>
          </cell>
          <cell r="D26">
            <v>49</v>
          </cell>
          <cell r="H26">
            <v>49</v>
          </cell>
          <cell r="I26">
            <v>49</v>
          </cell>
          <cell r="L26">
            <v>49</v>
          </cell>
        </row>
        <row r="27">
          <cell r="A27" t="str">
            <v>Картофель дольки с кожурой по-деревенски 400г*9 (3,6кг) ООО "Мираторг Запад" РОССИЯ</v>
          </cell>
          <cell r="D27">
            <v>80</v>
          </cell>
          <cell r="H27">
            <v>80</v>
          </cell>
          <cell r="I27">
            <v>80</v>
          </cell>
          <cell r="L27">
            <v>80</v>
          </cell>
        </row>
        <row r="28">
          <cell r="A28" t="str">
            <v>Картофель фри с/м 500г*10 (5кг) МИРАТОРГ Россия</v>
          </cell>
          <cell r="D28">
            <v>16</v>
          </cell>
          <cell r="H28">
            <v>16</v>
          </cell>
          <cell r="I28">
            <v>16</v>
          </cell>
          <cell r="L28">
            <v>16</v>
          </cell>
        </row>
        <row r="29">
          <cell r="A29" t="str">
            <v>Мексиканская смесь с/м 400г*10 (4кг) Мираторг Россия</v>
          </cell>
          <cell r="D29">
            <v>56</v>
          </cell>
          <cell r="H29">
            <v>56</v>
          </cell>
          <cell r="I29">
            <v>56</v>
          </cell>
          <cell r="L29">
            <v>56</v>
          </cell>
        </row>
        <row r="30">
          <cell r="A30" t="str">
            <v>Мини наггетсы куриные 250г*12 (3кг) ООО "Мираторг Запад" РОССИЯ</v>
          </cell>
          <cell r="D30">
            <v>6</v>
          </cell>
          <cell r="H30">
            <v>6</v>
          </cell>
          <cell r="I30">
            <v>6</v>
          </cell>
          <cell r="L30">
            <v>6</v>
          </cell>
        </row>
        <row r="31">
          <cell r="A31" t="str">
            <v>Наггетсы куриные Оригинальные 300г*14 (4,2кг) ООО "Мираторг Запад" РОССИЯ</v>
          </cell>
          <cell r="D31">
            <v>119</v>
          </cell>
          <cell r="H31">
            <v>119</v>
          </cell>
          <cell r="I31">
            <v>119</v>
          </cell>
          <cell r="L31">
            <v>119</v>
          </cell>
        </row>
        <row r="32">
          <cell r="A32" t="str">
            <v>Палочки рыбные из фарша тресковых пород 270г*12 (3,24кг) ООО "Мираторг Запад" РОССИЯ  МИРАТОРГ</v>
          </cell>
          <cell r="D32">
            <v>12</v>
          </cell>
          <cell r="H32">
            <v>12</v>
          </cell>
          <cell r="I32">
            <v>12</v>
          </cell>
          <cell r="L32">
            <v>12</v>
          </cell>
        </row>
        <row r="33">
          <cell r="A33" t="str">
            <v>Пельмени "Из мраморной говядины" с/м пленка  400г*16(6,4кг) BLACK ANGUS Мираторг (Брянск) Россия</v>
          </cell>
          <cell r="D33">
            <v>7</v>
          </cell>
          <cell r="H33">
            <v>7</v>
          </cell>
          <cell r="I33">
            <v>7</v>
          </cell>
          <cell r="L33">
            <v>7</v>
          </cell>
        </row>
        <row r="34">
          <cell r="A34" t="str">
            <v>Пельмени "Курочка по -французски"зам ПАКЕТ 700г*8  МИРАТОРГ</v>
          </cell>
          <cell r="D34">
            <v>1</v>
          </cell>
          <cell r="H34">
            <v>1</v>
          </cell>
          <cell r="I34">
            <v>1</v>
          </cell>
          <cell r="L34">
            <v>1</v>
          </cell>
        </row>
        <row r="35">
          <cell r="A35" t="str">
            <v>Пельмени «Сочные» ГВ зам пакет 700г*8  МИРАТОРГ</v>
          </cell>
          <cell r="D35">
            <v>935</v>
          </cell>
          <cell r="H35">
            <v>935</v>
          </cell>
          <cell r="I35">
            <v>935</v>
          </cell>
          <cell r="L35">
            <v>935</v>
          </cell>
        </row>
        <row r="36">
          <cell r="A36" t="str">
            <v>Сырники классические ЗАМ 280гр*4 (1,12кг) Мираторг Трио Россия</v>
          </cell>
          <cell r="D36">
            <v>67</v>
          </cell>
          <cell r="H36">
            <v>67</v>
          </cell>
          <cell r="I36">
            <v>67</v>
          </cell>
          <cell r="L36">
            <v>67</v>
          </cell>
        </row>
        <row r="37">
          <cell r="A37" t="str">
            <v>Сырники с вишневой начинкой ЗАМ 280гр*4 (1,12кг) Мираторг Трио Россия</v>
          </cell>
          <cell r="D37">
            <v>58</v>
          </cell>
          <cell r="H37">
            <v>58</v>
          </cell>
          <cell r="I37">
            <v>58</v>
          </cell>
          <cell r="L37">
            <v>58</v>
          </cell>
        </row>
        <row r="38">
          <cell r="A38" t="str">
            <v>Фарш куриный "Домашний",зам,в/у0,75кг*8(6кг)  МИРАТОРГ</v>
          </cell>
          <cell r="D38">
            <v>5206</v>
          </cell>
          <cell r="H38">
            <v>5206</v>
          </cell>
          <cell r="I38">
            <v>5206</v>
          </cell>
          <cell r="L38">
            <v>5206</v>
          </cell>
        </row>
        <row r="39">
          <cell r="A39" t="str">
            <v>Фасоль стручковая рез. с/м 30-40мм 400г*10 (4кг) Мираторг Россия</v>
          </cell>
          <cell r="D39">
            <v>491</v>
          </cell>
          <cell r="H39">
            <v>491</v>
          </cell>
          <cell r="I39">
            <v>491</v>
          </cell>
          <cell r="L39">
            <v>491</v>
          </cell>
        </row>
        <row r="40">
          <cell r="A40" t="str">
            <v>Чевапчичи из мраморной говядины с/м ГЗМС 300г*8(2,4кг) Мираторг (Брянск) Россия</v>
          </cell>
          <cell r="D40">
            <v>221</v>
          </cell>
          <cell r="H40">
            <v>221</v>
          </cell>
          <cell r="I40">
            <v>221</v>
          </cell>
          <cell r="L40">
            <v>221</v>
          </cell>
        </row>
        <row r="41">
          <cell r="A41" t="str">
            <v>Ягодный морс 300г*10 зам  МИРАТОРГ</v>
          </cell>
          <cell r="D41">
            <v>2</v>
          </cell>
          <cell r="H41">
            <v>2</v>
          </cell>
          <cell r="I41">
            <v>2</v>
          </cell>
          <cell r="L41">
            <v>2</v>
          </cell>
        </row>
        <row r="42">
          <cell r="A42" t="str">
            <v>ОСТАНКИНО Ташкент</v>
          </cell>
          <cell r="D42">
            <v>5134.5069999999996</v>
          </cell>
          <cell r="H42">
            <v>5134.5069999999996</v>
          </cell>
          <cell r="I42">
            <v>5134.5069999999996</v>
          </cell>
          <cell r="L42">
            <v>5134.5069999999996</v>
          </cell>
        </row>
        <row r="43">
          <cell r="A43" t="str">
            <v>6080 ЭКСТРА ФИЛЕЙНЫЕ сос п/о мгс 1.5*2_UZ</v>
          </cell>
          <cell r="D43">
            <v>1.1020000000000001</v>
          </cell>
          <cell r="H43">
            <v>1.1020000000000001</v>
          </cell>
          <cell r="I43">
            <v>1.1020000000000001</v>
          </cell>
          <cell r="L43">
            <v>1.1020000000000001</v>
          </cell>
        </row>
        <row r="44">
          <cell r="A44" t="str">
            <v>6091 АРОМАТНАЯ с/к в/у_UZ</v>
          </cell>
          <cell r="D44">
            <v>223.20400000000001</v>
          </cell>
          <cell r="H44">
            <v>223.20400000000001</v>
          </cell>
          <cell r="I44">
            <v>223.20400000000001</v>
          </cell>
          <cell r="L44">
            <v>223.20400000000001</v>
          </cell>
        </row>
        <row r="45">
          <cell r="A45" t="str">
            <v>6092 АРОМАТНАЯ с/к в/у 1/250 8шт_UZ</v>
          </cell>
          <cell r="D45">
            <v>1176</v>
          </cell>
          <cell r="H45">
            <v>1176</v>
          </cell>
          <cell r="I45">
            <v>1176</v>
          </cell>
          <cell r="L45">
            <v>1176</v>
          </cell>
        </row>
        <row r="46">
          <cell r="A46" t="str">
            <v>6093 САЛЯМИ ИТАЛЬЯНСКАЯ с/к в/у 1/250 8шт_UZ</v>
          </cell>
          <cell r="D46">
            <v>3361</v>
          </cell>
          <cell r="H46">
            <v>3361</v>
          </cell>
          <cell r="I46">
            <v>3361</v>
          </cell>
          <cell r="L46">
            <v>3361</v>
          </cell>
        </row>
        <row r="47">
          <cell r="A47" t="str">
            <v>6094 ЮБИЛЕЙНАЯ с/к в/у_UZ</v>
          </cell>
          <cell r="D47">
            <v>61.201000000000001</v>
          </cell>
          <cell r="H47">
            <v>61.201000000000001</v>
          </cell>
          <cell r="I47">
            <v>61.201000000000001</v>
          </cell>
          <cell r="L47">
            <v>61.201000000000001</v>
          </cell>
        </row>
        <row r="48">
          <cell r="A48" t="str">
            <v>6095 ЮБИЛЕЙНАЯ с/к в/у 1/250 8шт_UZ</v>
          </cell>
          <cell r="D48">
            <v>306</v>
          </cell>
          <cell r="H48">
            <v>306</v>
          </cell>
          <cell r="I48">
            <v>306</v>
          </cell>
          <cell r="L48">
            <v>306</v>
          </cell>
        </row>
        <row r="49">
          <cell r="A49" t="str">
            <v>6277 ГРУДИНКА ОСОБAЯ к/в мл/к в/у 0.3кг_45с</v>
          </cell>
          <cell r="D49">
            <v>6</v>
          </cell>
          <cell r="H49">
            <v>6</v>
          </cell>
          <cell r="I49">
            <v>6</v>
          </cell>
          <cell r="L49">
            <v>6</v>
          </cell>
        </row>
        <row r="50">
          <cell r="A50" t="str">
            <v>ПОКОМ Ташкент</v>
          </cell>
          <cell r="D50">
            <v>1659.444</v>
          </cell>
          <cell r="H50">
            <v>1659.444</v>
          </cell>
          <cell r="I50">
            <v>1659.444</v>
          </cell>
          <cell r="L50">
            <v>1659.444</v>
          </cell>
        </row>
        <row r="51">
          <cell r="A51" t="str">
            <v>0178 Ветчины Нежная Особая Особая Весовые П/а Особый рецепт большой батон  ПОКОМ</v>
          </cell>
          <cell r="D51">
            <v>0.433</v>
          </cell>
          <cell r="H51">
            <v>0.433</v>
          </cell>
          <cell r="I51">
            <v>0.433</v>
          </cell>
          <cell r="L51">
            <v>0.433</v>
          </cell>
        </row>
        <row r="52">
          <cell r="A52" t="str">
            <v>0222-Ветчины Дугушка Дугушка б/о Стародворье, 1кг</v>
          </cell>
          <cell r="D52">
            <v>3.863</v>
          </cell>
          <cell r="H52">
            <v>3.863</v>
          </cell>
          <cell r="I52">
            <v>3.863</v>
          </cell>
          <cell r="L52">
            <v>3.863</v>
          </cell>
        </row>
        <row r="53">
          <cell r="A53" t="str">
            <v>0232 С/к колбасы Княжеская Бордо Весовые б/о терм/п Стародворье</v>
          </cell>
          <cell r="D53">
            <v>93.994</v>
          </cell>
          <cell r="H53">
            <v>93.994</v>
          </cell>
          <cell r="I53">
            <v>93.994</v>
          </cell>
          <cell r="L53">
            <v>93.994</v>
          </cell>
        </row>
        <row r="54">
          <cell r="A54" t="str">
            <v>0235 С/к колбасы Салями Охотничья Бордо Весовые б/о терм/п 180 Стародворье</v>
          </cell>
          <cell r="D54">
            <v>78.283000000000001</v>
          </cell>
          <cell r="H54">
            <v>78.283000000000001</v>
          </cell>
          <cell r="I54">
            <v>78.283000000000001</v>
          </cell>
          <cell r="L54">
            <v>78.283000000000001</v>
          </cell>
        </row>
        <row r="55">
          <cell r="A55" t="str">
            <v>1118 В/к колбасы Салями Запеченая Дугушка  Вектор Стародворье, 1кг</v>
          </cell>
          <cell r="D55">
            <v>316.928</v>
          </cell>
          <cell r="H55">
            <v>316.928</v>
          </cell>
          <cell r="I55">
            <v>316.928</v>
          </cell>
          <cell r="L55">
            <v>316.928</v>
          </cell>
        </row>
        <row r="56">
          <cell r="A56" t="str">
            <v>1120 В/к колбасы Сервелат Запеченный Дугушка Вес Вектор Стародворье, вес 1кг</v>
          </cell>
          <cell r="D56">
            <v>133.84200000000001</v>
          </cell>
          <cell r="H56">
            <v>133.84200000000001</v>
          </cell>
          <cell r="I56">
            <v>133.84200000000001</v>
          </cell>
          <cell r="L56">
            <v>133.84200000000001</v>
          </cell>
        </row>
        <row r="57">
          <cell r="A57" t="str">
            <v>1370-Сосиски Сочинки Бордо Весовой п/а Стародворье</v>
          </cell>
          <cell r="D57">
            <v>3.758</v>
          </cell>
          <cell r="H57">
            <v>3.758</v>
          </cell>
          <cell r="I57">
            <v>3.758</v>
          </cell>
          <cell r="L57">
            <v>3.758</v>
          </cell>
        </row>
        <row r="58">
          <cell r="A58" t="str">
            <v>1445 Сосиски «Сочные без свинины» Весовые ТМ «Особый рецепт» 1,3 кг  ПОКОМ</v>
          </cell>
          <cell r="D58">
            <v>7.1319999999999997</v>
          </cell>
          <cell r="H58">
            <v>7.1319999999999997</v>
          </cell>
          <cell r="I58">
            <v>7.1319999999999997</v>
          </cell>
          <cell r="L58">
            <v>7.1319999999999997</v>
          </cell>
        </row>
        <row r="59">
          <cell r="A59" t="str">
            <v>1461 Сосиски «Баварские» Фикс.вес 0,35 П/а ТМ «Стародворье»  ПОКОМ</v>
          </cell>
          <cell r="D59">
            <v>4</v>
          </cell>
          <cell r="H59">
            <v>4</v>
          </cell>
          <cell r="I59">
            <v>4</v>
          </cell>
          <cell r="L59">
            <v>4</v>
          </cell>
        </row>
        <row r="60">
          <cell r="A60" t="str">
            <v>1851-Колбаса Филедворская по-стародворски ТМ Стародворье в оболочке полиамид 0,4 кг.  ПОКОМ</v>
          </cell>
          <cell r="D60">
            <v>3</v>
          </cell>
          <cell r="H60">
            <v>3</v>
          </cell>
          <cell r="I60">
            <v>3</v>
          </cell>
          <cell r="L60">
            <v>3</v>
          </cell>
        </row>
        <row r="61">
          <cell r="A61" t="str">
            <v>1867-Колбаса Филейная ТМ Особый рецепт в оболочке полиамид большой батон.  ПОКОМ</v>
          </cell>
          <cell r="D61">
            <v>89.662999999999997</v>
          </cell>
          <cell r="H61">
            <v>89.662999999999997</v>
          </cell>
          <cell r="I61">
            <v>89.662999999999997</v>
          </cell>
          <cell r="L61">
            <v>89.662999999999997</v>
          </cell>
        </row>
        <row r="62">
          <cell r="A62" t="str">
            <v>1871-Колбаса Филейная оригинальная ТМ Особый рецепт в оболочке полиамид 0,4 кг.  ПОКОМ</v>
          </cell>
          <cell r="D62">
            <v>54</v>
          </cell>
          <cell r="H62">
            <v>54</v>
          </cell>
          <cell r="I62">
            <v>54</v>
          </cell>
          <cell r="L62">
            <v>54</v>
          </cell>
        </row>
        <row r="63">
          <cell r="A63" t="str">
            <v>1875-Колбаса Филейная оригинальная ТМ Особый рецепт в оболочке полиамид.  ПОКОМ</v>
          </cell>
          <cell r="D63">
            <v>-2.7919999999999998</v>
          </cell>
          <cell r="H63">
            <v>-2.7919999999999998</v>
          </cell>
          <cell r="I63">
            <v>-2.7919999999999998</v>
          </cell>
          <cell r="L63">
            <v>-2.7919999999999998</v>
          </cell>
        </row>
        <row r="64">
          <cell r="A64" t="str">
            <v>1952-Колбаса Со шпиком ТМ Особый рецепт в оболочке полиамид 0,5 кг.  ПОКОМ</v>
          </cell>
          <cell r="D64">
            <v>116</v>
          </cell>
          <cell r="H64">
            <v>116</v>
          </cell>
          <cell r="I64">
            <v>116</v>
          </cell>
          <cell r="L64">
            <v>116</v>
          </cell>
        </row>
        <row r="65">
          <cell r="A65" t="str">
            <v>2027 Ветчина Нежная п/а ТМ Особый рецепт шт. 0,4кг</v>
          </cell>
          <cell r="D65">
            <v>9</v>
          </cell>
          <cell r="H65">
            <v>9</v>
          </cell>
          <cell r="I65">
            <v>9</v>
          </cell>
          <cell r="L65">
            <v>9</v>
          </cell>
        </row>
        <row r="66">
          <cell r="A66" t="str">
            <v>2074-Сосиски Молочные для завтрака Особый рецепт</v>
          </cell>
          <cell r="D66">
            <v>7.14</v>
          </cell>
          <cell r="H66">
            <v>7.14</v>
          </cell>
          <cell r="I66">
            <v>7.14</v>
          </cell>
          <cell r="L66">
            <v>7.14</v>
          </cell>
        </row>
        <row r="67">
          <cell r="A67" t="str">
            <v>2094 Вареные колбасы Докторская Дугушка Дугушка Весовые Вектор Стародворье, вес 1кг</v>
          </cell>
          <cell r="D67">
            <v>5.0140000000000002</v>
          </cell>
          <cell r="H67">
            <v>5.0140000000000002</v>
          </cell>
          <cell r="I67">
            <v>5.0140000000000002</v>
          </cell>
          <cell r="L67">
            <v>5.0140000000000002</v>
          </cell>
        </row>
        <row r="68">
          <cell r="A68" t="str">
            <v>2150 В/к колбасы Рубленая Запеченная Дугушка Весовые Вектор Стародворье, вес 1кг</v>
          </cell>
          <cell r="D68">
            <v>123.096</v>
          </cell>
          <cell r="H68">
            <v>123.096</v>
          </cell>
          <cell r="I68">
            <v>123.096</v>
          </cell>
          <cell r="L68">
            <v>123.096</v>
          </cell>
        </row>
        <row r="69">
          <cell r="A69" t="str">
            <v>2205-Сосиски Молочные для завтрака ТМ Особый рецепт 0,4кг</v>
          </cell>
          <cell r="D69">
            <v>6</v>
          </cell>
          <cell r="H69">
            <v>6</v>
          </cell>
          <cell r="I69">
            <v>6</v>
          </cell>
          <cell r="L69">
            <v>6</v>
          </cell>
        </row>
        <row r="70">
          <cell r="A70" t="str">
            <v>БОНУС_1871-Колбаса Филейная оригинальная ТМ Особый рецепт в оболочке полиамид 0,4 кг.  ПОКОМ</v>
          </cell>
          <cell r="D70">
            <v>-7</v>
          </cell>
          <cell r="H70">
            <v>-7</v>
          </cell>
          <cell r="I70">
            <v>-7</v>
          </cell>
          <cell r="L70">
            <v>-7</v>
          </cell>
        </row>
        <row r="71">
          <cell r="A71" t="str">
            <v>БОНУС_2094 Вареные колбасы Докторская Дугушка Дугушка Весовые Вектор Стародворье, вес 1кг</v>
          </cell>
          <cell r="D71">
            <v>-2.5259999999999998</v>
          </cell>
          <cell r="H71">
            <v>-2.5259999999999998</v>
          </cell>
          <cell r="I71">
            <v>-2.5259999999999998</v>
          </cell>
          <cell r="L71">
            <v>-2.5259999999999998</v>
          </cell>
        </row>
        <row r="72">
          <cell r="A72" t="str">
            <v>БОНУС_2150 В/к колбасы Рубленая Запеченная Дугушка Весовые Вектор Стародворье, вес 1кг</v>
          </cell>
          <cell r="D72">
            <v>-4.3840000000000003</v>
          </cell>
          <cell r="H72">
            <v>-4.3840000000000003</v>
          </cell>
          <cell r="I72">
            <v>-4.3840000000000003</v>
          </cell>
          <cell r="L72">
            <v>-4.3840000000000003</v>
          </cell>
        </row>
        <row r="73">
          <cell r="A73" t="str">
            <v>Вареные колбасы «Филейская» Фикс.вес 0,45 Вектор ТМ «Вязанка»  ПОКОМ</v>
          </cell>
          <cell r="D73">
            <v>12</v>
          </cell>
          <cell r="H73">
            <v>12</v>
          </cell>
          <cell r="I73">
            <v>12</v>
          </cell>
          <cell r="L73">
            <v>12</v>
          </cell>
        </row>
        <row r="74">
          <cell r="A74" t="str">
            <v>С/к колбасы Баварская Бавария Фикс.вес 0,17 б/о терм/п Стародворье</v>
          </cell>
          <cell r="D74">
            <v>511</v>
          </cell>
          <cell r="H74">
            <v>511</v>
          </cell>
          <cell r="I74">
            <v>511</v>
          </cell>
          <cell r="L74">
            <v>511</v>
          </cell>
        </row>
        <row r="75">
          <cell r="A75" t="str">
            <v>С/к колбасы Швейцарская Бордо Фикс.вес 0,17 Фиброуз терм/п Стародворье</v>
          </cell>
          <cell r="D75">
            <v>98</v>
          </cell>
          <cell r="H75">
            <v>98</v>
          </cell>
          <cell r="I75">
            <v>98</v>
          </cell>
          <cell r="L75">
            <v>98</v>
          </cell>
        </row>
        <row r="76">
          <cell r="A76" t="str">
            <v>ПОКОМ Ташкент Заморозка</v>
          </cell>
          <cell r="D76">
            <v>3741</v>
          </cell>
          <cell r="H76">
            <v>3741</v>
          </cell>
          <cell r="I76">
            <v>3741</v>
          </cell>
          <cell r="L76">
            <v>3741</v>
          </cell>
        </row>
        <row r="77">
          <cell r="A77" t="str">
            <v>Наггетсы с куриным филе (из печи) Наггетсы Фикс.вес 0,25 Лоток Вязанка  ПОКОМ</v>
          </cell>
          <cell r="D77">
            <v>1</v>
          </cell>
          <cell r="H77">
            <v>1</v>
          </cell>
          <cell r="I77">
            <v>1</v>
          </cell>
          <cell r="L77">
            <v>1</v>
          </cell>
        </row>
        <row r="78">
          <cell r="A78" t="str">
            <v>Пельмени Отборные из говядины Медвежье ушко 0,9 Псевдозащип Стародворье  ПОКОМ</v>
          </cell>
          <cell r="D78">
            <v>257</v>
          </cell>
          <cell r="H78">
            <v>257</v>
          </cell>
          <cell r="I78">
            <v>257</v>
          </cell>
          <cell r="L78">
            <v>257</v>
          </cell>
        </row>
        <row r="79">
          <cell r="A79" t="str">
            <v>Пельмени Пуговки с говядиной и свининой No Name Весовые Сфера No Name 5 кг  ПОКОМ</v>
          </cell>
          <cell r="D79">
            <v>2105</v>
          </cell>
          <cell r="H79">
            <v>2105</v>
          </cell>
          <cell r="I79">
            <v>2105</v>
          </cell>
          <cell r="L79">
            <v>2105</v>
          </cell>
        </row>
        <row r="80">
          <cell r="A80" t="str">
            <v>Снеки Чебуманы с говядиной Чебуманы Фикс.вес 0,28 лоток Горячая штучка  ПОКОМ</v>
          </cell>
          <cell r="D80">
            <v>28</v>
          </cell>
          <cell r="H80">
            <v>28</v>
          </cell>
          <cell r="I80">
            <v>28</v>
          </cell>
          <cell r="L80">
            <v>28</v>
          </cell>
        </row>
        <row r="81">
          <cell r="A81" t="str">
            <v>Хотстеры Хотстеры Фикс.вес 0,25 Лоток Горячая штучка  ПОКОМ</v>
          </cell>
          <cell r="D81">
            <v>133</v>
          </cell>
          <cell r="H81">
            <v>133</v>
          </cell>
          <cell r="I81">
            <v>133</v>
          </cell>
          <cell r="L81">
            <v>133</v>
          </cell>
        </row>
        <row r="82">
          <cell r="A82" t="str">
            <v>Чебупай сочное яблоко Чебупай Фикс.вес 0,2 Лоток Горячая штучка  ПОКОМ</v>
          </cell>
          <cell r="D82">
            <v>314</v>
          </cell>
          <cell r="H82">
            <v>314</v>
          </cell>
          <cell r="I82">
            <v>314</v>
          </cell>
          <cell r="L82">
            <v>314</v>
          </cell>
        </row>
        <row r="83">
          <cell r="A83" t="str">
            <v>Чебупай спелая вишня Чебупай Фикс.вес 0,2 Лоток Горячая штучка  ПОКОМ</v>
          </cell>
          <cell r="D83">
            <v>190</v>
          </cell>
          <cell r="H83">
            <v>190</v>
          </cell>
          <cell r="I83">
            <v>190</v>
          </cell>
          <cell r="L83">
            <v>190</v>
          </cell>
        </row>
        <row r="84">
          <cell r="A84" t="str">
            <v>Чебупели Курочка гриль Базовый ассортимент Фикс.вес 0,3 Пакет Горячая штучка  ПОКОМ</v>
          </cell>
          <cell r="D84">
            <v>149</v>
          </cell>
          <cell r="H84">
            <v>149</v>
          </cell>
          <cell r="I84">
            <v>149</v>
          </cell>
          <cell r="L84">
            <v>149</v>
          </cell>
        </row>
        <row r="85">
          <cell r="A85" t="str">
            <v>Чебупицца курочка По-итальянски Чебупицца Фикс.вес 0,25 Лоток Горячая штучка  ПОКОМ</v>
          </cell>
          <cell r="D85">
            <v>457</v>
          </cell>
          <cell r="H85">
            <v>457</v>
          </cell>
          <cell r="I85">
            <v>457</v>
          </cell>
          <cell r="L85">
            <v>457</v>
          </cell>
        </row>
        <row r="86">
          <cell r="A86" t="str">
            <v>Чебупицца Пепперони Чебупицца Фикс.вес 0,25 Лоток Горячая штучка  ПОКОМ</v>
          </cell>
          <cell r="D86">
            <v>107</v>
          </cell>
          <cell r="H86">
            <v>107</v>
          </cell>
          <cell r="I86">
            <v>107</v>
          </cell>
          <cell r="L86">
            <v>107</v>
          </cell>
        </row>
        <row r="87">
          <cell r="A87" t="str">
            <v>Итого</v>
          </cell>
          <cell r="D87">
            <v>23037.951000000001</v>
          </cell>
          <cell r="H87">
            <v>23037.951000000001</v>
          </cell>
          <cell r="I87">
            <v>23037.951000000001</v>
          </cell>
          <cell r="L87">
            <v>23037.951000000001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3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2" sqref="R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8" customWidth="1"/>
    <col min="8" max="8" width="5" customWidth="1"/>
    <col min="9" max="9" width="8" customWidth="1"/>
    <col min="10" max="13" width="0.5703125" customWidth="1"/>
    <col min="14" max="19" width="7" customWidth="1"/>
    <col min="20" max="20" width="21" customWidth="1"/>
    <col min="21" max="22" width="5" customWidth="1"/>
    <col min="23" max="23" width="6" customWidth="1"/>
    <col min="24" max="24" width="50.7109375" customWidth="1"/>
    <col min="25" max="52" width="7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3" t="s">
        <v>46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51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21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47</v>
      </c>
      <c r="O4" s="1" t="s">
        <v>48</v>
      </c>
      <c r="P4" s="1" t="s">
        <v>44</v>
      </c>
      <c r="Q4" s="1" t="s">
        <v>22</v>
      </c>
      <c r="R4" s="1" t="s">
        <v>50</v>
      </c>
      <c r="S4" s="1"/>
      <c r="T4" s="1"/>
      <c r="U4" s="1"/>
      <c r="V4" s="1"/>
      <c r="W4" s="1" t="s">
        <v>23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SUM(E6:E435)</f>
        <v>5120.6560000000009</v>
      </c>
      <c r="F5" s="4">
        <f>SUM(F6:F435)</f>
        <v>5364.0079999999998</v>
      </c>
      <c r="G5" s="6"/>
      <c r="H5" s="1"/>
      <c r="I5" s="1"/>
      <c r="J5" s="4">
        <f t="shared" ref="J5:S5" si="0">SUM(J6:J435)</f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ref="N5:O5" si="1">SUM(N6:N435)</f>
        <v>3600</v>
      </c>
      <c r="O5" s="4">
        <f t="shared" si="1"/>
        <v>6321.4285714285716</v>
      </c>
      <c r="P5" s="4">
        <f t="shared" si="0"/>
        <v>3925</v>
      </c>
      <c r="Q5" s="4">
        <f t="shared" si="0"/>
        <v>1024.1312</v>
      </c>
      <c r="R5" s="4">
        <f t="shared" si="0"/>
        <v>5950</v>
      </c>
      <c r="S5" s="4">
        <f t="shared" si="0"/>
        <v>0</v>
      </c>
      <c r="T5" s="1"/>
      <c r="U5" s="1"/>
      <c r="V5" s="1"/>
      <c r="W5" s="4">
        <f>SUM(W6:W435)</f>
        <v>0</v>
      </c>
      <c r="X5" s="1"/>
      <c r="Y5" s="4">
        <f>SUM(Y6:Y435)</f>
        <v>3620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24</v>
      </c>
      <c r="B6" s="1" t="s">
        <v>25</v>
      </c>
      <c r="C6" s="1"/>
      <c r="D6" s="1">
        <f>VLOOKUP(A6,[1]TDSheet!$A:$L,10,0)</f>
        <v>200.196</v>
      </c>
      <c r="E6" s="1">
        <f>VLOOKUP(A6,[2]TDSheet!$A:$G,3,0)</f>
        <v>184.876</v>
      </c>
      <c r="F6" s="1">
        <f>VLOOKUP(A6,[3]TDSheet!$A:$L,12,0)</f>
        <v>13.516</v>
      </c>
      <c r="G6" s="6">
        <v>1</v>
      </c>
      <c r="H6" s="1"/>
      <c r="I6" s="10">
        <v>7009</v>
      </c>
      <c r="J6" s="1"/>
      <c r="K6" s="1"/>
      <c r="L6" s="1"/>
      <c r="M6" s="1"/>
      <c r="N6" s="13">
        <f>VLOOKUP(A6,[4]TDSheet!$A:$S,19,0)</f>
        <v>200</v>
      </c>
      <c r="O6" s="1">
        <f>N6/G6</f>
        <v>200</v>
      </c>
      <c r="P6" s="1">
        <v>130</v>
      </c>
      <c r="Q6" s="1">
        <f t="shared" ref="Q6:Q24" si="2">E6/5</f>
        <v>36.975200000000001</v>
      </c>
      <c r="R6" s="5">
        <v>220</v>
      </c>
      <c r="S6" s="5"/>
      <c r="T6" s="1"/>
      <c r="U6" s="1">
        <f>(F6+O6+P6+R6)/Q6</f>
        <v>15.24037733399684</v>
      </c>
      <c r="V6" s="1">
        <f>(F6+O6+P6)/Q6</f>
        <v>9.2904433241740403</v>
      </c>
      <c r="W6" s="1" t="s">
        <v>23</v>
      </c>
      <c r="X6" s="1"/>
      <c r="Y6" s="1">
        <f>G6*R6</f>
        <v>220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26</v>
      </c>
      <c r="B7" s="1" t="s">
        <v>27</v>
      </c>
      <c r="C7" s="1"/>
      <c r="D7" s="1">
        <f>VLOOKUP(A7,[1]TDSheet!$A:$L,10,0)</f>
        <v>706</v>
      </c>
      <c r="E7" s="1">
        <f>VLOOKUP(A7,[2]TDSheet!$A:$G,3,0)</f>
        <v>668</v>
      </c>
      <c r="F7" s="1">
        <f>VLOOKUP(A7,[3]TDSheet!$A:$L,12,0)</f>
        <v>32</v>
      </c>
      <c r="G7" s="6">
        <v>0.35</v>
      </c>
      <c r="H7" s="1"/>
      <c r="I7" s="10">
        <v>7007</v>
      </c>
      <c r="J7" s="1"/>
      <c r="K7" s="1"/>
      <c r="L7" s="1"/>
      <c r="M7" s="1"/>
      <c r="N7" s="13">
        <f>VLOOKUP(A7,[4]TDSheet!$A:$S,19,0)</f>
        <v>300</v>
      </c>
      <c r="O7" s="1">
        <f t="shared" ref="O7:O24" si="3">N7/G7</f>
        <v>857.14285714285722</v>
      </c>
      <c r="P7" s="1">
        <v>290</v>
      </c>
      <c r="Q7" s="1">
        <f t="shared" si="2"/>
        <v>133.6</v>
      </c>
      <c r="R7" s="5">
        <v>900</v>
      </c>
      <c r="S7" s="5"/>
      <c r="T7" s="1"/>
      <c r="U7" s="1">
        <f t="shared" ref="U7:U24" si="4">(F7+O7+P7+R7)/Q7</f>
        <v>15.562446535500429</v>
      </c>
      <c r="V7" s="1">
        <f t="shared" ref="V7:V24" si="5">(F7+O7+P7)/Q7</f>
        <v>8.8259195893926456</v>
      </c>
      <c r="W7" s="1" t="s">
        <v>23</v>
      </c>
      <c r="X7" s="1"/>
      <c r="Y7" s="1">
        <f t="shared" ref="Y7:Y24" si="6">G7*R7</f>
        <v>315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28</v>
      </c>
      <c r="B8" s="1" t="s">
        <v>25</v>
      </c>
      <c r="C8" s="1"/>
      <c r="D8" s="1">
        <f>VLOOKUP(A8,[1]TDSheet!$A:$L,10,0)</f>
        <v>301.51900000000001</v>
      </c>
      <c r="E8" s="1">
        <f>VLOOKUP(A8,[2]TDSheet!$A:$G,3,0)</f>
        <v>199.82400000000001</v>
      </c>
      <c r="F8" s="1">
        <f>VLOOKUP(A8,[3]TDSheet!$A:$L,12,0)</f>
        <v>97.769000000000005</v>
      </c>
      <c r="G8" s="6">
        <v>1</v>
      </c>
      <c r="H8" s="1"/>
      <c r="I8" s="10">
        <v>7002</v>
      </c>
      <c r="J8" s="1"/>
      <c r="K8" s="1"/>
      <c r="L8" s="1"/>
      <c r="M8" s="1"/>
      <c r="N8" s="13">
        <f>VLOOKUP(A8,[4]TDSheet!$A:$S,19,0)</f>
        <v>300</v>
      </c>
      <c r="O8" s="1">
        <f t="shared" si="3"/>
        <v>300</v>
      </c>
      <c r="P8" s="1">
        <v>150</v>
      </c>
      <c r="Q8" s="1">
        <f t="shared" si="2"/>
        <v>39.964800000000004</v>
      </c>
      <c r="R8" s="5">
        <v>200</v>
      </c>
      <c r="S8" s="5"/>
      <c r="T8" s="1"/>
      <c r="U8" s="1">
        <f t="shared" si="4"/>
        <v>18.710690407558651</v>
      </c>
      <c r="V8" s="1">
        <f t="shared" si="5"/>
        <v>13.706286532148289</v>
      </c>
      <c r="W8" s="1" t="s">
        <v>23</v>
      </c>
      <c r="X8" s="1"/>
      <c r="Y8" s="1">
        <f t="shared" si="6"/>
        <v>200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s="12" customFormat="1" x14ac:dyDescent="0.25">
      <c r="A9" s="1" t="s">
        <v>49</v>
      </c>
      <c r="B9" s="1" t="s">
        <v>27</v>
      </c>
      <c r="C9" s="1"/>
      <c r="D9" s="1"/>
      <c r="E9" s="1"/>
      <c r="F9" s="1"/>
      <c r="G9" s="6">
        <v>0.35</v>
      </c>
      <c r="H9" s="1"/>
      <c r="I9" s="10">
        <v>7017</v>
      </c>
      <c r="J9" s="1"/>
      <c r="K9" s="1"/>
      <c r="L9" s="1"/>
      <c r="M9" s="1"/>
      <c r="N9" s="13">
        <f>VLOOKUP(A9,[4]TDSheet!$A:$S,19,0)</f>
        <v>250</v>
      </c>
      <c r="O9" s="1">
        <f t="shared" si="3"/>
        <v>714.28571428571433</v>
      </c>
      <c r="P9" s="1"/>
      <c r="Q9" s="1">
        <f t="shared" si="2"/>
        <v>0</v>
      </c>
      <c r="R9" s="5">
        <v>200</v>
      </c>
      <c r="S9" s="5"/>
      <c r="T9" s="1"/>
      <c r="U9" s="1" t="e">
        <f t="shared" si="4"/>
        <v>#DIV/0!</v>
      </c>
      <c r="V9" s="1" t="e">
        <f t="shared" si="5"/>
        <v>#DIV/0!</v>
      </c>
      <c r="W9" s="1" t="s">
        <v>23</v>
      </c>
      <c r="X9" s="1"/>
      <c r="Y9" s="1">
        <f t="shared" si="6"/>
        <v>70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29</v>
      </c>
      <c r="B10" s="1" t="s">
        <v>27</v>
      </c>
      <c r="C10" s="1"/>
      <c r="D10" s="1">
        <f>VLOOKUP(A10,[1]TDSheet!$A:$L,10,0)</f>
        <v>744</v>
      </c>
      <c r="E10" s="1">
        <f>VLOOKUP(A10,[2]TDSheet!$A:$G,3,0)</f>
        <v>433</v>
      </c>
      <c r="F10" s="1">
        <f>VLOOKUP(A10,[3]TDSheet!$A:$L,12,0)</f>
        <v>293</v>
      </c>
      <c r="G10" s="6">
        <v>0.4</v>
      </c>
      <c r="H10" s="1"/>
      <c r="I10" s="10">
        <v>6354</v>
      </c>
      <c r="J10" s="1"/>
      <c r="K10" s="1"/>
      <c r="L10" s="1"/>
      <c r="M10" s="1"/>
      <c r="N10" s="13">
        <f>VLOOKUP(A10,[4]TDSheet!$A:$S,19,0)</f>
        <v>300</v>
      </c>
      <c r="O10" s="1">
        <f t="shared" si="3"/>
        <v>750</v>
      </c>
      <c r="P10" s="1">
        <v>625</v>
      </c>
      <c r="Q10" s="1">
        <f t="shared" si="2"/>
        <v>86.6</v>
      </c>
      <c r="R10" s="5">
        <v>600</v>
      </c>
      <c r="S10" s="5"/>
      <c r="T10" s="1"/>
      <c r="U10" s="1">
        <f t="shared" si="4"/>
        <v>26.189376443418016</v>
      </c>
      <c r="V10" s="1">
        <f t="shared" si="5"/>
        <v>19.260969976905312</v>
      </c>
      <c r="W10" s="1" t="s">
        <v>23</v>
      </c>
      <c r="X10" s="1"/>
      <c r="Y10" s="1">
        <f t="shared" si="6"/>
        <v>240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30</v>
      </c>
      <c r="B11" s="1" t="s">
        <v>25</v>
      </c>
      <c r="C11" s="1"/>
      <c r="D11" s="1">
        <f>VLOOKUP(A11,[1]TDSheet!$A:$L,10,0)</f>
        <v>154.726</v>
      </c>
      <c r="E11" s="1">
        <f>VLOOKUP(A11,[2]TDSheet!$A:$G,3,0)</f>
        <v>137.10900000000001</v>
      </c>
      <c r="F11" s="1">
        <f>VLOOKUP(A11,[3]TDSheet!$A:$L,12,0)</f>
        <v>17.617000000000001</v>
      </c>
      <c r="G11" s="6">
        <v>1</v>
      </c>
      <c r="H11" s="1"/>
      <c r="I11" s="10">
        <v>4405</v>
      </c>
      <c r="J11" s="1"/>
      <c r="K11" s="1"/>
      <c r="L11" s="1"/>
      <c r="M11" s="1"/>
      <c r="N11" s="13">
        <f>VLOOKUP(A11,[4]TDSheet!$A:$S,19,0)</f>
        <v>100</v>
      </c>
      <c r="O11" s="1">
        <f t="shared" si="3"/>
        <v>100</v>
      </c>
      <c r="P11" s="1">
        <v>180</v>
      </c>
      <c r="Q11" s="1">
        <f t="shared" si="2"/>
        <v>27.421800000000001</v>
      </c>
      <c r="R11" s="5">
        <v>200</v>
      </c>
      <c r="S11" s="5"/>
      <c r="T11" s="1"/>
      <c r="U11" s="1">
        <f t="shared" si="4"/>
        <v>18.146766441298528</v>
      </c>
      <c r="V11" s="1">
        <f t="shared" si="5"/>
        <v>10.853299199906644</v>
      </c>
      <c r="W11" s="1" t="s">
        <v>23</v>
      </c>
      <c r="X11" s="1"/>
      <c r="Y11" s="1">
        <f t="shared" si="6"/>
        <v>200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31</v>
      </c>
      <c r="B12" s="1" t="s">
        <v>27</v>
      </c>
      <c r="C12" s="1"/>
      <c r="D12" s="1">
        <f>VLOOKUP(A12,[1]TDSheet!$A:$L,10,0)</f>
        <v>513</v>
      </c>
      <c r="E12" s="1">
        <f>VLOOKUP(A12,[2]TDSheet!$A:$G,3,0)</f>
        <v>444</v>
      </c>
      <c r="F12" s="1">
        <f>VLOOKUP(A12,[3]TDSheet!$A:$L,12,0)</f>
        <v>44</v>
      </c>
      <c r="G12" s="6">
        <v>0.4</v>
      </c>
      <c r="H12" s="1"/>
      <c r="I12" s="10">
        <v>6334</v>
      </c>
      <c r="J12" s="1"/>
      <c r="K12" s="1"/>
      <c r="L12" s="1"/>
      <c r="M12" s="1"/>
      <c r="N12" s="13">
        <f>VLOOKUP(A12,[4]TDSheet!$A:$S,19,0)</f>
        <v>200</v>
      </c>
      <c r="O12" s="1">
        <f t="shared" si="3"/>
        <v>500</v>
      </c>
      <c r="P12" s="1">
        <v>500</v>
      </c>
      <c r="Q12" s="1">
        <f t="shared" si="2"/>
        <v>88.8</v>
      </c>
      <c r="R12" s="5">
        <v>600</v>
      </c>
      <c r="S12" s="5"/>
      <c r="T12" s="1"/>
      <c r="U12" s="1">
        <f t="shared" si="4"/>
        <v>18.513513513513516</v>
      </c>
      <c r="V12" s="1">
        <f t="shared" si="5"/>
        <v>11.756756756756758</v>
      </c>
      <c r="W12" s="1" t="s">
        <v>23</v>
      </c>
      <c r="X12" s="1"/>
      <c r="Y12" s="1">
        <f t="shared" si="6"/>
        <v>240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32</v>
      </c>
      <c r="B13" s="1" t="s">
        <v>25</v>
      </c>
      <c r="C13" s="1"/>
      <c r="D13" s="1">
        <f>VLOOKUP(A13,[1]TDSheet!$A:$L,10,0)</f>
        <v>199.43100000000001</v>
      </c>
      <c r="E13" s="1">
        <f>VLOOKUP(A13,[2]TDSheet!$A:$G,3,0)</f>
        <v>140.20599999999999</v>
      </c>
      <c r="F13" s="1">
        <f>VLOOKUP(A13,[3]TDSheet!$A:$L,12,0)</f>
        <v>55.69</v>
      </c>
      <c r="G13" s="6">
        <v>1</v>
      </c>
      <c r="H13" s="1"/>
      <c r="I13" s="10">
        <v>4335</v>
      </c>
      <c r="J13" s="1"/>
      <c r="K13" s="1"/>
      <c r="L13" s="1"/>
      <c r="M13" s="1"/>
      <c r="N13" s="13">
        <f>VLOOKUP(A13,[4]TDSheet!$A:$S,19,0)</f>
        <v>200</v>
      </c>
      <c r="O13" s="1">
        <f t="shared" si="3"/>
        <v>200</v>
      </c>
      <c r="P13" s="1">
        <v>180</v>
      </c>
      <c r="Q13" s="1">
        <f t="shared" si="2"/>
        <v>28.041199999999996</v>
      </c>
      <c r="R13" s="5">
        <v>180</v>
      </c>
      <c r="S13" s="5"/>
      <c r="T13" s="1"/>
      <c r="U13" s="1">
        <f t="shared" si="4"/>
        <v>21.956620971998351</v>
      </c>
      <c r="V13" s="1">
        <f t="shared" si="5"/>
        <v>15.537494829037275</v>
      </c>
      <c r="W13" s="1" t="s">
        <v>23</v>
      </c>
      <c r="X13" s="1"/>
      <c r="Y13" s="1">
        <f t="shared" si="6"/>
        <v>180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33</v>
      </c>
      <c r="B14" s="1" t="s">
        <v>25</v>
      </c>
      <c r="C14" s="1">
        <f>VLOOKUP(A14,[5]TDSheet!$A:$L,12,0)</f>
        <v>1.1020000000000001</v>
      </c>
      <c r="D14" s="1">
        <f>VLOOKUP(A14,[1]TDSheet!$A:$L,10,0)</f>
        <v>150.637</v>
      </c>
      <c r="E14" s="1">
        <f>VLOOKUP(A14,[2]TDSheet!$A:$G,3,0)</f>
        <v>151.739</v>
      </c>
      <c r="F14" s="1"/>
      <c r="G14" s="6">
        <v>1</v>
      </c>
      <c r="H14" s="1"/>
      <c r="I14" s="10">
        <v>3220</v>
      </c>
      <c r="J14" s="1"/>
      <c r="K14" s="1"/>
      <c r="L14" s="1"/>
      <c r="M14" s="1"/>
      <c r="N14" s="13">
        <f>VLOOKUP(A14,[4]TDSheet!$A:$S,19,0)</f>
        <v>100</v>
      </c>
      <c r="O14" s="1">
        <f t="shared" si="3"/>
        <v>100</v>
      </c>
      <c r="P14" s="1">
        <v>0</v>
      </c>
      <c r="Q14" s="1">
        <f t="shared" si="2"/>
        <v>30.347799999999999</v>
      </c>
      <c r="R14" s="5">
        <v>180</v>
      </c>
      <c r="S14" s="5"/>
      <c r="T14" s="1"/>
      <c r="U14" s="1">
        <f t="shared" si="4"/>
        <v>9.22636896249481</v>
      </c>
      <c r="V14" s="1">
        <f t="shared" si="5"/>
        <v>3.295131772319575</v>
      </c>
      <c r="W14" s="1" t="s">
        <v>23</v>
      </c>
      <c r="X14" s="1"/>
      <c r="Y14" s="1">
        <f t="shared" si="6"/>
        <v>180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34</v>
      </c>
      <c r="B15" s="1" t="s">
        <v>25</v>
      </c>
      <c r="C15" s="1"/>
      <c r="D15" s="1">
        <f>VLOOKUP(A15,[1]TDSheet!$A:$L,10,0)</f>
        <v>466.48200000000003</v>
      </c>
      <c r="E15" s="1">
        <f>VLOOKUP(A15,[2]TDSheet!$A:$G,3,0)</f>
        <v>464.47399999999999</v>
      </c>
      <c r="F15" s="1"/>
      <c r="G15" s="6">
        <v>1</v>
      </c>
      <c r="H15" s="1"/>
      <c r="I15" s="10">
        <v>7070</v>
      </c>
      <c r="J15" s="1"/>
      <c r="K15" s="1"/>
      <c r="L15" s="1"/>
      <c r="M15" s="1"/>
      <c r="N15" s="13">
        <f>VLOOKUP(A15,[4]TDSheet!$A:$S,19,0)</f>
        <v>600</v>
      </c>
      <c r="O15" s="1">
        <f t="shared" si="3"/>
        <v>600</v>
      </c>
      <c r="P15" s="1">
        <v>500</v>
      </c>
      <c r="Q15" s="1">
        <f t="shared" si="2"/>
        <v>92.894800000000004</v>
      </c>
      <c r="R15" s="5">
        <v>600</v>
      </c>
      <c r="S15" s="5"/>
      <c r="T15" s="1"/>
      <c r="U15" s="1">
        <f t="shared" si="4"/>
        <v>18.300270844008491</v>
      </c>
      <c r="V15" s="1">
        <f t="shared" si="5"/>
        <v>11.841351722593728</v>
      </c>
      <c r="W15" s="1" t="s">
        <v>23</v>
      </c>
      <c r="X15" s="1"/>
      <c r="Y15" s="1">
        <f t="shared" si="6"/>
        <v>600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35</v>
      </c>
      <c r="B16" s="1" t="s">
        <v>25</v>
      </c>
      <c r="C16" s="1">
        <f>VLOOKUP(A16,[5]TDSheet!$A:$L,12,0)</f>
        <v>223.20400000000001</v>
      </c>
      <c r="D16" s="1">
        <f>VLOOKUP(A16,[1]TDSheet!$A:$L,10,0)</f>
        <v>5.8049999999999997</v>
      </c>
      <c r="E16" s="1">
        <f>VLOOKUP(A16,[2]TDSheet!$A:$G,3,0)</f>
        <v>29.902999999999999</v>
      </c>
      <c r="F16" s="1">
        <f>VLOOKUP(A16,[3]TDSheet!$A:$L,12,0)</f>
        <v>192.07499999999999</v>
      </c>
      <c r="G16" s="6">
        <v>1</v>
      </c>
      <c r="H16" s="1"/>
      <c r="I16" s="10">
        <v>1146</v>
      </c>
      <c r="J16" s="1"/>
      <c r="K16" s="1"/>
      <c r="L16" s="1"/>
      <c r="M16" s="1"/>
      <c r="N16" s="13">
        <f>VLOOKUP(A16,[4]TDSheet!$A:$S,19,0)</f>
        <v>0</v>
      </c>
      <c r="O16" s="1">
        <f t="shared" si="3"/>
        <v>0</v>
      </c>
      <c r="P16" s="1">
        <v>0</v>
      </c>
      <c r="Q16" s="1">
        <f t="shared" si="2"/>
        <v>5.9805999999999999</v>
      </c>
      <c r="R16" s="5"/>
      <c r="S16" s="5"/>
      <c r="T16" s="1"/>
      <c r="U16" s="1">
        <f t="shared" si="4"/>
        <v>32.116342841855328</v>
      </c>
      <c r="V16" s="1">
        <f t="shared" si="5"/>
        <v>32.116342841855328</v>
      </c>
      <c r="W16" s="1" t="s">
        <v>23</v>
      </c>
      <c r="X16" s="1"/>
      <c r="Y16" s="1">
        <f t="shared" si="6"/>
        <v>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36</v>
      </c>
      <c r="B17" s="1" t="s">
        <v>27</v>
      </c>
      <c r="C17" s="1">
        <f>VLOOKUP(A17,[5]TDSheet!$A:$L,12,0)</f>
        <v>1176</v>
      </c>
      <c r="D17" s="1">
        <f>VLOOKUP(A17,[1]TDSheet!$A:$L,10,0)</f>
        <v>8</v>
      </c>
      <c r="E17" s="1">
        <f>VLOOKUP(A17,[2]TDSheet!$A:$G,3,0)</f>
        <v>134</v>
      </c>
      <c r="F17" s="1">
        <f>VLOOKUP(A17,[3]TDSheet!$A:$L,12,0)</f>
        <v>1033</v>
      </c>
      <c r="G17" s="6">
        <v>0.25</v>
      </c>
      <c r="H17" s="1"/>
      <c r="I17" s="10">
        <v>5738</v>
      </c>
      <c r="J17" s="1"/>
      <c r="K17" s="1"/>
      <c r="L17" s="1"/>
      <c r="M17" s="1"/>
      <c r="N17" s="13">
        <f>VLOOKUP(A17,[4]TDSheet!$A:$S,19,0)</f>
        <v>0</v>
      </c>
      <c r="O17" s="1">
        <f t="shared" si="3"/>
        <v>0</v>
      </c>
      <c r="P17" s="1">
        <v>0</v>
      </c>
      <c r="Q17" s="1">
        <f t="shared" si="2"/>
        <v>26.8</v>
      </c>
      <c r="R17" s="5"/>
      <c r="S17" s="5"/>
      <c r="T17" s="1"/>
      <c r="U17" s="1">
        <f t="shared" si="4"/>
        <v>38.544776119402982</v>
      </c>
      <c r="V17" s="1">
        <f t="shared" si="5"/>
        <v>38.544776119402982</v>
      </c>
      <c r="W17" s="1" t="s">
        <v>23</v>
      </c>
      <c r="X17" s="1"/>
      <c r="Y17" s="1">
        <f t="shared" si="6"/>
        <v>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37</v>
      </c>
      <c r="B18" s="1" t="s">
        <v>27</v>
      </c>
      <c r="C18" s="1">
        <f>VLOOKUP(A18,[5]TDSheet!$A:$L,12,0)</f>
        <v>3361</v>
      </c>
      <c r="D18" s="1">
        <f>VLOOKUP(A18,[1]TDSheet!$A:$L,10,0)</f>
        <v>10</v>
      </c>
      <c r="E18" s="1">
        <f>VLOOKUP(A18,[2]TDSheet!$A:$G,3,0)</f>
        <v>225</v>
      </c>
      <c r="F18" s="1">
        <f>VLOOKUP(A18,[3]TDSheet!$A:$L,12,0)</f>
        <v>3126</v>
      </c>
      <c r="G18" s="6">
        <v>0.25</v>
      </c>
      <c r="H18" s="1"/>
      <c r="I18" s="10">
        <v>4993</v>
      </c>
      <c r="J18" s="1"/>
      <c r="K18" s="1"/>
      <c r="L18" s="1"/>
      <c r="M18" s="1"/>
      <c r="N18" s="13">
        <f>VLOOKUP(A18,[4]TDSheet!$A:$S,19,0)</f>
        <v>0</v>
      </c>
      <c r="O18" s="1">
        <f t="shared" si="3"/>
        <v>0</v>
      </c>
      <c r="P18" s="1">
        <v>0</v>
      </c>
      <c r="Q18" s="1">
        <f t="shared" si="2"/>
        <v>45</v>
      </c>
      <c r="R18" s="5"/>
      <c r="S18" s="5"/>
      <c r="T18" s="1"/>
      <c r="U18" s="1">
        <f t="shared" si="4"/>
        <v>69.466666666666669</v>
      </c>
      <c r="V18" s="1">
        <f t="shared" si="5"/>
        <v>69.466666666666669</v>
      </c>
      <c r="W18" s="1" t="s">
        <v>23</v>
      </c>
      <c r="X18" s="1"/>
      <c r="Y18" s="1">
        <f t="shared" si="6"/>
        <v>0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38</v>
      </c>
      <c r="B19" s="1" t="s">
        <v>25</v>
      </c>
      <c r="C19" s="1">
        <f>VLOOKUP(A19,[5]TDSheet!$A:$L,12,0)</f>
        <v>61.201000000000001</v>
      </c>
      <c r="D19" s="1">
        <f>VLOOKUP(A19,[1]TDSheet!$A:$L,10,0)</f>
        <v>0</v>
      </c>
      <c r="E19" s="1">
        <f>VLOOKUP(A19,[2]TDSheet!$A:$G,3,0)</f>
        <v>41.552</v>
      </c>
      <c r="F19" s="1">
        <f>VLOOKUP(A19,[3]TDSheet!$A:$L,12,0)</f>
        <v>19.341000000000001</v>
      </c>
      <c r="G19" s="6">
        <v>1</v>
      </c>
      <c r="H19" s="1"/>
      <c r="I19" s="10">
        <v>4154</v>
      </c>
      <c r="J19" s="1"/>
      <c r="K19" s="1"/>
      <c r="L19" s="1"/>
      <c r="M19" s="1"/>
      <c r="N19" s="13">
        <f>VLOOKUP(A19,[4]TDSheet!$A:$S,19,0)</f>
        <v>0</v>
      </c>
      <c r="O19" s="1">
        <f t="shared" si="3"/>
        <v>0</v>
      </c>
      <c r="P19" s="1">
        <v>50</v>
      </c>
      <c r="Q19" s="1">
        <f t="shared" si="2"/>
        <v>8.3103999999999996</v>
      </c>
      <c r="R19" s="5">
        <v>50</v>
      </c>
      <c r="S19" s="5"/>
      <c r="T19" s="1"/>
      <c r="U19" s="1">
        <f t="shared" si="4"/>
        <v>14.360439930689259</v>
      </c>
      <c r="V19" s="1">
        <f t="shared" si="5"/>
        <v>8.343882364266463</v>
      </c>
      <c r="W19" s="1" t="s">
        <v>23</v>
      </c>
      <c r="X19" s="1"/>
      <c r="Y19" s="1">
        <f t="shared" si="6"/>
        <v>50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39</v>
      </c>
      <c r="B20" s="1" t="s">
        <v>27</v>
      </c>
      <c r="C20" s="1">
        <f>VLOOKUP(A20,[5]TDSheet!$A:$L,12,0)</f>
        <v>306</v>
      </c>
      <c r="D20" s="1">
        <f>VLOOKUP(A20,[1]TDSheet!$A:$L,10,0)</f>
        <v>277</v>
      </c>
      <c r="E20" s="1">
        <f>VLOOKUP(A20,[2]TDSheet!$A:$G,3,0)</f>
        <v>153</v>
      </c>
      <c r="F20" s="1">
        <f>VLOOKUP(A20,[3]TDSheet!$A:$L,12,0)</f>
        <v>419</v>
      </c>
      <c r="G20" s="6">
        <v>0.25</v>
      </c>
      <c r="H20" s="1"/>
      <c r="I20" s="10">
        <v>5739</v>
      </c>
      <c r="J20" s="1"/>
      <c r="K20" s="1"/>
      <c r="L20" s="1"/>
      <c r="M20" s="1"/>
      <c r="N20" s="13">
        <f>VLOOKUP(A20,[4]TDSheet!$A:$S,19,0)</f>
        <v>0</v>
      </c>
      <c r="O20" s="1">
        <f t="shared" si="3"/>
        <v>0</v>
      </c>
      <c r="P20" s="1">
        <v>0</v>
      </c>
      <c r="Q20" s="1">
        <f t="shared" si="2"/>
        <v>30.6</v>
      </c>
      <c r="R20" s="5"/>
      <c r="S20" s="5"/>
      <c r="T20" s="1"/>
      <c r="U20" s="1">
        <f t="shared" si="4"/>
        <v>13.692810457516339</v>
      </c>
      <c r="V20" s="1">
        <f t="shared" si="5"/>
        <v>13.692810457516339</v>
      </c>
      <c r="W20" s="1" t="s">
        <v>23</v>
      </c>
      <c r="X20" s="1"/>
      <c r="Y20" s="1">
        <f t="shared" si="6"/>
        <v>0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1" t="s">
        <v>40</v>
      </c>
      <c r="B21" s="1" t="s">
        <v>27</v>
      </c>
      <c r="C21" s="1">
        <f>VLOOKUP(A21,[5]TDSheet!$A:$L,12,0)</f>
        <v>6</v>
      </c>
      <c r="D21" s="1">
        <f>VLOOKUP(A21,[1]TDSheet!$A:$L,10,0)</f>
        <v>843</v>
      </c>
      <c r="E21" s="1">
        <f>VLOOKUP(A21,[2]TDSheet!$A:$G,3,0)</f>
        <v>835</v>
      </c>
      <c r="F21" s="1"/>
      <c r="G21" s="6">
        <v>0.3</v>
      </c>
      <c r="H21" s="1"/>
      <c r="I21" s="10">
        <v>6200</v>
      </c>
      <c r="J21" s="1"/>
      <c r="K21" s="1"/>
      <c r="L21" s="1"/>
      <c r="M21" s="1"/>
      <c r="N21" s="13">
        <f>VLOOKUP(A21,[4]TDSheet!$A:$S,19,0)</f>
        <v>300</v>
      </c>
      <c r="O21" s="1">
        <f t="shared" si="3"/>
        <v>1000</v>
      </c>
      <c r="P21" s="1">
        <v>500</v>
      </c>
      <c r="Q21" s="1">
        <f t="shared" si="2"/>
        <v>167</v>
      </c>
      <c r="R21" s="5">
        <v>850</v>
      </c>
      <c r="S21" s="5"/>
      <c r="T21" s="1"/>
      <c r="U21" s="1">
        <f t="shared" si="4"/>
        <v>14.071856287425149</v>
      </c>
      <c r="V21" s="1">
        <f t="shared" si="5"/>
        <v>8.9820359281437128</v>
      </c>
      <c r="W21" s="1" t="s">
        <v>23</v>
      </c>
      <c r="X21" s="11" t="s">
        <v>45</v>
      </c>
      <c r="Y21" s="1">
        <f t="shared" si="6"/>
        <v>255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41</v>
      </c>
      <c r="B22" s="1" t="s">
        <v>27</v>
      </c>
      <c r="C22" s="1"/>
      <c r="D22" s="1">
        <f>VLOOKUP(A22,[1]TDSheet!$A:$L,10,0)</f>
        <v>400</v>
      </c>
      <c r="E22" s="1">
        <f>VLOOKUP(A22,[2]TDSheet!$A:$G,3,0)</f>
        <v>374</v>
      </c>
      <c r="F22" s="1">
        <f>VLOOKUP(A22,[3]TDSheet!$A:$L,12,0)</f>
        <v>21</v>
      </c>
      <c r="G22" s="6">
        <v>0.5</v>
      </c>
      <c r="H22" s="1"/>
      <c r="I22" s="10">
        <v>6346</v>
      </c>
      <c r="J22" s="1"/>
      <c r="K22" s="1"/>
      <c r="L22" s="1"/>
      <c r="M22" s="1"/>
      <c r="N22" s="13">
        <f>VLOOKUP(A22,[4]TDSheet!$A:$S,19,0)</f>
        <v>250</v>
      </c>
      <c r="O22" s="1">
        <f t="shared" si="3"/>
        <v>500</v>
      </c>
      <c r="P22" s="1">
        <v>500</v>
      </c>
      <c r="Q22" s="1">
        <f t="shared" si="2"/>
        <v>74.8</v>
      </c>
      <c r="R22" s="5">
        <v>600</v>
      </c>
      <c r="S22" s="5"/>
      <c r="T22" s="1"/>
      <c r="U22" s="1">
        <f t="shared" si="4"/>
        <v>21.671122994652407</v>
      </c>
      <c r="V22" s="1">
        <f t="shared" si="5"/>
        <v>13.649732620320856</v>
      </c>
      <c r="W22" s="1" t="s">
        <v>23</v>
      </c>
      <c r="X22" s="1"/>
      <c r="Y22" s="1">
        <f t="shared" si="6"/>
        <v>300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42</v>
      </c>
      <c r="B23" s="1" t="s">
        <v>25</v>
      </c>
      <c r="C23" s="1"/>
      <c r="D23" s="1">
        <f>VLOOKUP(A23,[1]TDSheet!$A:$L,10,0)</f>
        <v>307.16699999999997</v>
      </c>
      <c r="E23" s="1">
        <f>VLOOKUP(A23,[2]TDSheet!$A:$G,3,0)</f>
        <v>306.10700000000003</v>
      </c>
      <c r="F23" s="1"/>
      <c r="G23" s="6">
        <v>1</v>
      </c>
      <c r="H23" s="1"/>
      <c r="I23" s="10">
        <v>7058</v>
      </c>
      <c r="J23" s="1"/>
      <c r="K23" s="1"/>
      <c r="L23" s="1"/>
      <c r="M23" s="1"/>
      <c r="N23" s="13">
        <f>VLOOKUP(A23,[4]TDSheet!$A:$S,19,0)</f>
        <v>300</v>
      </c>
      <c r="O23" s="1">
        <f t="shared" si="3"/>
        <v>300</v>
      </c>
      <c r="P23" s="1">
        <v>200</v>
      </c>
      <c r="Q23" s="1">
        <f t="shared" si="2"/>
        <v>61.221400000000003</v>
      </c>
      <c r="R23" s="5">
        <v>350</v>
      </c>
      <c r="S23" s="5"/>
      <c r="T23" s="1"/>
      <c r="U23" s="1">
        <f t="shared" si="4"/>
        <v>13.884034014249918</v>
      </c>
      <c r="V23" s="1">
        <f t="shared" si="5"/>
        <v>8.1670788319117165</v>
      </c>
      <c r="W23" s="1" t="s">
        <v>23</v>
      </c>
      <c r="X23" s="1"/>
      <c r="Y23" s="1">
        <f t="shared" si="6"/>
        <v>350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43</v>
      </c>
      <c r="B24" s="1" t="s">
        <v>25</v>
      </c>
      <c r="C24" s="1"/>
      <c r="D24" s="1">
        <f>VLOOKUP(A24,[1]TDSheet!$A:$L,10,0)</f>
        <v>198.88</v>
      </c>
      <c r="E24" s="1">
        <f>VLOOKUP(A24,[2]TDSheet!$A:$G,3,0)</f>
        <v>198.86600000000001</v>
      </c>
      <c r="F24" s="1"/>
      <c r="G24" s="6">
        <v>1</v>
      </c>
      <c r="H24" s="1"/>
      <c r="I24" s="10">
        <v>7075</v>
      </c>
      <c r="J24" s="1"/>
      <c r="K24" s="1"/>
      <c r="L24" s="1"/>
      <c r="M24" s="1"/>
      <c r="N24" s="13">
        <f>VLOOKUP(A24,[4]TDSheet!$A:$S,19,0)</f>
        <v>200</v>
      </c>
      <c r="O24" s="1">
        <f t="shared" si="3"/>
        <v>200</v>
      </c>
      <c r="P24" s="1">
        <v>120</v>
      </c>
      <c r="Q24" s="1">
        <f t="shared" si="2"/>
        <v>39.773200000000003</v>
      </c>
      <c r="R24" s="5">
        <v>220</v>
      </c>
      <c r="S24" s="5"/>
      <c r="T24" s="1"/>
      <c r="U24" s="1">
        <f t="shared" si="4"/>
        <v>13.576981485020063</v>
      </c>
      <c r="V24" s="1">
        <f t="shared" si="5"/>
        <v>8.0456186577896673</v>
      </c>
      <c r="W24" s="1" t="s">
        <v>23</v>
      </c>
      <c r="X24" s="1"/>
      <c r="Y24" s="1">
        <f t="shared" si="6"/>
        <v>220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</sheetData>
  <autoFilter ref="A3:Y24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2025-02-17T11:45:11Z</dcterms:created>
  <dcterms:modified xsi:type="dcterms:W3CDTF">2025-02-18T10:36:00Z</dcterms:modified>
</cp:coreProperties>
</file>