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5 Ост Поляков\"/>
    </mc:Choice>
  </mc:AlternateContent>
  <xr:revisionPtr revIDLastSave="0" documentId="13_ncr:1_{07C8BF9D-D626-4154-A742-B2E535F351C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П опт февраль" sheetId="1" r:id="rId1"/>
  </sheets>
  <externalReferences>
    <externalReference r:id="rId2"/>
    <externalReference r:id="rId3"/>
  </externalReferences>
  <definedNames>
    <definedName name="_xlnm._FilterDatabase" localSheetId="0" hidden="1">'КП опт февраль'!$A$2:$U$89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10" i="1"/>
  <c r="G14" i="1"/>
  <c r="G16" i="1"/>
  <c r="G21" i="1"/>
  <c r="G25" i="1"/>
  <c r="G27" i="1"/>
  <c r="G29" i="1"/>
  <c r="G32" i="1"/>
  <c r="G34" i="1"/>
  <c r="G36" i="1"/>
  <c r="G38" i="1"/>
  <c r="G40" i="1"/>
  <c r="G42" i="1"/>
  <c r="G47" i="1"/>
  <c r="G55" i="1"/>
  <c r="G58" i="1"/>
  <c r="G60" i="1"/>
  <c r="G63" i="1"/>
  <c r="G65" i="1"/>
  <c r="G69" i="1"/>
  <c r="G75" i="1"/>
  <c r="G77" i="1"/>
  <c r="G82" i="1"/>
  <c r="G87" i="1"/>
  <c r="G5" i="1"/>
  <c r="G7" i="1"/>
  <c r="G12" i="1"/>
  <c r="G15" i="1"/>
  <c r="G20" i="1"/>
  <c r="G23" i="1"/>
  <c r="G26" i="1"/>
  <c r="G28" i="1"/>
  <c r="G30" i="1"/>
  <c r="G33" i="1"/>
  <c r="G35" i="1"/>
  <c r="G37" i="1"/>
  <c r="G39" i="1"/>
  <c r="G41" i="1"/>
  <c r="G43" i="1"/>
  <c r="G50" i="1"/>
  <c r="G57" i="1"/>
  <c r="G59" i="1"/>
  <c r="G62" i="1"/>
  <c r="G64" i="1"/>
  <c r="G67" i="1"/>
  <c r="G72" i="1"/>
  <c r="G76" i="1"/>
  <c r="G80" i="1"/>
  <c r="G85" i="1"/>
  <c r="F129" i="1"/>
  <c r="F130" i="1"/>
  <c r="F12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Q89" i="1" l="1"/>
  <c r="H87" i="1"/>
  <c r="H86" i="1"/>
  <c r="H85" i="1"/>
  <c r="T85" i="1" s="1"/>
  <c r="H84" i="1"/>
  <c r="T84" i="1" s="1"/>
  <c r="H83" i="1"/>
  <c r="T83" i="1" s="1"/>
  <c r="H82" i="1"/>
  <c r="T82" i="1" s="1"/>
  <c r="H81" i="1"/>
  <c r="T81" i="1" s="1"/>
  <c r="H80" i="1"/>
  <c r="T80" i="1" s="1"/>
  <c r="H79" i="1"/>
  <c r="T79" i="1" s="1"/>
  <c r="H78" i="1"/>
  <c r="T78" i="1" s="1"/>
  <c r="H77" i="1"/>
  <c r="T77" i="1" s="1"/>
  <c r="H76" i="1"/>
  <c r="H75" i="1"/>
  <c r="T75" i="1" s="1"/>
  <c r="H74" i="1"/>
  <c r="T74" i="1" s="1"/>
  <c r="H73" i="1"/>
  <c r="T73" i="1" s="1"/>
  <c r="H72" i="1"/>
  <c r="T72" i="1" s="1"/>
  <c r="H71" i="1"/>
  <c r="T71" i="1" s="1"/>
  <c r="H70" i="1"/>
  <c r="T70" i="1" s="1"/>
  <c r="H69" i="1"/>
  <c r="T69" i="1" s="1"/>
  <c r="H68" i="1"/>
  <c r="T68" i="1" s="1"/>
  <c r="H67" i="1"/>
  <c r="T67" i="1" s="1"/>
  <c r="H66" i="1"/>
  <c r="T66" i="1" s="1"/>
  <c r="H65" i="1"/>
  <c r="T65" i="1" s="1"/>
  <c r="H64" i="1"/>
  <c r="H63" i="1"/>
  <c r="T63" i="1" s="1"/>
  <c r="H62" i="1"/>
  <c r="T62" i="1" s="1"/>
  <c r="H61" i="1"/>
  <c r="T61" i="1" s="1"/>
  <c r="H60" i="1"/>
  <c r="T60" i="1" s="1"/>
  <c r="H59" i="1"/>
  <c r="T59" i="1" s="1"/>
  <c r="H58" i="1"/>
  <c r="T58" i="1" s="1"/>
  <c r="H57" i="1"/>
  <c r="T57" i="1" s="1"/>
  <c r="H56" i="1"/>
  <c r="T56" i="1" s="1"/>
  <c r="H55" i="1"/>
  <c r="T55" i="1" s="1"/>
  <c r="H54" i="1"/>
  <c r="T54" i="1" s="1"/>
  <c r="H53" i="1"/>
  <c r="T53" i="1" s="1"/>
  <c r="H52" i="1"/>
  <c r="H51" i="1"/>
  <c r="T51" i="1" s="1"/>
  <c r="H50" i="1"/>
  <c r="T50" i="1" s="1"/>
  <c r="H49" i="1"/>
  <c r="T49" i="1" s="1"/>
  <c r="H48" i="1"/>
  <c r="T48" i="1" s="1"/>
  <c r="H47" i="1"/>
  <c r="T47" i="1" s="1"/>
  <c r="H46" i="1"/>
  <c r="T46" i="1" s="1"/>
  <c r="H45" i="1"/>
  <c r="T45" i="1" s="1"/>
  <c r="H44" i="1"/>
  <c r="T44" i="1" s="1"/>
  <c r="H43" i="1"/>
  <c r="T43" i="1" s="1"/>
  <c r="H42" i="1"/>
  <c r="T42" i="1" s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T87" i="1" l="1"/>
  <c r="T64" i="1"/>
  <c r="T86" i="1"/>
  <c r="T52" i="1"/>
  <c r="T76" i="1"/>
  <c r="J87" i="1" l="1"/>
  <c r="L51" i="1" l="1"/>
  <c r="L52" i="1"/>
  <c r="L53" i="1"/>
  <c r="L54" i="1"/>
  <c r="L61" i="1"/>
  <c r="J61" i="1"/>
  <c r="K61" i="1" s="1"/>
  <c r="J51" i="1"/>
  <c r="K51" i="1" s="1"/>
  <c r="J52" i="1"/>
  <c r="K52" i="1" s="1"/>
  <c r="J53" i="1"/>
  <c r="K53" i="1" s="1"/>
  <c r="J54" i="1"/>
  <c r="K54" i="1" s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0" i="1"/>
  <c r="L59" i="1"/>
  <c r="L58" i="1"/>
  <c r="L57" i="1"/>
  <c r="L56" i="1"/>
  <c r="L55" i="1"/>
  <c r="L50" i="1"/>
  <c r="L49" i="1"/>
  <c r="L48" i="1"/>
  <c r="L47" i="1"/>
  <c r="L46" i="1"/>
  <c r="L45" i="1"/>
  <c r="L44" i="1"/>
  <c r="L43" i="1"/>
  <c r="L42" i="1"/>
  <c r="K41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K87" i="1"/>
  <c r="J42" i="1"/>
  <c r="K42" i="1" s="1"/>
  <c r="O63" i="1" l="1"/>
  <c r="P63" i="1" s="1"/>
  <c r="R63" i="1" s="1"/>
  <c r="U63" i="1" s="1"/>
  <c r="S63" i="1"/>
  <c r="N63" i="1"/>
  <c r="O87" i="1"/>
  <c r="P87" i="1" s="1"/>
  <c r="R87" i="1" s="1"/>
  <c r="U87" i="1" s="1"/>
  <c r="S87" i="1"/>
  <c r="N87" i="1"/>
  <c r="O65" i="1"/>
  <c r="P65" i="1" s="1"/>
  <c r="R65" i="1" s="1"/>
  <c r="U65" i="1" s="1"/>
  <c r="N65" i="1"/>
  <c r="S65" i="1"/>
  <c r="O79" i="1"/>
  <c r="P79" i="1" s="1"/>
  <c r="R79" i="1" s="1"/>
  <c r="U79" i="1" s="1"/>
  <c r="S79" i="1"/>
  <c r="N79" i="1"/>
  <c r="S68" i="1"/>
  <c r="O68" i="1"/>
  <c r="P68" i="1" s="1"/>
  <c r="R68" i="1" s="1"/>
  <c r="U68" i="1" s="1"/>
  <c r="N68" i="1"/>
  <c r="O57" i="1"/>
  <c r="P57" i="1" s="1"/>
  <c r="R57" i="1" s="1"/>
  <c r="U57" i="1" s="1"/>
  <c r="S57" i="1"/>
  <c r="N57" i="1"/>
  <c r="O61" i="1"/>
  <c r="P61" i="1" s="1"/>
  <c r="R61" i="1" s="1"/>
  <c r="U61" i="1" s="1"/>
  <c r="S61" i="1"/>
  <c r="N61" i="1"/>
  <c r="O75" i="1"/>
  <c r="P75" i="1" s="1"/>
  <c r="R75" i="1" s="1"/>
  <c r="U75" i="1" s="1"/>
  <c r="S75" i="1"/>
  <c r="N75" i="1"/>
  <c r="S47" i="1"/>
  <c r="O47" i="1"/>
  <c r="P47" i="1" s="1"/>
  <c r="R47" i="1" s="1"/>
  <c r="U47" i="1" s="1"/>
  <c r="N47" i="1"/>
  <c r="S76" i="1"/>
  <c r="O76" i="1"/>
  <c r="P76" i="1" s="1"/>
  <c r="R76" i="1" s="1"/>
  <c r="U76" i="1" s="1"/>
  <c r="N76" i="1"/>
  <c r="N78" i="1"/>
  <c r="O78" i="1"/>
  <c r="P78" i="1" s="1"/>
  <c r="R78" i="1" s="1"/>
  <c r="U78" i="1" s="1"/>
  <c r="S78" i="1"/>
  <c r="S50" i="1"/>
  <c r="O50" i="1"/>
  <c r="P50" i="1" s="1"/>
  <c r="R50" i="1" s="1"/>
  <c r="U50" i="1" s="1"/>
  <c r="N50" i="1"/>
  <c r="O80" i="1"/>
  <c r="P80" i="1" s="1"/>
  <c r="R80" i="1" s="1"/>
  <c r="U80" i="1" s="1"/>
  <c r="S80" i="1"/>
  <c r="N80" i="1"/>
  <c r="S69" i="1"/>
  <c r="O69" i="1"/>
  <c r="P69" i="1" s="1"/>
  <c r="R69" i="1" s="1"/>
  <c r="U69" i="1" s="1"/>
  <c r="N69" i="1"/>
  <c r="O53" i="1"/>
  <c r="P53" i="1" s="1"/>
  <c r="R53" i="1" s="1"/>
  <c r="U53" i="1" s="1"/>
  <c r="S53" i="1"/>
  <c r="N53" i="1"/>
  <c r="N46" i="1"/>
  <c r="S46" i="1"/>
  <c r="O46" i="1"/>
  <c r="P46" i="1" s="1"/>
  <c r="R46" i="1" s="1"/>
  <c r="U46" i="1" s="1"/>
  <c r="O77" i="1"/>
  <c r="P77" i="1" s="1"/>
  <c r="R77" i="1" s="1"/>
  <c r="U77" i="1" s="1"/>
  <c r="S77" i="1"/>
  <c r="N77" i="1"/>
  <c r="S66" i="1"/>
  <c r="O66" i="1"/>
  <c r="P66" i="1" s="1"/>
  <c r="R66" i="1" s="1"/>
  <c r="U66" i="1" s="1"/>
  <c r="N66" i="1"/>
  <c r="N67" i="1"/>
  <c r="S67" i="1"/>
  <c r="O67" i="1"/>
  <c r="P67" i="1" s="1"/>
  <c r="R67" i="1" s="1"/>
  <c r="U67" i="1" s="1"/>
  <c r="S55" i="1"/>
  <c r="N55" i="1"/>
  <c r="O55" i="1"/>
  <c r="P55" i="1" s="1"/>
  <c r="R55" i="1" s="1"/>
  <c r="U55" i="1" s="1"/>
  <c r="S56" i="1"/>
  <c r="N56" i="1"/>
  <c r="O56" i="1"/>
  <c r="P56" i="1" s="1"/>
  <c r="R56" i="1" s="1"/>
  <c r="U56" i="1" s="1"/>
  <c r="N70" i="1"/>
  <c r="S70" i="1"/>
  <c r="O70" i="1"/>
  <c r="P70" i="1" s="1"/>
  <c r="R70" i="1" s="1"/>
  <c r="U70" i="1" s="1"/>
  <c r="S58" i="1"/>
  <c r="N58" i="1"/>
  <c r="O58" i="1"/>
  <c r="P58" i="1" s="1"/>
  <c r="R58" i="1" s="1"/>
  <c r="U58" i="1" s="1"/>
  <c r="S71" i="1"/>
  <c r="O71" i="1"/>
  <c r="P71" i="1" s="1"/>
  <c r="R71" i="1" s="1"/>
  <c r="U71" i="1" s="1"/>
  <c r="N71" i="1"/>
  <c r="N54" i="1"/>
  <c r="O54" i="1"/>
  <c r="P54" i="1" s="1"/>
  <c r="R54" i="1" s="1"/>
  <c r="U54" i="1" s="1"/>
  <c r="S54" i="1"/>
  <c r="N43" i="1"/>
  <c r="S43" i="1"/>
  <c r="O43" i="1"/>
  <c r="P43" i="1" s="1"/>
  <c r="R43" i="1" s="1"/>
  <c r="U43" i="1" s="1"/>
  <c r="O59" i="1"/>
  <c r="P59" i="1" s="1"/>
  <c r="R59" i="1" s="1"/>
  <c r="U59" i="1" s="1"/>
  <c r="S59" i="1"/>
  <c r="N59" i="1"/>
  <c r="S72" i="1"/>
  <c r="O72" i="1"/>
  <c r="P72" i="1" s="1"/>
  <c r="R72" i="1" s="1"/>
  <c r="U72" i="1" s="1"/>
  <c r="N72" i="1"/>
  <c r="S44" i="1"/>
  <c r="N44" i="1"/>
  <c r="O44" i="1"/>
  <c r="P44" i="1" s="1"/>
  <c r="R44" i="1" s="1"/>
  <c r="U44" i="1" s="1"/>
  <c r="S60" i="1"/>
  <c r="O60" i="1"/>
  <c r="P60" i="1" s="1"/>
  <c r="R60" i="1" s="1"/>
  <c r="U60" i="1" s="1"/>
  <c r="N60" i="1"/>
  <c r="O73" i="1"/>
  <c r="P73" i="1" s="1"/>
  <c r="R73" i="1" s="1"/>
  <c r="U73" i="1" s="1"/>
  <c r="S73" i="1"/>
  <c r="N73" i="1"/>
  <c r="S84" i="1"/>
  <c r="O84" i="1"/>
  <c r="P84" i="1" s="1"/>
  <c r="R84" i="1" s="1"/>
  <c r="U84" i="1" s="1"/>
  <c r="N84" i="1"/>
  <c r="O52" i="1"/>
  <c r="P52" i="1" s="1"/>
  <c r="R52" i="1" s="1"/>
  <c r="U52" i="1" s="1"/>
  <c r="S52" i="1"/>
  <c r="N52" i="1"/>
  <c r="O86" i="1"/>
  <c r="P86" i="1" s="1"/>
  <c r="R86" i="1" s="1"/>
  <c r="U86" i="1" s="1"/>
  <c r="S86" i="1"/>
  <c r="N86" i="1"/>
  <c r="O64" i="1"/>
  <c r="P64" i="1" s="1"/>
  <c r="R64" i="1" s="1"/>
  <c r="U64" i="1" s="1"/>
  <c r="S64" i="1"/>
  <c r="N64" i="1"/>
  <c r="S48" i="1"/>
  <c r="O48" i="1"/>
  <c r="P48" i="1" s="1"/>
  <c r="R48" i="1" s="1"/>
  <c r="U48" i="1" s="1"/>
  <c r="N48" i="1"/>
  <c r="S49" i="1"/>
  <c r="O49" i="1"/>
  <c r="P49" i="1" s="1"/>
  <c r="R49" i="1" s="1"/>
  <c r="U49" i="1" s="1"/>
  <c r="N49" i="1"/>
  <c r="N81" i="1"/>
  <c r="S81" i="1"/>
  <c r="O81" i="1"/>
  <c r="P81" i="1" s="1"/>
  <c r="R81" i="1" s="1"/>
  <c r="U81" i="1" s="1"/>
  <c r="S42" i="1"/>
  <c r="N42" i="1"/>
  <c r="O42" i="1"/>
  <c r="P42" i="1" s="1"/>
  <c r="R42" i="1" s="1"/>
  <c r="U42" i="1" s="1"/>
  <c r="S82" i="1"/>
  <c r="O82" i="1"/>
  <c r="P82" i="1" s="1"/>
  <c r="R82" i="1" s="1"/>
  <c r="U82" i="1" s="1"/>
  <c r="N82" i="1"/>
  <c r="S83" i="1"/>
  <c r="O83" i="1"/>
  <c r="P83" i="1" s="1"/>
  <c r="R83" i="1" s="1"/>
  <c r="U83" i="1" s="1"/>
  <c r="N83" i="1"/>
  <c r="O45" i="1"/>
  <c r="P45" i="1" s="1"/>
  <c r="R45" i="1" s="1"/>
  <c r="U45" i="1" s="1"/>
  <c r="S45" i="1"/>
  <c r="N45" i="1"/>
  <c r="S62" i="1"/>
  <c r="O62" i="1"/>
  <c r="P62" i="1" s="1"/>
  <c r="R62" i="1" s="1"/>
  <c r="U62" i="1" s="1"/>
  <c r="N62" i="1"/>
  <c r="S74" i="1"/>
  <c r="O74" i="1"/>
  <c r="P74" i="1" s="1"/>
  <c r="R74" i="1" s="1"/>
  <c r="U74" i="1" s="1"/>
  <c r="N74" i="1"/>
  <c r="S85" i="1"/>
  <c r="O85" i="1"/>
  <c r="P85" i="1" s="1"/>
  <c r="R85" i="1" s="1"/>
  <c r="U85" i="1" s="1"/>
  <c r="N85" i="1"/>
  <c r="O51" i="1"/>
  <c r="P51" i="1" s="1"/>
  <c r="R51" i="1" s="1"/>
  <c r="U51" i="1" s="1"/>
  <c r="S51" i="1"/>
  <c r="N51" i="1"/>
  <c r="K5" i="1"/>
  <c r="K6" i="1"/>
  <c r="K7" i="1"/>
  <c r="K19" i="1"/>
  <c r="K20" i="1"/>
  <c r="K21" i="1"/>
  <c r="K22" i="1"/>
  <c r="K25" i="1"/>
  <c r="K27" i="1"/>
  <c r="K28" i="1"/>
  <c r="K31" i="1"/>
  <c r="K36" i="1"/>
  <c r="K37" i="1"/>
  <c r="K38" i="1"/>
  <c r="K39" i="1"/>
  <c r="K40" i="1"/>
  <c r="J23" i="1"/>
  <c r="K23" i="1" s="1"/>
  <c r="J4" i="1"/>
  <c r="K4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24" i="1"/>
  <c r="K24" i="1" s="1"/>
  <c r="J26" i="1"/>
  <c r="K26" i="1" s="1"/>
  <c r="J29" i="1"/>
  <c r="K29" i="1" s="1"/>
  <c r="J30" i="1"/>
  <c r="K30" i="1" s="1"/>
  <c r="J32" i="1"/>
  <c r="K32" i="1" s="1"/>
  <c r="J33" i="1"/>
  <c r="K33" i="1" s="1"/>
  <c r="J34" i="1"/>
  <c r="K34" i="1" s="1"/>
  <c r="J35" i="1"/>
  <c r="K35" i="1" s="1"/>
  <c r="J3" i="1"/>
  <c r="K3" i="1" s="1"/>
  <c r="W26" i="1"/>
  <c r="W38" i="1"/>
  <c r="X4" i="1"/>
  <c r="W4" i="1" s="1"/>
  <c r="X5" i="1"/>
  <c r="W5" i="1" s="1"/>
  <c r="X6" i="1"/>
  <c r="W6" i="1" s="1"/>
  <c r="X7" i="1"/>
  <c r="W7" i="1" s="1"/>
  <c r="X8" i="1"/>
  <c r="W8" i="1" s="1"/>
  <c r="X9" i="1"/>
  <c r="W9" i="1" s="1"/>
  <c r="X10" i="1"/>
  <c r="W10" i="1" s="1"/>
  <c r="X11" i="1"/>
  <c r="W11" i="1" s="1"/>
  <c r="X12" i="1"/>
  <c r="W12" i="1" s="1"/>
  <c r="X13" i="1"/>
  <c r="W13" i="1" s="1"/>
  <c r="X14" i="1"/>
  <c r="W14" i="1" s="1"/>
  <c r="X15" i="1"/>
  <c r="W15" i="1" s="1"/>
  <c r="X16" i="1"/>
  <c r="W16" i="1" s="1"/>
  <c r="X17" i="1"/>
  <c r="W17" i="1" s="1"/>
  <c r="X18" i="1"/>
  <c r="W18" i="1" s="1"/>
  <c r="X19" i="1"/>
  <c r="W19" i="1" s="1"/>
  <c r="X20" i="1"/>
  <c r="W20" i="1" s="1"/>
  <c r="X21" i="1"/>
  <c r="W21" i="1" s="1"/>
  <c r="X22" i="1"/>
  <c r="W22" i="1" s="1"/>
  <c r="X23" i="1"/>
  <c r="W23" i="1" s="1"/>
  <c r="X24" i="1"/>
  <c r="W24" i="1" s="1"/>
  <c r="W25" i="1"/>
  <c r="X27" i="1"/>
  <c r="W27" i="1" s="1"/>
  <c r="X28" i="1"/>
  <c r="W28" i="1" s="1"/>
  <c r="X29" i="1"/>
  <c r="W29" i="1" s="1"/>
  <c r="X30" i="1"/>
  <c r="W30" i="1" s="1"/>
  <c r="X31" i="1"/>
  <c r="W31" i="1" s="1"/>
  <c r="X32" i="1"/>
  <c r="W32" i="1" s="1"/>
  <c r="X33" i="1"/>
  <c r="W33" i="1" s="1"/>
  <c r="X34" i="1"/>
  <c r="W34" i="1" s="1"/>
  <c r="W35" i="1"/>
  <c r="W36" i="1"/>
  <c r="X37" i="1"/>
  <c r="W37" i="1" s="1"/>
  <c r="X39" i="1"/>
  <c r="W39" i="1" s="1"/>
  <c r="X40" i="1"/>
  <c r="W40" i="1" s="1"/>
  <c r="X41" i="1"/>
  <c r="W41" i="1" s="1"/>
  <c r="X3" i="1"/>
  <c r="W3" i="1" s="1"/>
  <c r="T41" i="1"/>
  <c r="L41" i="1"/>
  <c r="S41" i="1" s="1"/>
  <c r="T40" i="1"/>
  <c r="L40" i="1"/>
  <c r="S40" i="1" s="1"/>
  <c r="T39" i="1"/>
  <c r="L39" i="1"/>
  <c r="N39" i="1" s="1"/>
  <c r="T38" i="1"/>
  <c r="L38" i="1"/>
  <c r="S38" i="1" s="1"/>
  <c r="T37" i="1"/>
  <c r="L37" i="1"/>
  <c r="O37" i="1" s="1"/>
  <c r="P37" i="1" s="1"/>
  <c r="R37" i="1" s="1"/>
  <c r="T36" i="1"/>
  <c r="L36" i="1"/>
  <c r="N36" i="1" s="1"/>
  <c r="T35" i="1"/>
  <c r="L35" i="1"/>
  <c r="S35" i="1" s="1"/>
  <c r="T34" i="1"/>
  <c r="L34" i="1"/>
  <c r="S34" i="1" s="1"/>
  <c r="T33" i="1"/>
  <c r="L33" i="1"/>
  <c r="S33" i="1" s="1"/>
  <c r="T32" i="1"/>
  <c r="L32" i="1"/>
  <c r="S32" i="1" s="1"/>
  <c r="T31" i="1"/>
  <c r="L31" i="1"/>
  <c r="N31" i="1" s="1"/>
  <c r="T30" i="1"/>
  <c r="L30" i="1"/>
  <c r="S30" i="1" s="1"/>
  <c r="T29" i="1"/>
  <c r="L29" i="1"/>
  <c r="O29" i="1" s="1"/>
  <c r="P29" i="1" s="1"/>
  <c r="R29" i="1" s="1"/>
  <c r="T28" i="1"/>
  <c r="L28" i="1"/>
  <c r="O28" i="1" s="1"/>
  <c r="P28" i="1" s="1"/>
  <c r="R28" i="1" s="1"/>
  <c r="T27" i="1"/>
  <c r="L27" i="1"/>
  <c r="N27" i="1" s="1"/>
  <c r="T26" i="1"/>
  <c r="L26" i="1"/>
  <c r="S26" i="1" s="1"/>
  <c r="T25" i="1"/>
  <c r="L25" i="1"/>
  <c r="S25" i="1" s="1"/>
  <c r="T24" i="1"/>
  <c r="U24" i="1" s="1"/>
  <c r="L24" i="1"/>
  <c r="O24" i="1" s="1"/>
  <c r="P24" i="1" s="1"/>
  <c r="T23" i="1"/>
  <c r="L23" i="1"/>
  <c r="S23" i="1" s="1"/>
  <c r="T22" i="1"/>
  <c r="L22" i="1"/>
  <c r="S22" i="1" s="1"/>
  <c r="T21" i="1"/>
  <c r="L21" i="1"/>
  <c r="N21" i="1" s="1"/>
  <c r="T20" i="1"/>
  <c r="L20" i="1"/>
  <c r="O20" i="1" s="1"/>
  <c r="P20" i="1" s="1"/>
  <c r="R20" i="1" s="1"/>
  <c r="T19" i="1"/>
  <c r="L19" i="1"/>
  <c r="N19" i="1" s="1"/>
  <c r="T18" i="1"/>
  <c r="L18" i="1"/>
  <c r="N18" i="1" s="1"/>
  <c r="T17" i="1"/>
  <c r="U17" i="1" s="1"/>
  <c r="L17" i="1"/>
  <c r="S17" i="1" s="1"/>
  <c r="T16" i="1"/>
  <c r="U16" i="1" s="1"/>
  <c r="L16" i="1"/>
  <c r="S16" i="1" s="1"/>
  <c r="T15" i="1"/>
  <c r="L15" i="1"/>
  <c r="S15" i="1" s="1"/>
  <c r="T14" i="1"/>
  <c r="U14" i="1" s="1"/>
  <c r="L14" i="1"/>
  <c r="S14" i="1" s="1"/>
  <c r="T13" i="1"/>
  <c r="U13" i="1" s="1"/>
  <c r="L13" i="1"/>
  <c r="S13" i="1" s="1"/>
  <c r="T12" i="1"/>
  <c r="L12" i="1"/>
  <c r="S12" i="1" s="1"/>
  <c r="T11" i="1"/>
  <c r="U11" i="1" s="1"/>
  <c r="L11" i="1"/>
  <c r="O11" i="1" s="1"/>
  <c r="P11" i="1" s="1"/>
  <c r="T10" i="1"/>
  <c r="L10" i="1"/>
  <c r="O10" i="1" s="1"/>
  <c r="P10" i="1" s="1"/>
  <c r="R10" i="1" s="1"/>
  <c r="T9" i="1"/>
  <c r="L9" i="1"/>
  <c r="O9" i="1" s="1"/>
  <c r="P9" i="1" s="1"/>
  <c r="R9" i="1" s="1"/>
  <c r="T8" i="1"/>
  <c r="U8" i="1" s="1"/>
  <c r="L8" i="1"/>
  <c r="S8" i="1" s="1"/>
  <c r="T7" i="1"/>
  <c r="L7" i="1"/>
  <c r="S7" i="1" s="1"/>
  <c r="T6" i="1"/>
  <c r="L6" i="1"/>
  <c r="O6" i="1" s="1"/>
  <c r="P6" i="1" s="1"/>
  <c r="R6" i="1" s="1"/>
  <c r="T5" i="1"/>
  <c r="L5" i="1"/>
  <c r="N5" i="1" s="1"/>
  <c r="T4" i="1"/>
  <c r="L4" i="1"/>
  <c r="S4" i="1" s="1"/>
  <c r="T3" i="1"/>
  <c r="L3" i="1"/>
  <c r="S3" i="1" s="1"/>
  <c r="U37" i="1" l="1"/>
  <c r="T89" i="1"/>
  <c r="O8" i="1"/>
  <c r="P8" i="1" s="1"/>
  <c r="U6" i="1"/>
  <c r="S39" i="1"/>
  <c r="N8" i="1"/>
  <c r="O30" i="1"/>
  <c r="P30" i="1" s="1"/>
  <c r="R30" i="1" s="1"/>
  <c r="U30" i="1" s="1"/>
  <c r="U20" i="1"/>
  <c r="O39" i="1"/>
  <c r="P39" i="1" s="1"/>
  <c r="R39" i="1" s="1"/>
  <c r="U39" i="1" s="1"/>
  <c r="O18" i="1"/>
  <c r="P18" i="1" s="1"/>
  <c r="R18" i="1" s="1"/>
  <c r="U18" i="1" s="1"/>
  <c r="S18" i="1"/>
  <c r="O22" i="1"/>
  <c r="P22" i="1" s="1"/>
  <c r="R22" i="1" s="1"/>
  <c r="U22" i="1" s="1"/>
  <c r="N22" i="1"/>
  <c r="U29" i="1"/>
  <c r="O16" i="1"/>
  <c r="P16" i="1" s="1"/>
  <c r="N3" i="1"/>
  <c r="S10" i="1"/>
  <c r="O27" i="1"/>
  <c r="P27" i="1" s="1"/>
  <c r="R27" i="1" s="1"/>
  <c r="U27" i="1" s="1"/>
  <c r="S27" i="1"/>
  <c r="N40" i="1"/>
  <c r="S24" i="1"/>
  <c r="O3" i="1"/>
  <c r="P3" i="1" s="1"/>
  <c r="R3" i="1" s="1"/>
  <c r="N16" i="1"/>
  <c r="S31" i="1"/>
  <c r="O17" i="1"/>
  <c r="P17" i="1" s="1"/>
  <c r="N4" i="1"/>
  <c r="N7" i="1"/>
  <c r="S9" i="1"/>
  <c r="N35" i="1"/>
  <c r="N38" i="1"/>
  <c r="O14" i="1"/>
  <c r="P14" i="1" s="1"/>
  <c r="O34" i="1"/>
  <c r="P34" i="1" s="1"/>
  <c r="R34" i="1" s="1"/>
  <c r="U34" i="1" s="1"/>
  <c r="N9" i="1"/>
  <c r="N17" i="1"/>
  <c r="O26" i="1"/>
  <c r="P26" i="1" s="1"/>
  <c r="R26" i="1" s="1"/>
  <c r="U26" i="1" s="1"/>
  <c r="O4" i="1"/>
  <c r="P4" i="1" s="1"/>
  <c r="R4" i="1" s="1"/>
  <c r="O7" i="1"/>
  <c r="P7" i="1" s="1"/>
  <c r="R7" i="1" s="1"/>
  <c r="U7" i="1" s="1"/>
  <c r="O15" i="1"/>
  <c r="P15" i="1" s="1"/>
  <c r="R15" i="1" s="1"/>
  <c r="U15" i="1" s="1"/>
  <c r="O35" i="1"/>
  <c r="P35" i="1" s="1"/>
  <c r="R35" i="1" s="1"/>
  <c r="U35" i="1" s="1"/>
  <c r="O38" i="1"/>
  <c r="P38" i="1" s="1"/>
  <c r="R38" i="1" s="1"/>
  <c r="U38" i="1" s="1"/>
  <c r="O31" i="1"/>
  <c r="P31" i="1" s="1"/>
  <c r="R31" i="1" s="1"/>
  <c r="U31" i="1" s="1"/>
  <c r="O13" i="1"/>
  <c r="P13" i="1" s="1"/>
  <c r="O21" i="1"/>
  <c r="P21" i="1" s="1"/>
  <c r="R21" i="1" s="1"/>
  <c r="U21" i="1" s="1"/>
  <c r="N30" i="1"/>
  <c r="S11" i="1"/>
  <c r="U9" i="1"/>
  <c r="U28" i="1"/>
  <c r="U10" i="1"/>
  <c r="S5" i="1"/>
  <c r="N10" i="1"/>
  <c r="S19" i="1"/>
  <c r="N23" i="1"/>
  <c r="S28" i="1"/>
  <c r="N32" i="1"/>
  <c r="S36" i="1"/>
  <c r="S6" i="1"/>
  <c r="N11" i="1"/>
  <c r="N12" i="1"/>
  <c r="S20" i="1"/>
  <c r="O23" i="1"/>
  <c r="P23" i="1" s="1"/>
  <c r="R23" i="1" s="1"/>
  <c r="U23" i="1" s="1"/>
  <c r="N24" i="1"/>
  <c r="N25" i="1"/>
  <c r="S29" i="1"/>
  <c r="O32" i="1"/>
  <c r="P32" i="1" s="1"/>
  <c r="R32" i="1" s="1"/>
  <c r="U32" i="1" s="1"/>
  <c r="N33" i="1"/>
  <c r="S37" i="1"/>
  <c r="O40" i="1"/>
  <c r="P40" i="1" s="1"/>
  <c r="R40" i="1" s="1"/>
  <c r="U40" i="1" s="1"/>
  <c r="N41" i="1"/>
  <c r="O12" i="1"/>
  <c r="P12" i="1" s="1"/>
  <c r="R12" i="1" s="1"/>
  <c r="U12" i="1" s="1"/>
  <c r="N13" i="1"/>
  <c r="N14" i="1"/>
  <c r="N15" i="1"/>
  <c r="S21" i="1"/>
  <c r="O25" i="1"/>
  <c r="P25" i="1" s="1"/>
  <c r="R25" i="1" s="1"/>
  <c r="U25" i="1" s="1"/>
  <c r="N26" i="1"/>
  <c r="O33" i="1"/>
  <c r="P33" i="1" s="1"/>
  <c r="R33" i="1" s="1"/>
  <c r="U33" i="1" s="1"/>
  <c r="N34" i="1"/>
  <c r="O41" i="1"/>
  <c r="P41" i="1" s="1"/>
  <c r="R41" i="1" s="1"/>
  <c r="U41" i="1" s="1"/>
  <c r="N28" i="1"/>
  <c r="O5" i="1"/>
  <c r="P5" i="1" s="1"/>
  <c r="R5" i="1" s="1"/>
  <c r="U5" i="1" s="1"/>
  <c r="N6" i="1"/>
  <c r="O19" i="1"/>
  <c r="P19" i="1" s="1"/>
  <c r="R19" i="1" s="1"/>
  <c r="U19" i="1" s="1"/>
  <c r="N20" i="1"/>
  <c r="N29" i="1"/>
  <c r="O36" i="1"/>
  <c r="P36" i="1" s="1"/>
  <c r="R36" i="1" s="1"/>
  <c r="U36" i="1" s="1"/>
  <c r="N37" i="1"/>
  <c r="S89" i="1" l="1"/>
  <c r="U3" i="1"/>
  <c r="R89" i="1"/>
  <c r="R93" i="1" s="1"/>
  <c r="U4" i="1"/>
  <c r="T90" i="1"/>
  <c r="T91" i="1" l="1"/>
  <c r="S90" i="1"/>
  <c r="R92" i="1"/>
  <c r="U89" i="1"/>
  <c r="U91" i="1" s="1"/>
  <c r="U90" i="1" l="1"/>
</calcChain>
</file>

<file path=xl/sharedStrings.xml><?xml version="1.0" encoding="utf-8"?>
<sst xmlns="http://schemas.openxmlformats.org/spreadsheetml/2006/main" count="140" uniqueCount="129">
  <si>
    <t>код</t>
  </si>
  <si>
    <t>номенклатура</t>
  </si>
  <si>
    <t>еи</t>
  </si>
  <si>
    <t>ак цена НВ вход, кг</t>
  </si>
  <si>
    <t>ак цена НВ вход, шт</t>
  </si>
  <si>
    <t>наценка НВ</t>
  </si>
  <si>
    <t>цена НВ +15%</t>
  </si>
  <si>
    <t>компенс до 15%</t>
  </si>
  <si>
    <t>объем план</t>
  </si>
  <si>
    <t>вход, руб</t>
  </si>
  <si>
    <t>выход, руб</t>
  </si>
  <si>
    <t>выход с комп, руб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</si>
  <si>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</si>
  <si>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</si>
  <si>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</si>
  <si>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</si>
  <si>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</si>
  <si>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</si>
  <si>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</si>
  <si>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</si>
  <si>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МЯСНЫЕ С ГОВЯДИНОЙ ПМ сосп/о мгс 0.4кг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</si>
  <si>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</si>
  <si>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</si>
  <si>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</si>
  <si>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</si>
  <si>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</si>
  <si>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</si>
  <si>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</si>
  <si>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</si>
  <si>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</si>
  <si>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</si>
  <si>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</si>
  <si>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</si>
  <si>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</si>
  <si>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Папаможет в/к в/у</t>
  </si>
  <si>
    <t>СЕРВЕЛАТ ОХОТНИЧИЙ в/к в/у</t>
  </si>
  <si>
    <t>СЕРВЕЛАТ ФИНСКИЙ в/кв/у_45с</t>
  </si>
  <si>
    <t>СЕРВЕЛАТ ЗЕРНИСТЫЙ ПМ в/кв/у 0.35кг</t>
  </si>
  <si>
    <t>БОЯNСКАЯ Папа может п/к в/у 0.28кг 8шт.</t>
  </si>
  <si>
    <t>СЕРВЕЛАТ ОХОТНИЧИЙ ПМв/к в/у 0.35кг 8шт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</si>
  <si>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</si>
  <si>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</si>
  <si>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</si>
  <si>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ВЕТЧ.МРАМОРНАЯ в/у_С_45c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</si>
  <si>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</si>
  <si>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</si>
  <si>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</si>
  <si>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</si>
  <si>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</si>
  <si>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</si>
  <si>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компенс, руб</t>
  </si>
  <si>
    <t>Предложение</t>
  </si>
  <si>
    <t>Наценка НВ</t>
  </si>
  <si>
    <t>ДОКТОРСКАЯ ГОСТ вар п/о_Л</t>
  </si>
  <si>
    <t>ДОКТОРСКАЯ ГОСТ Папа может вар п/о</t>
  </si>
  <si>
    <t>ДОКТОРСКАЯ ГОСТ вар п/о 0.4кг 8шт.</t>
  </si>
  <si>
    <t>ДОКТОРСКАЯ ГОСТ вар б/о мгс</t>
  </si>
  <si>
    <t>РУССКАЯ ГОСТ вар п/о</t>
  </si>
  <si>
    <t>ОСТАНКИНСКАЯ вар п/о</t>
  </si>
  <si>
    <t>ОСТАНКИНСКАЯ вар п/о 0.4кг 8шт.</t>
  </si>
  <si>
    <t>6769 </t>
  </si>
  <si>
    <t>СЕМЕЙНАЯ вар п/о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</si>
  <si>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</si>
  <si>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</si>
  <si>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</si>
  <si>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6208 </t>
  </si>
  <si>
    <t>СЕРВЕЛАТ ЕВРОПЕЙСКИЙ в/к в/у</t>
  </si>
  <si>
    <t>СЕРВЕЛАТ ЕВРОПЕЙСКИЙ в/к в/у 0.33кг 8шт.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</si>
  <si>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</si>
  <si>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</si>
  <si>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</si>
  <si>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</si>
  <si>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</si>
  <si>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</si>
  <si>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</si>
  <si>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614 </t>
  </si>
  <si>
    <t>ЮБИЛЕЙНАЯ Папа может с/к в/у 1/250 8шт.</t>
  </si>
  <si>
    <t>5707 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</si>
  <si>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</si>
  <si>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</si>
  <si>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</si>
  <si>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</si>
  <si>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</si>
  <si>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</si>
  <si>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</si>
  <si>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6221 </t>
  </si>
  <si>
    <t>ОХОТНИЧЬЯ ПМ с/к с/н в/у 1/100 10шт.</t>
  </si>
  <si>
    <t>6557 </t>
  </si>
  <si>
    <t>АРОМАТНАЯ с/к с/н в/у 1/100 10шт.</t>
  </si>
  <si>
    <t>ПОСОЛЬСКАЯ ПМ с/к с/н в/у 1/100 10шт.</t>
  </si>
  <si>
    <t>САЛЯМИ МЕЛКОЗЕРНЕНАЯ с/к в/у 1/120_60с</t>
  </si>
  <si>
    <t>СЕРВЕЛАТ ШВАРЦЕР ПМ в/к в/у 0.28кг 8шт.</t>
  </si>
  <si>
    <t>КЛАССИЧЕСКИЕ Папа может сар б/о мгс 1*3</t>
  </si>
  <si>
    <t>МОЛОЧ.ПРЕМИУМ ПМ сос п/о мгс 1.5*4_О_50с</t>
  </si>
  <si>
    <t>ДЛЯ ДЕТЕЙ сос п/о мгс 0.33кг 8шт.</t>
  </si>
  <si>
    <t>МЯСНЫЕ С ГОВЯД.ПМ сос п/о мгс 0.4кг_50с</t>
  </si>
  <si>
    <t>СОЧНЫЕ ПМ сос п/о мгс 0.41кг 10шт_50с</t>
  </si>
  <si>
    <t>ФИЛЕЙНЫЕ Папа может сос ц/о мгс 0.33кг</t>
  </si>
  <si>
    <t>ФИЛЕЙНЫЕ Папа может сос ц/о мгс 1.5*2</t>
  </si>
  <si>
    <t>6776 </t>
  </si>
  <si>
    <t>ХОТ-ДОГ Папа может сос п/о мгс 0.35кг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</si>
  <si>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</si>
  <si>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</si>
  <si>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</si>
  <si>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</si>
  <si>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СЕРВЕЛАТ С АРОМ.ТРАВАМИ в/к в/у 0.31кг</t>
  </si>
  <si>
    <t>Исходные показатели:</t>
  </si>
  <si>
    <t>кг</t>
  </si>
  <si>
    <t>шт</t>
  </si>
  <si>
    <t>ШТ НАРЕЗКА С/К САЛЯМИ ИТАЛЬЯНСКАЯ  0,150 ПАПА МОЖЕТ 1/8, кг</t>
  </si>
  <si>
    <t>ШТ С/К САЛЯМИ  0,250 ПАПА МОЖЕТ 1/8, шт</t>
  </si>
  <si>
    <t>ШТ СОСИСКИ С СЫРОМ 0,4 ПАПА МОЖЕТ жарить 1/6, кг</t>
  </si>
  <si>
    <t>САЛЯМИ Папа может с/к в/у 1/250 8шт.</t>
  </si>
  <si>
    <t>6564 </t>
  </si>
  <si>
    <t>СЕРВЕЛАТ ОРЕХОВЫЙ ПМ в/к в/у 0.31кг 8шт.</t>
  </si>
  <si>
    <t>6676 </t>
  </si>
  <si>
    <t>ЧЕСНОЧНАЯ Папа может п/к в/у 0.35кг 8шт.</t>
  </si>
  <si>
    <t>С СЫРОМ Папа может сос ц/о мгс 1*4</t>
  </si>
  <si>
    <t>6518 </t>
  </si>
  <si>
    <t>САЛЯМИ ИТАЛЬЯНСКАЯ с/к в/у 1/150_60с</t>
  </si>
  <si>
    <t>6937 </t>
  </si>
  <si>
    <t>Заказ</t>
  </si>
  <si>
    <t>Заказ кг.</t>
  </si>
  <si>
    <t>ШТ СЕРВЕЛАТ ОХОТНИЧИЙ 0,350 ПАПА МОЖЕТ СРЕЗ 1/8, кг</t>
  </si>
  <si>
    <t>ШТ СЕРВЕЛАТ ЧЕСНОЧНАЯ 0,350 ПАПА МОЖЕТ 1/8, кг</t>
  </si>
  <si>
    <t>ШТ СОСИСКИ СОЧНЫЕ ГРИЛЬ 0,41 ПАПА МОЖЕТ жарить 1/8, кг</t>
  </si>
  <si>
    <t>ДОКТОРСКАЯ ГОСТ вар п/о  Останкино</t>
  </si>
  <si>
    <t>СВЕРКА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</si>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</sst>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8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left" vertical="center" wrapText="1"/>
    </xf>
    <xf numFmtId="2" fontId="2" fillId="0" borderId="8" xfId="0" applyNumberFormat="1" applyFont="1" applyBorder="1" applyAlignment="1">
      <alignment horizontal="center" vertical="center" shrinkToFit="1"/>
    </xf>
    <xf numFmtId="2" fontId="2" fillId="0" borderId="6" xfId="0" applyNumberFormat="1" applyFont="1" applyBorder="1" applyAlignment="1">
      <alignment horizontal="center" vertical="center" shrinkToFit="1"/>
    </xf>
    <xf numFmtId="2" fontId="2" fillId="0" borderId="9" xfId="0" applyNumberFormat="1" applyFont="1" applyBorder="1" applyAlignment="1">
      <alignment horizontal="center" vertical="center" shrinkToFit="1"/>
    </xf>
    <xf numFmtId="10" fontId="2" fillId="0" borderId="6" xfId="0" applyNumberFormat="1" applyFont="1" applyBorder="1" applyAlignment="1">
      <alignment horizontal="center" vertical="center" shrinkToFit="1"/>
    </xf>
    <xf numFmtId="2" fontId="2" fillId="0" borderId="10" xfId="0" applyNumberFormat="1" applyFont="1" applyBorder="1" applyAlignment="1">
      <alignment horizontal="center" vertical="center" shrinkToFit="1"/>
    </xf>
    <xf numFmtId="3" fontId="2" fillId="0" borderId="11" xfId="0" applyNumberFormat="1" applyFont="1" applyBorder="1" applyAlignment="1">
      <alignment horizontal="right" vertical="center" shrinkToFit="1"/>
    </xf>
    <xf numFmtId="4" fontId="2" fillId="0" borderId="7" xfId="0" applyNumberFormat="1" applyFont="1" applyBorder="1" applyAlignment="1">
      <alignment horizontal="right" vertical="center" shrinkToFit="1"/>
    </xf>
    <xf numFmtId="4" fontId="2" fillId="0" borderId="6" xfId="0" applyNumberFormat="1" applyFont="1" applyBorder="1" applyAlignment="1">
      <alignment horizontal="right" vertical="center" shrinkToFit="1"/>
    </xf>
    <xf numFmtId="4" fontId="2" fillId="0" borderId="10" xfId="0" applyNumberFormat="1" applyFont="1" applyBorder="1" applyAlignment="1">
      <alignment horizontal="right" vertical="center" shrinkToFit="1"/>
    </xf>
    <xf numFmtId="4" fontId="2" fillId="0" borderId="9" xfId="0" applyNumberFormat="1" applyFont="1" applyBorder="1" applyAlignment="1">
      <alignment horizontal="right" vertical="center" shrinkToFit="1"/>
    </xf>
    <xf numFmtId="0" fontId="4" fillId="0" borderId="12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left" vertical="center" wrapText="1"/>
    </xf>
    <xf numFmtId="2" fontId="2" fillId="0" borderId="14" xfId="0" applyNumberFormat="1" applyFont="1" applyBorder="1" applyAlignment="1">
      <alignment horizontal="center" vertical="center" shrinkToFit="1"/>
    </xf>
    <xf numFmtId="2" fontId="2" fillId="0" borderId="12" xfId="0" applyNumberFormat="1" applyFont="1" applyBorder="1" applyAlignment="1">
      <alignment horizontal="center" vertical="center" shrinkToFit="1"/>
    </xf>
    <xf numFmtId="2" fontId="2" fillId="0" borderId="15" xfId="0" applyNumberFormat="1" applyFont="1" applyBorder="1" applyAlignment="1">
      <alignment horizontal="center" vertical="center" shrinkToFit="1"/>
    </xf>
    <xf numFmtId="10" fontId="2" fillId="0" borderId="12" xfId="0" applyNumberFormat="1" applyFont="1" applyBorder="1" applyAlignment="1">
      <alignment horizontal="center" vertical="center" shrinkToFit="1"/>
    </xf>
    <xf numFmtId="2" fontId="2" fillId="0" borderId="16" xfId="0" applyNumberFormat="1" applyFont="1" applyBorder="1" applyAlignment="1">
      <alignment horizontal="center" vertical="center" shrinkToFit="1"/>
    </xf>
    <xf numFmtId="3" fontId="2" fillId="0" borderId="17" xfId="0" applyNumberFormat="1" applyFont="1" applyBorder="1" applyAlignment="1">
      <alignment horizontal="right" vertical="center" shrinkToFit="1"/>
    </xf>
    <xf numFmtId="4" fontId="2" fillId="0" borderId="13" xfId="0" applyNumberFormat="1" applyFont="1" applyBorder="1" applyAlignment="1">
      <alignment horizontal="right" vertical="center" shrinkToFit="1"/>
    </xf>
    <xf numFmtId="4" fontId="2" fillId="0" borderId="12" xfId="0" applyNumberFormat="1" applyFont="1" applyBorder="1" applyAlignment="1">
      <alignment horizontal="right" vertical="center" shrinkToFit="1"/>
    </xf>
    <xf numFmtId="4" fontId="2" fillId="0" borderId="16" xfId="0" applyNumberFormat="1" applyFont="1" applyBorder="1" applyAlignment="1">
      <alignment horizontal="right" vertical="center" shrinkToFit="1"/>
    </xf>
    <xf numFmtId="4" fontId="2" fillId="0" borderId="15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right" vertical="center" wrapText="1"/>
    </xf>
    <xf numFmtId="0" fontId="4" fillId="0" borderId="19" xfId="0" applyFont="1" applyBorder="1" applyAlignment="1">
      <alignment horizontal="left" vertical="center" wrapText="1"/>
    </xf>
    <xf numFmtId="2" fontId="2" fillId="0" borderId="18" xfId="0" applyNumberFormat="1" applyFont="1" applyBorder="1" applyAlignment="1">
      <alignment horizontal="center" vertical="center" shrinkToFit="1"/>
    </xf>
    <xf numFmtId="2" fontId="2" fillId="0" borderId="21" xfId="0" applyNumberFormat="1" applyFont="1" applyBorder="1" applyAlignment="1">
      <alignment horizontal="center" vertical="center" shrinkToFit="1"/>
    </xf>
    <xf numFmtId="10" fontId="2" fillId="0" borderId="18" xfId="0" applyNumberFormat="1" applyFont="1" applyBorder="1" applyAlignment="1">
      <alignment horizontal="center" vertical="center" shrinkToFit="1"/>
    </xf>
    <xf numFmtId="2" fontId="2" fillId="0" borderId="22" xfId="0" applyNumberFormat="1" applyFont="1" applyBorder="1" applyAlignment="1">
      <alignment horizontal="center" vertical="center" shrinkToFit="1"/>
    </xf>
    <xf numFmtId="3" fontId="2" fillId="0" borderId="23" xfId="0" applyNumberFormat="1" applyFont="1" applyBorder="1" applyAlignment="1">
      <alignment horizontal="right" vertical="center" shrinkToFit="1"/>
    </xf>
    <xf numFmtId="4" fontId="2" fillId="0" borderId="19" xfId="0" applyNumberFormat="1" applyFont="1" applyBorder="1" applyAlignment="1">
      <alignment horizontal="right" vertical="center" shrinkToFit="1"/>
    </xf>
    <xf numFmtId="4" fontId="2" fillId="0" borderId="18" xfId="0" applyNumberFormat="1" applyFont="1" applyBorder="1" applyAlignment="1">
      <alignment horizontal="right" vertical="center" shrinkToFit="1"/>
    </xf>
    <xf numFmtId="4" fontId="2" fillId="0" borderId="22" xfId="0" applyNumberFormat="1" applyFont="1" applyBorder="1" applyAlignment="1">
      <alignment horizontal="right" vertical="center" shrinkToFit="1"/>
    </xf>
    <xf numFmtId="4" fontId="2" fillId="0" borderId="21" xfId="0" applyNumberFormat="1" applyFont="1" applyBorder="1" applyAlignment="1">
      <alignment horizontal="right" vertical="center" shrinkToFit="1"/>
    </xf>
    <xf numFmtId="2" fontId="2" fillId="0" borderId="24" xfId="0" applyNumberFormat="1" applyFont="1" applyBorder="1" applyAlignment="1">
      <alignment horizontal="center" vertical="center" shrinkToFit="1"/>
    </xf>
    <xf numFmtId="4" fontId="2" fillId="0" borderId="25" xfId="0" applyNumberFormat="1" applyFont="1" applyBorder="1" applyAlignment="1">
      <alignment horizontal="right" vertical="center" shrinkToFit="1"/>
    </xf>
    <xf numFmtId="4" fontId="2" fillId="0" borderId="26" xfId="0" applyNumberFormat="1" applyFont="1" applyBorder="1" applyAlignment="1">
      <alignment horizontal="right" vertical="center" shrinkToFit="1"/>
    </xf>
    <xf numFmtId="4" fontId="2" fillId="0" borderId="27" xfId="0" applyNumberFormat="1" applyFont="1" applyBorder="1" applyAlignment="1">
      <alignment horizontal="right" vertical="center" shrinkToFit="1"/>
    </xf>
    <xf numFmtId="4" fontId="2" fillId="0" borderId="28" xfId="0" applyNumberFormat="1" applyFont="1" applyBorder="1" applyAlignment="1">
      <alignment horizontal="right" vertical="center" shrinkToFit="1"/>
    </xf>
    <xf numFmtId="4" fontId="5" fillId="0" borderId="29" xfId="0" applyNumberFormat="1" applyFont="1" applyBorder="1" applyAlignment="1">
      <alignment horizontal="right" vertical="center"/>
    </xf>
    <xf numFmtId="4" fontId="5" fillId="0" borderId="3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" fontId="5" fillId="0" borderId="0" xfId="0" applyNumberFormat="1" applyFont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2" fontId="2" fillId="3" borderId="18" xfId="0" applyNumberFormat="1" applyFont="1" applyFill="1" applyBorder="1" applyAlignment="1">
      <alignment horizontal="center" vertical="center" shrinkToFit="1"/>
    </xf>
    <xf numFmtId="2" fontId="2" fillId="3" borderId="12" xfId="0" applyNumberFormat="1" applyFont="1" applyFill="1" applyBorder="1" applyAlignment="1">
      <alignment horizontal="center" vertical="center" shrinkToFit="1"/>
    </xf>
    <xf numFmtId="0" fontId="4" fillId="3" borderId="12" xfId="0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left" vertical="center" wrapText="1"/>
    </xf>
    <xf numFmtId="2" fontId="2" fillId="3" borderId="14" xfId="0" applyNumberFormat="1" applyFont="1" applyFill="1" applyBorder="1" applyAlignment="1">
      <alignment horizontal="center" vertical="center" shrinkToFit="1"/>
    </xf>
    <xf numFmtId="2" fontId="2" fillId="3" borderId="15" xfId="0" applyNumberFormat="1" applyFont="1" applyFill="1" applyBorder="1" applyAlignment="1">
      <alignment horizontal="center" vertical="center" shrinkToFit="1"/>
    </xf>
    <xf numFmtId="10" fontId="2" fillId="3" borderId="12" xfId="0" applyNumberFormat="1" applyFont="1" applyFill="1" applyBorder="1" applyAlignment="1">
      <alignment horizontal="center" vertical="center" shrinkToFit="1"/>
    </xf>
    <xf numFmtId="2" fontId="2" fillId="3" borderId="16" xfId="0" applyNumberFormat="1" applyFont="1" applyFill="1" applyBorder="1" applyAlignment="1">
      <alignment horizontal="center" vertical="center" shrinkToFit="1"/>
    </xf>
    <xf numFmtId="3" fontId="2" fillId="3" borderId="17" xfId="0" applyNumberFormat="1" applyFont="1" applyFill="1" applyBorder="1" applyAlignment="1">
      <alignment horizontal="right" vertical="center" shrinkToFit="1"/>
    </xf>
    <xf numFmtId="4" fontId="2" fillId="3" borderId="13" xfId="0" applyNumberFormat="1" applyFont="1" applyFill="1" applyBorder="1" applyAlignment="1">
      <alignment horizontal="right" vertical="center" shrinkToFit="1"/>
    </xf>
    <xf numFmtId="4" fontId="2" fillId="3" borderId="12" xfId="0" applyNumberFormat="1" applyFont="1" applyFill="1" applyBorder="1" applyAlignment="1">
      <alignment horizontal="right" vertical="center" shrinkToFit="1"/>
    </xf>
    <xf numFmtId="4" fontId="2" fillId="3" borderId="16" xfId="0" applyNumberFormat="1" applyFont="1" applyFill="1" applyBorder="1" applyAlignment="1">
      <alignment horizontal="right" vertical="center" shrinkToFit="1"/>
    </xf>
    <xf numFmtId="4" fontId="2" fillId="3" borderId="15" xfId="0" applyNumberFormat="1" applyFont="1" applyFill="1" applyBorder="1" applyAlignment="1">
      <alignment horizontal="right" vertical="center" shrinkToFit="1"/>
    </xf>
    <xf numFmtId="0" fontId="4" fillId="3" borderId="18" xfId="0" applyFont="1" applyFill="1" applyBorder="1" applyAlignment="1">
      <alignment horizontal="right" vertical="center" wrapText="1"/>
    </xf>
    <xf numFmtId="0" fontId="4" fillId="3" borderId="19" xfId="0" applyFont="1" applyFill="1" applyBorder="1" applyAlignment="1">
      <alignment horizontal="left" vertical="center" wrapText="1"/>
    </xf>
    <xf numFmtId="2" fontId="2" fillId="3" borderId="24" xfId="0" applyNumberFormat="1" applyFont="1" applyFill="1" applyBorder="1" applyAlignment="1">
      <alignment horizontal="center" vertical="center" shrinkToFit="1"/>
    </xf>
    <xf numFmtId="2" fontId="2" fillId="3" borderId="21" xfId="0" applyNumberFormat="1" applyFont="1" applyFill="1" applyBorder="1" applyAlignment="1">
      <alignment horizontal="center" vertical="center" shrinkToFit="1"/>
    </xf>
    <xf numFmtId="10" fontId="2" fillId="3" borderId="18" xfId="0" applyNumberFormat="1" applyFont="1" applyFill="1" applyBorder="1" applyAlignment="1">
      <alignment horizontal="center" vertical="center" shrinkToFit="1"/>
    </xf>
    <xf numFmtId="2" fontId="2" fillId="3" borderId="22" xfId="0" applyNumberFormat="1" applyFont="1" applyFill="1" applyBorder="1" applyAlignment="1">
      <alignment horizontal="center" vertical="center" shrinkToFit="1"/>
    </xf>
    <xf numFmtId="3" fontId="2" fillId="3" borderId="23" xfId="0" applyNumberFormat="1" applyFont="1" applyFill="1" applyBorder="1" applyAlignment="1">
      <alignment horizontal="right" vertical="center" shrinkToFit="1"/>
    </xf>
    <xf numFmtId="4" fontId="2" fillId="3" borderId="19" xfId="0" applyNumberFormat="1" applyFont="1" applyFill="1" applyBorder="1" applyAlignment="1">
      <alignment horizontal="right" vertical="center" shrinkToFit="1"/>
    </xf>
    <xf numFmtId="4" fontId="2" fillId="3" borderId="18" xfId="0" applyNumberFormat="1" applyFont="1" applyFill="1" applyBorder="1" applyAlignment="1">
      <alignment horizontal="right" vertical="center" shrinkToFit="1"/>
    </xf>
    <xf numFmtId="4" fontId="2" fillId="3" borderId="22" xfId="0" applyNumberFormat="1" applyFont="1" applyFill="1" applyBorder="1" applyAlignment="1">
      <alignment horizontal="right" vertical="center" shrinkToFit="1"/>
    </xf>
    <xf numFmtId="4" fontId="2" fillId="3" borderId="21" xfId="0" applyNumberFormat="1" applyFont="1" applyFill="1" applyBorder="1" applyAlignment="1">
      <alignment horizontal="right" vertical="center" shrinkToFit="1"/>
    </xf>
    <xf numFmtId="2" fontId="2" fillId="3" borderId="20" xfId="0" applyNumberFormat="1" applyFont="1" applyFill="1" applyBorder="1" applyAlignment="1">
      <alignment horizontal="center" vertical="center" shrinkToFit="1"/>
    </xf>
    <xf numFmtId="4" fontId="5" fillId="0" borderId="2" xfId="0" applyNumberFormat="1" applyFont="1" applyBorder="1" applyAlignment="1">
      <alignment horizontal="right" vertical="center"/>
    </xf>
    <xf numFmtId="4" fontId="5" fillId="0" borderId="31" xfId="0" applyNumberFormat="1" applyFont="1" applyBorder="1" applyAlignment="1">
      <alignment horizontal="right" vertical="center"/>
    </xf>
    <xf numFmtId="10" fontId="5" fillId="0" borderId="32" xfId="0" applyNumberFormat="1" applyFont="1" applyBorder="1" applyAlignment="1">
      <alignment vertical="center"/>
    </xf>
    <xf numFmtId="10" fontId="5" fillId="0" borderId="33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3" fontId="5" fillId="0" borderId="3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2" fillId="2" borderId="3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right" vertical="center" wrapText="1"/>
    </xf>
    <xf numFmtId="0" fontId="4" fillId="4" borderId="18" xfId="0" applyFont="1" applyFill="1" applyBorder="1" applyAlignment="1">
      <alignment horizontal="right" vertical="center" wrapText="1"/>
    </xf>
    <xf numFmtId="2" fontId="3" fillId="0" borderId="0" xfId="0" applyNumberFormat="1" applyFont="1" applyAlignment="1">
      <alignment horizontal="left" vertical="center"/>
    </xf>
    <xf numFmtId="2" fontId="3" fillId="4" borderId="0" xfId="0" applyNumberFormat="1" applyFont="1" applyFill="1" applyAlignment="1">
      <alignment horizontal="left" vertical="center"/>
    </xf>
    <xf numFmtId="0" fontId="4" fillId="4" borderId="35" xfId="0" applyFont="1" applyFill="1" applyBorder="1" applyAlignment="1">
      <alignment horizontal="right" vertical="center" wrapText="1"/>
    </xf>
    <xf numFmtId="2" fontId="2" fillId="3" borderId="13" xfId="0" applyNumberFormat="1" applyFont="1" applyFill="1" applyBorder="1" applyAlignment="1">
      <alignment horizontal="center" vertical="center" shrinkToFit="1"/>
    </xf>
    <xf numFmtId="2" fontId="2" fillId="3" borderId="19" xfId="0" applyNumberFormat="1" applyFont="1" applyFill="1" applyBorder="1" applyAlignment="1">
      <alignment horizontal="center" vertical="center" shrinkToFit="1"/>
    </xf>
    <xf numFmtId="2" fontId="2" fillId="0" borderId="7" xfId="0" applyNumberFormat="1" applyFont="1" applyBorder="1" applyAlignment="1">
      <alignment horizontal="center" vertical="center" shrinkToFit="1"/>
    </xf>
    <xf numFmtId="2" fontId="2" fillId="0" borderId="19" xfId="0" applyNumberFormat="1" applyFont="1" applyBorder="1" applyAlignment="1">
      <alignment horizontal="center" vertical="center" shrinkToFit="1"/>
    </xf>
    <xf numFmtId="0" fontId="2" fillId="2" borderId="36" xfId="0" applyFont="1" applyFill="1" applyBorder="1" applyAlignment="1">
      <alignment horizontal="center" vertical="center" wrapText="1"/>
    </xf>
    <xf numFmtId="9" fontId="2" fillId="5" borderId="16" xfId="0" applyNumberFormat="1" applyFont="1" applyFill="1" applyBorder="1" applyAlignment="1">
      <alignment horizontal="center" vertical="center" shrinkToFit="1"/>
    </xf>
    <xf numFmtId="2" fontId="2" fillId="0" borderId="13" xfId="0" applyNumberFormat="1" applyFont="1" applyBorder="1" applyAlignment="1">
      <alignment horizontal="center" vertical="center" shrinkToFit="1"/>
    </xf>
    <xf numFmtId="2" fontId="2" fillId="0" borderId="11" xfId="0" applyNumberFormat="1" applyFont="1" applyBorder="1" applyAlignment="1">
      <alignment horizontal="center" vertical="center" shrinkToFit="1"/>
    </xf>
    <xf numFmtId="2" fontId="2" fillId="0" borderId="17" xfId="0" applyNumberFormat="1" applyFont="1" applyBorder="1" applyAlignment="1">
      <alignment horizontal="center" vertical="center" shrinkToFit="1"/>
    </xf>
    <xf numFmtId="2" fontId="2" fillId="0" borderId="23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 wrapText="1"/>
    </xf>
    <xf numFmtId="0" fontId="4" fillId="0" borderId="25" xfId="0" applyFont="1" applyBorder="1" applyAlignment="1">
      <alignment horizontal="left" vertical="center" wrapText="1"/>
    </xf>
    <xf numFmtId="2" fontId="2" fillId="0" borderId="37" xfId="0" applyNumberFormat="1" applyFont="1" applyBorder="1" applyAlignment="1">
      <alignment horizontal="center" vertical="center" shrinkToFit="1"/>
    </xf>
    <xf numFmtId="9" fontId="2" fillId="5" borderId="27" xfId="0" applyNumberFormat="1" applyFont="1" applyFill="1" applyBorder="1" applyAlignment="1">
      <alignment horizontal="center" vertical="center" shrinkToFit="1"/>
    </xf>
    <xf numFmtId="2" fontId="2" fillId="0" borderId="28" xfId="0" applyNumberFormat="1" applyFont="1" applyBorder="1" applyAlignment="1">
      <alignment horizontal="center" vertical="center" shrinkToFit="1"/>
    </xf>
    <xf numFmtId="9" fontId="2" fillId="5" borderId="39" xfId="0" applyNumberFormat="1" applyFont="1" applyFill="1" applyBorder="1" applyAlignment="1">
      <alignment horizontal="center" vertical="center" shrinkToFit="1"/>
    </xf>
    <xf numFmtId="0" fontId="3" fillId="0" borderId="38" xfId="0" applyFont="1" applyBorder="1" applyAlignment="1">
      <alignment horizontal="right" vertical="center"/>
    </xf>
    <xf numFmtId="1" fontId="3" fillId="0" borderId="0" xfId="0" applyNumberFormat="1" applyFont="1" applyAlignment="1">
      <alignment horizontal="left" vertical="center"/>
    </xf>
    <xf numFmtId="10" fontId="2" fillId="0" borderId="26" xfId="0" applyNumberFormat="1" applyFont="1" applyBorder="1" applyAlignment="1">
      <alignment horizontal="center" vertical="center" shrinkToFit="1"/>
    </xf>
    <xf numFmtId="2" fontId="2" fillId="0" borderId="27" xfId="0" applyNumberFormat="1" applyFont="1" applyBorder="1" applyAlignment="1">
      <alignment horizontal="center" vertical="center" shrinkToFit="1"/>
    </xf>
    <xf numFmtId="2" fontId="3" fillId="5" borderId="16" xfId="0" applyNumberFormat="1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9" fontId="2" fillId="5" borderId="10" xfId="0" applyNumberFormat="1" applyFont="1" applyFill="1" applyBorder="1" applyAlignment="1">
      <alignment horizontal="center" vertical="center" shrinkToFit="1"/>
    </xf>
    <xf numFmtId="10" fontId="2" fillId="0" borderId="31" xfId="0" applyNumberFormat="1" applyFont="1" applyBorder="1" applyAlignment="1">
      <alignment horizontal="center" vertical="center" shrinkToFit="1"/>
    </xf>
    <xf numFmtId="2" fontId="2" fillId="0" borderId="29" xfId="0" applyNumberFormat="1" applyFont="1" applyBorder="1" applyAlignment="1">
      <alignment horizontal="center" vertical="center" shrinkToFit="1"/>
    </xf>
    <xf numFmtId="2" fontId="2" fillId="0" borderId="30" xfId="0" applyNumberFormat="1" applyFont="1" applyBorder="1" applyAlignment="1">
      <alignment horizontal="center" vertical="center" shrinkToFit="1"/>
    </xf>
    <xf numFmtId="4" fontId="2" fillId="0" borderId="40" xfId="0" applyNumberFormat="1" applyFont="1" applyBorder="1" applyAlignment="1">
      <alignment horizontal="right" vertical="center" shrinkToFit="1"/>
    </xf>
    <xf numFmtId="4" fontId="2" fillId="0" borderId="31" xfId="0" applyNumberFormat="1" applyFont="1" applyBorder="1" applyAlignment="1">
      <alignment horizontal="right" vertical="center" shrinkToFit="1"/>
    </xf>
    <xf numFmtId="4" fontId="2" fillId="0" borderId="29" xfId="0" applyNumberFormat="1" applyFont="1" applyBorder="1" applyAlignment="1">
      <alignment horizontal="right" vertical="center" shrinkToFit="1"/>
    </xf>
    <xf numFmtId="4" fontId="2" fillId="0" borderId="30" xfId="0" applyNumberFormat="1" applyFont="1" applyBorder="1" applyAlignment="1">
      <alignment horizontal="right" vertical="center" shrinkToFit="1"/>
    </xf>
    <xf numFmtId="2" fontId="3" fillId="5" borderId="22" xfId="0" applyNumberFormat="1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9" fontId="2" fillId="5" borderId="22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 wrapText="1"/>
    </xf>
    <xf numFmtId="0" fontId="4" fillId="0" borderId="40" xfId="0" applyFont="1" applyBorder="1" applyAlignment="1">
      <alignment horizontal="left" vertical="center" wrapText="1"/>
    </xf>
    <xf numFmtId="2" fontId="2" fillId="0" borderId="41" xfId="0" applyNumberFormat="1" applyFont="1" applyBorder="1" applyAlignment="1">
      <alignment horizontal="center" vertical="center" shrinkToFit="1"/>
    </xf>
    <xf numFmtId="2" fontId="2" fillId="0" borderId="31" xfId="0" applyNumberFormat="1" applyFont="1" applyBorder="1" applyAlignment="1">
      <alignment horizontal="center" vertical="center" shrinkToFit="1"/>
    </xf>
    <xf numFmtId="2" fontId="2" fillId="0" borderId="40" xfId="0" applyNumberFormat="1" applyFont="1" applyBorder="1" applyAlignment="1">
      <alignment horizontal="center" vertical="center" shrinkToFit="1"/>
    </xf>
    <xf numFmtId="2" fontId="2" fillId="0" borderId="42" xfId="0" applyNumberFormat="1" applyFont="1" applyBorder="1" applyAlignment="1">
      <alignment horizontal="center" vertical="center" shrinkToFit="1"/>
    </xf>
    <xf numFmtId="3" fontId="2" fillId="0" borderId="42" xfId="0" applyNumberFormat="1" applyFont="1" applyBorder="1" applyAlignment="1">
      <alignment horizontal="right" vertical="center" shrinkToFit="1"/>
    </xf>
    <xf numFmtId="0" fontId="2" fillId="5" borderId="38" xfId="0" applyFont="1" applyFill="1" applyBorder="1" applyAlignment="1">
      <alignment horizontal="center" vertical="center"/>
    </xf>
    <xf numFmtId="9" fontId="2" fillId="5" borderId="38" xfId="0" applyNumberFormat="1" applyFont="1" applyFill="1" applyBorder="1" applyAlignment="1">
      <alignment horizontal="center" vertical="center" shrinkToFit="1"/>
    </xf>
    <xf numFmtId="2" fontId="2" fillId="5" borderId="38" xfId="0" applyNumberFormat="1" applyFont="1" applyFill="1" applyBorder="1" applyAlignment="1">
      <alignment horizontal="center" vertical="center"/>
    </xf>
    <xf numFmtId="10" fontId="2" fillId="0" borderId="43" xfId="0" applyNumberFormat="1" applyFont="1" applyBorder="1" applyAlignment="1">
      <alignment horizontal="center" vertical="center" shrinkToFit="1"/>
    </xf>
    <xf numFmtId="2" fontId="2" fillId="0" borderId="39" xfId="0" applyNumberFormat="1" applyFont="1" applyBorder="1" applyAlignment="1">
      <alignment horizontal="center" vertical="center" shrinkToFit="1"/>
    </xf>
    <xf numFmtId="2" fontId="2" fillId="0" borderId="44" xfId="0" applyNumberFormat="1" applyFont="1" applyBorder="1" applyAlignment="1">
      <alignment horizontal="center" vertical="center" shrinkToFit="1"/>
    </xf>
    <xf numFmtId="4" fontId="2" fillId="0" borderId="45" xfId="0" applyNumberFormat="1" applyFont="1" applyBorder="1" applyAlignment="1">
      <alignment horizontal="right" vertical="center" shrinkToFit="1"/>
    </xf>
    <xf numFmtId="4" fontId="2" fillId="0" borderId="43" xfId="0" applyNumberFormat="1" applyFont="1" applyBorder="1" applyAlignment="1">
      <alignment horizontal="right" vertical="center" shrinkToFit="1"/>
    </xf>
    <xf numFmtId="4" fontId="2" fillId="0" borderId="39" xfId="0" applyNumberFormat="1" applyFont="1" applyBorder="1" applyAlignment="1">
      <alignment horizontal="right" vertical="center" shrinkToFit="1"/>
    </xf>
    <xf numFmtId="4" fontId="2" fillId="0" borderId="44" xfId="0" applyNumberFormat="1" applyFont="1" applyBorder="1" applyAlignment="1">
      <alignment horizontal="right" vertical="center" shrinkToFit="1"/>
    </xf>
    <xf numFmtId="2" fontId="3" fillId="5" borderId="46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/>
    </xf>
    <xf numFmtId="2" fontId="3" fillId="5" borderId="23" xfId="0" applyNumberFormat="1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righ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2" fontId="2" fillId="0" borderId="36" xfId="0" applyNumberFormat="1" applyFont="1" applyBorder="1" applyAlignment="1">
      <alignment horizontal="center" vertical="center" shrinkToFit="1"/>
    </xf>
    <xf numFmtId="2" fontId="2" fillId="0" borderId="0" xfId="0" applyNumberFormat="1" applyFont="1" applyAlignment="1">
      <alignment horizontal="center" vertical="center" shrinkToFit="1"/>
    </xf>
    <xf numFmtId="2" fontId="2" fillId="3" borderId="0" xfId="0" applyNumberFormat="1" applyFont="1" applyFill="1" applyAlignment="1">
      <alignment horizontal="center" vertical="center" shrinkToFit="1"/>
    </xf>
    <xf numFmtId="2" fontId="2" fillId="3" borderId="50" xfId="0" applyNumberFormat="1" applyFont="1" applyFill="1" applyBorder="1" applyAlignment="1">
      <alignment horizontal="center" vertical="center" shrinkToFit="1"/>
    </xf>
    <xf numFmtId="2" fontId="2" fillId="0" borderId="50" xfId="0" applyNumberFormat="1" applyFont="1" applyBorder="1" applyAlignment="1">
      <alignment horizontal="center" vertical="center" shrinkToFit="1"/>
    </xf>
    <xf numFmtId="2" fontId="2" fillId="0" borderId="51" xfId="0" applyNumberFormat="1" applyFont="1" applyBorder="1" applyAlignment="1">
      <alignment horizontal="center" vertical="center" shrinkToFit="1"/>
    </xf>
    <xf numFmtId="2" fontId="2" fillId="0" borderId="52" xfId="0" applyNumberFormat="1" applyFont="1" applyBorder="1" applyAlignment="1">
      <alignment horizontal="center" vertical="center" shrinkToFit="1"/>
    </xf>
    <xf numFmtId="0" fontId="3" fillId="3" borderId="0" xfId="0" applyFont="1" applyFill="1" applyAlignment="1">
      <alignment horizontal="left" vertical="center"/>
    </xf>
    <xf numFmtId="0" fontId="2" fillId="6" borderId="36" xfId="0" applyFont="1" applyFill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 vertical="center" shrinkToFit="1"/>
    </xf>
    <xf numFmtId="2" fontId="2" fillId="6" borderId="27" xfId="0" applyNumberFormat="1" applyFont="1" applyFill="1" applyBorder="1" applyAlignment="1">
      <alignment horizontal="center" vertical="center" shrinkToFit="1"/>
    </xf>
    <xf numFmtId="2" fontId="2" fillId="6" borderId="10" xfId="0" applyNumberFormat="1" applyFont="1" applyFill="1" applyBorder="1" applyAlignment="1">
      <alignment horizontal="center" vertical="center" shrinkToFit="1"/>
    </xf>
    <xf numFmtId="2" fontId="2" fillId="6" borderId="22" xfId="0" applyNumberFormat="1" applyFont="1" applyFill="1" applyBorder="1" applyAlignment="1">
      <alignment horizontal="center" vertical="center" shrinkToFit="1"/>
    </xf>
    <xf numFmtId="2" fontId="2" fillId="6" borderId="38" xfId="0" applyNumberFormat="1" applyFont="1" applyFill="1" applyBorder="1" applyAlignment="1">
      <alignment horizontal="center" vertical="center" shrinkToFit="1"/>
    </xf>
    <xf numFmtId="0" fontId="6" fillId="8" borderId="54" xfId="0" applyFont="1" applyFill="1" applyBorder="1" applyAlignment="1">
      <alignment horizontal="left" vertical="top" wrapText="1" indent="5"/>
    </xf>
    <xf numFmtId="0" fontId="3" fillId="7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center"/>
    </xf>
    <xf numFmtId="0" fontId="4" fillId="9" borderId="47" xfId="0" applyFont="1" applyFill="1" applyBorder="1" applyAlignment="1">
      <alignment horizontal="right" vertical="center" wrapText="1"/>
    </xf>
    <xf numFmtId="0" fontId="4" fillId="9" borderId="7" xfId="0" applyFont="1" applyFill="1" applyBorder="1" applyAlignment="1">
      <alignment horizontal="left" vertical="center" wrapText="1"/>
    </xf>
    <xf numFmtId="0" fontId="4" fillId="9" borderId="48" xfId="0" applyFont="1" applyFill="1" applyBorder="1" applyAlignment="1">
      <alignment horizontal="right" vertical="center" wrapText="1"/>
    </xf>
    <xf numFmtId="0" fontId="4" fillId="9" borderId="13" xfId="0" applyFont="1" applyFill="1" applyBorder="1" applyAlignment="1">
      <alignment horizontal="left" vertical="center" wrapText="1"/>
    </xf>
    <xf numFmtId="1" fontId="2" fillId="0" borderId="0" xfId="0" applyNumberFormat="1" applyFont="1" applyAlignment="1">
      <alignment horizontal="left" vertical="top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1" fontId="3" fillId="0" borderId="0" xfId="0" applyNumberFormat="1" applyFont="1" applyAlignment="1">
      <alignment horizontal="left" vertical="top"/>
    </xf>
    <xf numFmtId="0" fontId="4" fillId="10" borderId="48" xfId="0" applyFont="1" applyFill="1" applyBorder="1" applyAlignment="1">
      <alignment horizontal="right" vertical="center" wrapText="1"/>
    </xf>
    <xf numFmtId="0" fontId="4" fillId="10" borderId="13" xfId="0" applyFont="1" applyFill="1" applyBorder="1" applyAlignment="1">
      <alignment horizontal="left" vertical="center" wrapText="1"/>
    </xf>
    <xf numFmtId="2" fontId="2" fillId="10" borderId="15" xfId="0" applyNumberFormat="1" applyFont="1" applyFill="1" applyBorder="1" applyAlignment="1">
      <alignment horizontal="center" vertical="center" shrinkToFit="1"/>
    </xf>
    <xf numFmtId="2" fontId="2" fillId="10" borderId="52" xfId="0" applyNumberFormat="1" applyFont="1" applyFill="1" applyBorder="1" applyAlignment="1">
      <alignment horizontal="center" vertical="center" shrinkToFit="1"/>
    </xf>
    <xf numFmtId="1" fontId="2" fillId="10" borderId="0" xfId="0" applyNumberFormat="1" applyFont="1" applyFill="1" applyAlignment="1">
      <alignment horizontal="center" vertical="center" shrinkToFit="1"/>
    </xf>
    <xf numFmtId="0" fontId="4" fillId="10" borderId="49" xfId="0" applyFont="1" applyFill="1" applyBorder="1" applyAlignment="1">
      <alignment horizontal="right" vertical="center" wrapText="1"/>
    </xf>
    <xf numFmtId="0" fontId="4" fillId="10" borderId="19" xfId="0" applyFont="1" applyFill="1" applyBorder="1" applyAlignment="1">
      <alignment horizontal="left" vertical="center" wrapText="1"/>
    </xf>
    <xf numFmtId="2" fontId="2" fillId="10" borderId="21" xfId="0" applyNumberFormat="1" applyFont="1" applyFill="1" applyBorder="1" applyAlignment="1">
      <alignment horizontal="center" vertical="center" shrinkToFit="1"/>
    </xf>
    <xf numFmtId="2" fontId="2" fillId="10" borderId="53" xfId="0" applyNumberFormat="1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4;&#1089;&#1090;&#1072;&#1085;&#1082;&#1080;&#1085;&#1086;/&#1057;&#1062;%20-%20&#1072;&#1082;&#1090;&#1080;&#1074;&#1085;&#1086;&#1089;&#1090;&#1100;%20&#1087;&#1086;%20&#1084;&#1077;&#1089;&#1103;&#1094;&#1072;&#1084;%20&#1087;&#1072;&#1088;&#1090;&#1085;&#1077;&#1088;&#1099;/2025/&#1050;&#1048;/&#1060;&#1077;&#1074;&#1088;&#1072;&#1083;&#1100;/&#1053;&#1086;&#1074;&#1086;&#1077;%20&#1074;&#1088;&#1077;&#1084;&#1103;%20&#1092;&#1077;&#1074;&#1088;&#1072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1;&#1086;&#1075;&#1080;&#1089;&#1090;&#1080;&#1095;&#1077;&#1089;&#1082;&#1080;&#1077;%20&#1076;&#1072;&#1085;&#1085;&#1099;&#1077;%20&#1054;&#1089;&#1090;&#1072;&#1085;&#1082;&#1080;&#1085;&#1086;%2006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е время"/>
    </sheetNames>
    <sheetDataSet>
      <sheetData sheetId="0">
        <row r="8">
          <cell r="A8">
            <v>6159</v>
          </cell>
          <cell r="B8">
            <v>232.19</v>
          </cell>
        </row>
        <row r="9">
          <cell r="A9">
            <v>6158</v>
          </cell>
          <cell r="B9">
            <v>100.63</v>
          </cell>
        </row>
        <row r="10">
          <cell r="A10">
            <v>6268</v>
          </cell>
          <cell r="B10">
            <v>103.09</v>
          </cell>
        </row>
        <row r="11">
          <cell r="A11">
            <v>6324</v>
          </cell>
          <cell r="B11">
            <v>143.25</v>
          </cell>
        </row>
        <row r="12">
          <cell r="A12">
            <v>4558</v>
          </cell>
          <cell r="B12">
            <v>337.48</v>
          </cell>
        </row>
        <row r="13">
          <cell r="A13">
            <v>6978</v>
          </cell>
          <cell r="B13">
            <v>439.71</v>
          </cell>
        </row>
        <row r="14">
          <cell r="A14">
            <v>6340</v>
          </cell>
          <cell r="B14">
            <v>90.39</v>
          </cell>
        </row>
        <row r="15">
          <cell r="A15">
            <v>6861</v>
          </cell>
          <cell r="B15">
            <v>173.06</v>
          </cell>
        </row>
        <row r="16">
          <cell r="A16">
            <v>6862</v>
          </cell>
          <cell r="B16">
            <v>173.06</v>
          </cell>
        </row>
        <row r="17">
          <cell r="A17">
            <v>6341</v>
          </cell>
          <cell r="B17">
            <v>90.39</v>
          </cell>
        </row>
        <row r="18">
          <cell r="A18">
            <v>6498</v>
          </cell>
          <cell r="B18">
            <v>252.22</v>
          </cell>
        </row>
        <row r="19">
          <cell r="A19">
            <v>4063</v>
          </cell>
          <cell r="B19">
            <v>221.09</v>
          </cell>
        </row>
        <row r="20">
          <cell r="A20">
            <v>6333</v>
          </cell>
          <cell r="B20">
            <v>95.55</v>
          </cell>
        </row>
        <row r="21">
          <cell r="A21">
            <v>4574</v>
          </cell>
          <cell r="B21">
            <v>233.54</v>
          </cell>
        </row>
        <row r="22">
          <cell r="A22">
            <v>6802</v>
          </cell>
          <cell r="B22">
            <v>288.10000000000002</v>
          </cell>
        </row>
        <row r="23">
          <cell r="A23">
            <v>6801</v>
          </cell>
          <cell r="B23">
            <v>130.75</v>
          </cell>
        </row>
        <row r="24">
          <cell r="A24">
            <v>2675</v>
          </cell>
          <cell r="B24">
            <v>430.06</v>
          </cell>
        </row>
        <row r="25">
          <cell r="A25">
            <v>4813</v>
          </cell>
          <cell r="B25">
            <v>241.65</v>
          </cell>
        </row>
        <row r="26">
          <cell r="A26">
            <v>6392</v>
          </cell>
          <cell r="B26">
            <v>112.93</v>
          </cell>
        </row>
        <row r="27">
          <cell r="A27">
            <v>5851</v>
          </cell>
          <cell r="B27">
            <v>246.11</v>
          </cell>
        </row>
        <row r="28">
          <cell r="A28">
            <v>6353</v>
          </cell>
          <cell r="B28">
            <v>97.89</v>
          </cell>
        </row>
        <row r="30">
          <cell r="A30">
            <v>6495</v>
          </cell>
          <cell r="B30">
            <v>110.36</v>
          </cell>
        </row>
        <row r="31">
          <cell r="A31">
            <v>5452</v>
          </cell>
          <cell r="B31">
            <v>316.07</v>
          </cell>
        </row>
        <row r="32">
          <cell r="A32">
            <v>3215</v>
          </cell>
          <cell r="B32">
            <v>133.5</v>
          </cell>
        </row>
        <row r="33">
          <cell r="A33">
            <v>6866</v>
          </cell>
          <cell r="B33">
            <v>287.29000000000002</v>
          </cell>
        </row>
        <row r="34">
          <cell r="A34">
            <v>5495</v>
          </cell>
          <cell r="B34">
            <v>133.26</v>
          </cell>
        </row>
        <row r="35">
          <cell r="A35">
            <v>6411</v>
          </cell>
          <cell r="B35">
            <v>104.44</v>
          </cell>
        </row>
        <row r="37">
          <cell r="A37">
            <v>6206</v>
          </cell>
          <cell r="B37">
            <v>154.82</v>
          </cell>
        </row>
        <row r="38">
          <cell r="A38">
            <v>6200</v>
          </cell>
          <cell r="B38">
            <v>174.11</v>
          </cell>
        </row>
        <row r="40">
          <cell r="A40">
            <v>6794</v>
          </cell>
          <cell r="B40">
            <v>486.55</v>
          </cell>
        </row>
        <row r="41">
          <cell r="A41">
            <v>6793</v>
          </cell>
          <cell r="B41">
            <v>165.44</v>
          </cell>
        </row>
        <row r="42">
          <cell r="A42">
            <v>6415</v>
          </cell>
          <cell r="B42">
            <v>303.62</v>
          </cell>
        </row>
        <row r="43">
          <cell r="A43">
            <v>6666</v>
          </cell>
          <cell r="B43">
            <v>122.35</v>
          </cell>
        </row>
        <row r="44">
          <cell r="A44">
            <v>6786</v>
          </cell>
          <cell r="B44">
            <v>418.17</v>
          </cell>
        </row>
        <row r="45">
          <cell r="A45">
            <v>6785</v>
          </cell>
          <cell r="B45">
            <v>165.09</v>
          </cell>
        </row>
        <row r="46">
          <cell r="A46">
            <v>6803</v>
          </cell>
          <cell r="B46">
            <v>321.82</v>
          </cell>
        </row>
        <row r="47">
          <cell r="A47">
            <v>6796</v>
          </cell>
          <cell r="B47">
            <v>536.89</v>
          </cell>
        </row>
        <row r="48">
          <cell r="A48">
            <v>6795</v>
          </cell>
          <cell r="B48">
            <v>183.51</v>
          </cell>
        </row>
        <row r="49">
          <cell r="A49">
            <v>6773</v>
          </cell>
          <cell r="B49">
            <v>109.31</v>
          </cell>
        </row>
        <row r="50">
          <cell r="A50">
            <v>6790</v>
          </cell>
          <cell r="B50">
            <v>475.19</v>
          </cell>
        </row>
        <row r="51">
          <cell r="A51">
            <v>6807</v>
          </cell>
          <cell r="B51">
            <v>149.68</v>
          </cell>
        </row>
        <row r="52">
          <cell r="A52">
            <v>6683</v>
          </cell>
          <cell r="B52">
            <v>119.35</v>
          </cell>
        </row>
        <row r="53">
          <cell r="A53">
            <v>6684</v>
          </cell>
          <cell r="B53">
            <v>105.22</v>
          </cell>
        </row>
        <row r="54">
          <cell r="A54">
            <v>6788</v>
          </cell>
          <cell r="B54">
            <v>413.56</v>
          </cell>
        </row>
        <row r="55">
          <cell r="A55">
            <v>6787</v>
          </cell>
          <cell r="B55">
            <v>145.97</v>
          </cell>
        </row>
        <row r="56">
          <cell r="A56">
            <v>6804</v>
          </cell>
          <cell r="B56">
            <v>315.05</v>
          </cell>
        </row>
        <row r="57">
          <cell r="A57">
            <v>5341</v>
          </cell>
          <cell r="B57">
            <v>333.84</v>
          </cell>
        </row>
        <row r="58">
          <cell r="A58">
            <v>6689</v>
          </cell>
          <cell r="B58">
            <v>126.55</v>
          </cell>
        </row>
        <row r="59">
          <cell r="A59">
            <v>6792</v>
          </cell>
          <cell r="B59">
            <v>545.04999999999995</v>
          </cell>
        </row>
        <row r="60">
          <cell r="A60">
            <v>6791</v>
          </cell>
          <cell r="B60">
            <v>191.85</v>
          </cell>
        </row>
        <row r="61">
          <cell r="A61">
            <v>5544</v>
          </cell>
          <cell r="B61">
            <v>341.87</v>
          </cell>
        </row>
        <row r="62">
          <cell r="A62">
            <v>6697</v>
          </cell>
          <cell r="B62">
            <v>122.78</v>
          </cell>
        </row>
        <row r="63">
          <cell r="A63">
            <v>6701</v>
          </cell>
          <cell r="B63">
            <v>105.19</v>
          </cell>
        </row>
        <row r="65">
          <cell r="A65">
            <v>6586</v>
          </cell>
          <cell r="B65">
            <v>72.14</v>
          </cell>
        </row>
        <row r="66">
          <cell r="A66">
            <v>6459</v>
          </cell>
          <cell r="B66">
            <v>68.48</v>
          </cell>
        </row>
        <row r="68">
          <cell r="A68">
            <v>7053</v>
          </cell>
          <cell r="B68">
            <v>437.14</v>
          </cell>
        </row>
        <row r="69">
          <cell r="A69">
            <v>6919</v>
          </cell>
          <cell r="B69">
            <v>162.01</v>
          </cell>
        </row>
        <row r="70">
          <cell r="A70">
            <v>7103</v>
          </cell>
          <cell r="B70">
            <v>162.01</v>
          </cell>
        </row>
        <row r="71">
          <cell r="A71">
            <v>6228</v>
          </cell>
          <cell r="B71">
            <v>81.28</v>
          </cell>
        </row>
        <row r="72">
          <cell r="A72">
            <v>6448</v>
          </cell>
          <cell r="B72">
            <v>87.88</v>
          </cell>
        </row>
        <row r="74">
          <cell r="A74">
            <v>6454</v>
          </cell>
          <cell r="B74">
            <v>86.48</v>
          </cell>
        </row>
        <row r="75">
          <cell r="A75">
            <v>7052</v>
          </cell>
          <cell r="B75">
            <v>704</v>
          </cell>
        </row>
        <row r="76">
          <cell r="A76">
            <v>6834</v>
          </cell>
          <cell r="B76">
            <v>73.38</v>
          </cell>
        </row>
        <row r="77">
          <cell r="A77">
            <v>5682</v>
          </cell>
          <cell r="B77">
            <v>106.74</v>
          </cell>
        </row>
        <row r="78">
          <cell r="A78">
            <v>7107</v>
          </cell>
          <cell r="B78">
            <v>80.84</v>
          </cell>
        </row>
        <row r="79">
          <cell r="A79">
            <v>6453</v>
          </cell>
          <cell r="B79">
            <v>83.92</v>
          </cell>
        </row>
        <row r="81">
          <cell r="A81">
            <v>5706</v>
          </cell>
          <cell r="B81">
            <v>173.7</v>
          </cell>
        </row>
        <row r="82">
          <cell r="A82">
            <v>5931</v>
          </cell>
          <cell r="B82">
            <v>130.82</v>
          </cell>
        </row>
        <row r="83">
          <cell r="A83">
            <v>5708</v>
          </cell>
          <cell r="B83">
            <v>657.75</v>
          </cell>
        </row>
        <row r="84">
          <cell r="A84">
            <v>3287</v>
          </cell>
          <cell r="B84">
            <v>727.19</v>
          </cell>
        </row>
        <row r="85">
          <cell r="A85">
            <v>4993</v>
          </cell>
          <cell r="B85">
            <v>184</v>
          </cell>
        </row>
        <row r="86">
          <cell r="A86">
            <v>5483</v>
          </cell>
          <cell r="B86">
            <v>164.44</v>
          </cell>
        </row>
        <row r="87">
          <cell r="A87">
            <v>4117</v>
          </cell>
          <cell r="B87">
            <v>652.11</v>
          </cell>
        </row>
        <row r="89">
          <cell r="A89">
            <v>6550</v>
          </cell>
          <cell r="B89">
            <v>269.33999999999997</v>
          </cell>
        </row>
        <row r="90">
          <cell r="A90">
            <v>6608</v>
          </cell>
          <cell r="B90">
            <v>290.49</v>
          </cell>
        </row>
        <row r="91">
          <cell r="A91">
            <v>5698</v>
          </cell>
          <cell r="B91">
            <v>280.57</v>
          </cell>
        </row>
        <row r="92">
          <cell r="A92">
            <v>7001</v>
          </cell>
          <cell r="B92">
            <v>280.57</v>
          </cell>
        </row>
        <row r="93">
          <cell r="A93">
            <v>6527</v>
          </cell>
          <cell r="B93">
            <v>308.12</v>
          </cell>
        </row>
        <row r="94">
          <cell r="A94">
            <v>6528</v>
          </cell>
          <cell r="B94">
            <v>124.06</v>
          </cell>
        </row>
        <row r="96">
          <cell r="A96">
            <v>6602</v>
          </cell>
          <cell r="B96">
            <v>93.78</v>
          </cell>
        </row>
        <row r="97">
          <cell r="A97">
            <v>6909</v>
          </cell>
          <cell r="B97">
            <v>118.31</v>
          </cell>
        </row>
        <row r="98">
          <cell r="A98">
            <v>6822</v>
          </cell>
          <cell r="B98">
            <v>119.46</v>
          </cell>
        </row>
        <row r="99">
          <cell r="A99">
            <v>6770</v>
          </cell>
          <cell r="B99">
            <v>143.08000000000001</v>
          </cell>
        </row>
        <row r="100">
          <cell r="A100">
            <v>6759</v>
          </cell>
          <cell r="B100">
            <v>145.28</v>
          </cell>
        </row>
        <row r="101">
          <cell r="A101">
            <v>6761</v>
          </cell>
          <cell r="B101">
            <v>346.97</v>
          </cell>
        </row>
        <row r="102">
          <cell r="A102">
            <v>6829</v>
          </cell>
          <cell r="B102">
            <v>204.15</v>
          </cell>
        </row>
        <row r="103">
          <cell r="A103">
            <v>6616</v>
          </cell>
          <cell r="B103">
            <v>69.569999999999993</v>
          </cell>
        </row>
        <row r="104">
          <cell r="A104">
            <v>6854</v>
          </cell>
          <cell r="B104">
            <v>152.49</v>
          </cell>
        </row>
        <row r="105">
          <cell r="A105">
            <v>7074</v>
          </cell>
          <cell r="B105">
            <v>152.49</v>
          </cell>
        </row>
        <row r="106">
          <cell r="A106">
            <v>6948</v>
          </cell>
          <cell r="B106">
            <v>250.55</v>
          </cell>
        </row>
        <row r="107">
          <cell r="A107">
            <v>7075</v>
          </cell>
          <cell r="B107">
            <v>250.55</v>
          </cell>
        </row>
        <row r="108">
          <cell r="A108">
            <v>6852</v>
          </cell>
          <cell r="B108">
            <v>91.8</v>
          </cell>
        </row>
        <row r="109">
          <cell r="A109">
            <v>7073</v>
          </cell>
          <cell r="B109">
            <v>91.8</v>
          </cell>
        </row>
        <row r="110">
          <cell r="A110">
            <v>6962</v>
          </cell>
          <cell r="B110">
            <v>52.9</v>
          </cell>
        </row>
        <row r="111">
          <cell r="A111">
            <v>5819</v>
          </cell>
          <cell r="B111">
            <v>101.57</v>
          </cell>
        </row>
        <row r="112">
          <cell r="A112">
            <v>6303</v>
          </cell>
          <cell r="B112">
            <v>240.09</v>
          </cell>
        </row>
        <row r="113">
          <cell r="A113">
            <v>6777</v>
          </cell>
          <cell r="B113">
            <v>96.8</v>
          </cell>
        </row>
        <row r="114">
          <cell r="A114">
            <v>7077</v>
          </cell>
          <cell r="B114">
            <v>96.8</v>
          </cell>
        </row>
        <row r="115">
          <cell r="A115">
            <v>6765</v>
          </cell>
          <cell r="B115">
            <v>135.47999999999999</v>
          </cell>
        </row>
        <row r="116">
          <cell r="A116">
            <v>6767</v>
          </cell>
          <cell r="B116">
            <v>370.85</v>
          </cell>
        </row>
        <row r="117">
          <cell r="A117">
            <v>6475</v>
          </cell>
          <cell r="B117">
            <v>122.51</v>
          </cell>
        </row>
        <row r="118">
          <cell r="A118">
            <v>6768</v>
          </cell>
          <cell r="B118">
            <v>143.08000000000001</v>
          </cell>
        </row>
        <row r="119">
          <cell r="A119">
            <v>6951</v>
          </cell>
          <cell r="B119">
            <v>244.6</v>
          </cell>
        </row>
        <row r="120">
          <cell r="A120">
            <v>7082</v>
          </cell>
          <cell r="B120">
            <v>244.6</v>
          </cell>
        </row>
        <row r="121">
          <cell r="A121">
            <v>6726</v>
          </cell>
          <cell r="B121">
            <v>113.42</v>
          </cell>
        </row>
        <row r="122">
          <cell r="A122">
            <v>7080</v>
          </cell>
          <cell r="B122">
            <v>113.42</v>
          </cell>
        </row>
        <row r="123">
          <cell r="A123">
            <v>6762</v>
          </cell>
          <cell r="B123">
            <v>150.03</v>
          </cell>
        </row>
        <row r="124">
          <cell r="A124">
            <v>6764</v>
          </cell>
          <cell r="B124">
            <v>344.85</v>
          </cell>
        </row>
        <row r="125">
          <cell r="A125">
            <v>6722</v>
          </cell>
          <cell r="B125">
            <v>100.17</v>
          </cell>
        </row>
        <row r="126">
          <cell r="A126">
            <v>7066</v>
          </cell>
          <cell r="B126">
            <v>100.17</v>
          </cell>
        </row>
        <row r="127">
          <cell r="A127">
            <v>6955</v>
          </cell>
          <cell r="B127">
            <v>234.19</v>
          </cell>
        </row>
        <row r="128">
          <cell r="A128">
            <v>7070</v>
          </cell>
          <cell r="B128">
            <v>234.19</v>
          </cell>
        </row>
        <row r="129">
          <cell r="A129">
            <v>6956</v>
          </cell>
          <cell r="B129">
            <v>234.19</v>
          </cell>
        </row>
        <row r="130">
          <cell r="A130">
            <v>7071</v>
          </cell>
          <cell r="B130">
            <v>234.19</v>
          </cell>
        </row>
        <row r="131">
          <cell r="A131">
            <v>7064</v>
          </cell>
          <cell r="B131">
            <v>87.66</v>
          </cell>
        </row>
        <row r="132">
          <cell r="A132">
            <v>6713</v>
          </cell>
          <cell r="B132">
            <v>93.51</v>
          </cell>
        </row>
        <row r="133">
          <cell r="A133">
            <v>6661</v>
          </cell>
          <cell r="B133">
            <v>216.9</v>
          </cell>
        </row>
        <row r="134">
          <cell r="A134">
            <v>6987</v>
          </cell>
          <cell r="B134">
            <v>131.56</v>
          </cell>
        </row>
        <row r="135">
          <cell r="A135">
            <v>6069</v>
          </cell>
          <cell r="B135">
            <v>121.28</v>
          </cell>
        </row>
        <row r="136">
          <cell r="A136">
            <v>6254</v>
          </cell>
          <cell r="B136">
            <v>272.75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3">
          <cell r="D3">
            <v>6874</v>
          </cell>
        </row>
        <row r="4">
          <cell r="D4">
            <v>6877</v>
          </cell>
        </row>
        <row r="5">
          <cell r="D5">
            <v>6878</v>
          </cell>
        </row>
        <row r="6">
          <cell r="D6">
            <v>6159</v>
          </cell>
        </row>
        <row r="7">
          <cell r="D7">
            <v>6244</v>
          </cell>
        </row>
        <row r="8">
          <cell r="D8">
            <v>6731</v>
          </cell>
        </row>
        <row r="9">
          <cell r="D9">
            <v>6158</v>
          </cell>
        </row>
        <row r="10">
          <cell r="D10">
            <v>5993</v>
          </cell>
        </row>
        <row r="11">
          <cell r="D11">
            <v>6798</v>
          </cell>
        </row>
        <row r="12">
          <cell r="D12">
            <v>5992</v>
          </cell>
        </row>
        <row r="13">
          <cell r="D13">
            <v>6268</v>
          </cell>
        </row>
        <row r="14">
          <cell r="D14">
            <v>7025</v>
          </cell>
        </row>
        <row r="15">
          <cell r="D15">
            <v>6220</v>
          </cell>
        </row>
        <row r="16">
          <cell r="D16">
            <v>3254</v>
          </cell>
        </row>
        <row r="17">
          <cell r="D17">
            <v>6978</v>
          </cell>
        </row>
        <row r="18">
          <cell r="D18">
            <v>6839</v>
          </cell>
        </row>
        <row r="19">
          <cell r="D19">
            <v>7137</v>
          </cell>
        </row>
        <row r="20">
          <cell r="D20">
            <v>5124</v>
          </cell>
        </row>
        <row r="21">
          <cell r="D21">
            <v>6133</v>
          </cell>
        </row>
        <row r="22">
          <cell r="D22">
            <v>5803</v>
          </cell>
        </row>
        <row r="23">
          <cell r="D23">
            <v>4555</v>
          </cell>
        </row>
        <row r="24">
          <cell r="D24">
            <v>6324</v>
          </cell>
        </row>
        <row r="25">
          <cell r="D25">
            <v>4558</v>
          </cell>
        </row>
        <row r="26">
          <cell r="D26">
            <v>4002</v>
          </cell>
        </row>
        <row r="27">
          <cell r="D27">
            <v>4561</v>
          </cell>
        </row>
        <row r="28">
          <cell r="D28">
            <v>6988</v>
          </cell>
        </row>
        <row r="29">
          <cell r="D29">
            <v>5246</v>
          </cell>
        </row>
        <row r="30">
          <cell r="D30">
            <v>6325</v>
          </cell>
        </row>
        <row r="31">
          <cell r="D31">
            <v>8014</v>
          </cell>
        </row>
        <row r="32">
          <cell r="D32">
            <v>6861</v>
          </cell>
        </row>
        <row r="33">
          <cell r="D33">
            <v>6340</v>
          </cell>
        </row>
        <row r="34">
          <cell r="D34">
            <v>6862</v>
          </cell>
        </row>
        <row r="35">
          <cell r="D35">
            <v>6341</v>
          </cell>
        </row>
        <row r="36">
          <cell r="D36">
            <v>6841</v>
          </cell>
        </row>
        <row r="37">
          <cell r="D37">
            <v>6247</v>
          </cell>
        </row>
        <row r="38">
          <cell r="D38">
            <v>6914</v>
          </cell>
        </row>
        <row r="39">
          <cell r="D39">
            <v>7129</v>
          </cell>
        </row>
        <row r="40">
          <cell r="D40">
            <v>6859</v>
          </cell>
        </row>
        <row r="41">
          <cell r="D41">
            <v>6860</v>
          </cell>
        </row>
        <row r="42">
          <cell r="D42">
            <v>6426</v>
          </cell>
        </row>
        <row r="43">
          <cell r="D43">
            <v>6329</v>
          </cell>
        </row>
        <row r="44">
          <cell r="D44">
            <v>7034</v>
          </cell>
        </row>
        <row r="45">
          <cell r="D45">
            <v>6310</v>
          </cell>
        </row>
        <row r="46">
          <cell r="D46">
            <v>4337</v>
          </cell>
        </row>
        <row r="47">
          <cell r="D47">
            <v>5538</v>
          </cell>
        </row>
        <row r="48">
          <cell r="D48">
            <v>5652</v>
          </cell>
        </row>
        <row r="49">
          <cell r="D49">
            <v>3498</v>
          </cell>
        </row>
        <row r="50">
          <cell r="D50">
            <v>6934</v>
          </cell>
        </row>
        <row r="51">
          <cell r="D51">
            <v>6501</v>
          </cell>
        </row>
        <row r="52">
          <cell r="D52">
            <v>6935</v>
          </cell>
        </row>
        <row r="53">
          <cell r="D53">
            <v>7125</v>
          </cell>
        </row>
        <row r="54">
          <cell r="D54">
            <v>7126</v>
          </cell>
        </row>
        <row r="55">
          <cell r="D55">
            <v>6784</v>
          </cell>
        </row>
        <row r="56">
          <cell r="D56">
            <v>6464</v>
          </cell>
        </row>
        <row r="57">
          <cell r="D57">
            <v>6876</v>
          </cell>
        </row>
        <row r="58">
          <cell r="D58">
            <v>6498</v>
          </cell>
        </row>
        <row r="59">
          <cell r="D59">
            <v>6540</v>
          </cell>
        </row>
        <row r="60">
          <cell r="D60">
            <v>6481</v>
          </cell>
        </row>
        <row r="61">
          <cell r="D61">
            <v>6904</v>
          </cell>
        </row>
        <row r="62">
          <cell r="D62">
            <v>6479</v>
          </cell>
        </row>
        <row r="63">
          <cell r="D63">
            <v>4063</v>
          </cell>
        </row>
        <row r="64">
          <cell r="D64">
            <v>6333</v>
          </cell>
        </row>
        <row r="65">
          <cell r="D65">
            <v>6334</v>
          </cell>
        </row>
        <row r="66">
          <cell r="D66">
            <v>6332</v>
          </cell>
        </row>
        <row r="67">
          <cell r="D67">
            <v>6775</v>
          </cell>
        </row>
        <row r="68">
          <cell r="D68">
            <v>7096</v>
          </cell>
        </row>
        <row r="69">
          <cell r="D69">
            <v>6815</v>
          </cell>
        </row>
        <row r="70">
          <cell r="D70">
            <v>3969</v>
          </cell>
        </row>
        <row r="71">
          <cell r="D71">
            <v>4109</v>
          </cell>
        </row>
        <row r="72">
          <cell r="D72">
            <v>4025</v>
          </cell>
        </row>
        <row r="73">
          <cell r="D73">
            <v>3928</v>
          </cell>
        </row>
        <row r="74">
          <cell r="D74">
            <v>4405</v>
          </cell>
        </row>
        <row r="75">
          <cell r="D75">
            <v>4458</v>
          </cell>
        </row>
        <row r="76">
          <cell r="D76">
            <v>5125</v>
          </cell>
        </row>
        <row r="77">
          <cell r="D77">
            <v>4181</v>
          </cell>
        </row>
        <row r="78">
          <cell r="D78">
            <v>5055</v>
          </cell>
        </row>
        <row r="79">
          <cell r="D79">
            <v>6337</v>
          </cell>
        </row>
        <row r="80">
          <cell r="D80">
            <v>4574</v>
          </cell>
        </row>
        <row r="81">
          <cell r="D81">
            <v>4408</v>
          </cell>
        </row>
        <row r="82">
          <cell r="D82">
            <v>4424</v>
          </cell>
        </row>
        <row r="83">
          <cell r="D83">
            <v>6802</v>
          </cell>
        </row>
        <row r="84">
          <cell r="D84">
            <v>6801</v>
          </cell>
        </row>
        <row r="85">
          <cell r="D85">
            <v>5704</v>
          </cell>
        </row>
        <row r="86">
          <cell r="D86">
            <v>5801</v>
          </cell>
        </row>
        <row r="87">
          <cell r="D87">
            <v>2675</v>
          </cell>
        </row>
        <row r="88">
          <cell r="D88">
            <v>6989</v>
          </cell>
        </row>
        <row r="89">
          <cell r="D89">
            <v>5247</v>
          </cell>
        </row>
        <row r="90">
          <cell r="D90">
            <v>6747</v>
          </cell>
        </row>
        <row r="91">
          <cell r="D91">
            <v>6840</v>
          </cell>
        </row>
        <row r="92">
          <cell r="D92">
            <v>6769</v>
          </cell>
        </row>
        <row r="93">
          <cell r="D93">
            <v>6888</v>
          </cell>
        </row>
        <row r="94">
          <cell r="D94">
            <v>6327</v>
          </cell>
        </row>
        <row r="95">
          <cell r="D95">
            <v>6344</v>
          </cell>
        </row>
        <row r="96">
          <cell r="D96">
            <v>6114</v>
          </cell>
        </row>
        <row r="97">
          <cell r="D97">
            <v>6863</v>
          </cell>
        </row>
        <row r="98">
          <cell r="D98">
            <v>5802</v>
          </cell>
        </row>
        <row r="99">
          <cell r="D99">
            <v>4813</v>
          </cell>
        </row>
        <row r="100">
          <cell r="D100">
            <v>6392</v>
          </cell>
        </row>
        <row r="101">
          <cell r="D101">
            <v>6345</v>
          </cell>
        </row>
        <row r="102">
          <cell r="D102">
            <v>6624</v>
          </cell>
        </row>
        <row r="103">
          <cell r="D103">
            <v>6346</v>
          </cell>
        </row>
        <row r="104">
          <cell r="D104">
            <v>6309</v>
          </cell>
        </row>
        <row r="105">
          <cell r="D105">
            <v>4211</v>
          </cell>
        </row>
        <row r="106">
          <cell r="D106">
            <v>4308</v>
          </cell>
        </row>
        <row r="107">
          <cell r="D107">
            <v>4335</v>
          </cell>
        </row>
        <row r="108">
          <cell r="D108">
            <v>4425</v>
          </cell>
        </row>
        <row r="109">
          <cell r="D109">
            <v>3485</v>
          </cell>
        </row>
        <row r="110">
          <cell r="D110">
            <v>4901</v>
          </cell>
        </row>
        <row r="111">
          <cell r="D111">
            <v>6502</v>
          </cell>
        </row>
        <row r="112">
          <cell r="D112">
            <v>5851</v>
          </cell>
        </row>
        <row r="113">
          <cell r="D113">
            <v>6353</v>
          </cell>
        </row>
        <row r="114">
          <cell r="D114">
            <v>6354</v>
          </cell>
        </row>
        <row r="115">
          <cell r="D115">
            <v>3218</v>
          </cell>
        </row>
        <row r="116">
          <cell r="D116">
            <v>3220</v>
          </cell>
        </row>
        <row r="117">
          <cell r="D117">
            <v>3252</v>
          </cell>
        </row>
        <row r="118">
          <cell r="D118">
            <v>6915</v>
          </cell>
        </row>
        <row r="119">
          <cell r="D119">
            <v>7035</v>
          </cell>
        </row>
        <row r="120">
          <cell r="D120">
            <v>6772</v>
          </cell>
        </row>
        <row r="121">
          <cell r="D121">
            <v>6821</v>
          </cell>
        </row>
        <row r="122">
          <cell r="D122">
            <v>6783</v>
          </cell>
        </row>
        <row r="123">
          <cell r="D123">
            <v>6925</v>
          </cell>
        </row>
        <row r="124">
          <cell r="D124">
            <v>3215</v>
          </cell>
        </row>
        <row r="125">
          <cell r="D125">
            <v>4584</v>
          </cell>
        </row>
        <row r="126">
          <cell r="D126">
            <v>5902</v>
          </cell>
        </row>
        <row r="127">
          <cell r="D127">
            <v>5539</v>
          </cell>
        </row>
        <row r="128">
          <cell r="D128">
            <v>5945</v>
          </cell>
        </row>
        <row r="129">
          <cell r="D129">
            <v>6025</v>
          </cell>
        </row>
        <row r="130">
          <cell r="D130">
            <v>6848</v>
          </cell>
        </row>
        <row r="131">
          <cell r="D131">
            <v>6823</v>
          </cell>
        </row>
        <row r="132">
          <cell r="D132">
            <v>7102</v>
          </cell>
        </row>
        <row r="133">
          <cell r="D133">
            <v>6867</v>
          </cell>
        </row>
        <row r="134">
          <cell r="D134">
            <v>6470</v>
          </cell>
        </row>
        <row r="135">
          <cell r="D135">
            <v>6472</v>
          </cell>
        </row>
        <row r="136">
          <cell r="D136">
            <v>4233</v>
          </cell>
        </row>
        <row r="137">
          <cell r="D137">
            <v>5452</v>
          </cell>
        </row>
        <row r="138">
          <cell r="D138">
            <v>3210</v>
          </cell>
        </row>
        <row r="139">
          <cell r="D139">
            <v>6817</v>
          </cell>
        </row>
        <row r="140">
          <cell r="D140">
            <v>6866</v>
          </cell>
        </row>
        <row r="141">
          <cell r="D141">
            <v>7142</v>
          </cell>
        </row>
        <row r="142">
          <cell r="D142">
            <v>6907</v>
          </cell>
        </row>
        <row r="143">
          <cell r="D143">
            <v>5495</v>
          </cell>
        </row>
        <row r="144">
          <cell r="D144">
            <v>6982</v>
          </cell>
        </row>
        <row r="145">
          <cell r="D145">
            <v>6495</v>
          </cell>
        </row>
        <row r="146">
          <cell r="D146">
            <v>6411</v>
          </cell>
        </row>
        <row r="147">
          <cell r="D147">
            <v>6511</v>
          </cell>
        </row>
        <row r="148">
          <cell r="D148">
            <v>3590</v>
          </cell>
        </row>
        <row r="149">
          <cell r="D149">
            <v>5024</v>
          </cell>
        </row>
        <row r="150">
          <cell r="D150">
            <v>8154</v>
          </cell>
        </row>
        <row r="151">
          <cell r="D151">
            <v>6843</v>
          </cell>
        </row>
        <row r="152">
          <cell r="D152">
            <v>6932</v>
          </cell>
        </row>
        <row r="153">
          <cell r="D153">
            <v>6933</v>
          </cell>
        </row>
        <row r="154">
          <cell r="D154">
            <v>6929</v>
          </cell>
        </row>
        <row r="155">
          <cell r="D155">
            <v>6930</v>
          </cell>
        </row>
        <row r="156">
          <cell r="D156">
            <v>6620</v>
          </cell>
        </row>
        <row r="157">
          <cell r="D157">
            <v>6189</v>
          </cell>
        </row>
        <row r="158">
          <cell r="D158">
            <v>6008</v>
          </cell>
        </row>
        <row r="159">
          <cell r="D159">
            <v>6210</v>
          </cell>
        </row>
        <row r="160">
          <cell r="D160">
            <v>6211</v>
          </cell>
        </row>
        <row r="161">
          <cell r="D161">
            <v>6235</v>
          </cell>
        </row>
        <row r="162">
          <cell r="D162">
            <v>6945</v>
          </cell>
        </row>
        <row r="163">
          <cell r="D163">
            <v>6736</v>
          </cell>
        </row>
        <row r="164">
          <cell r="D164">
            <v>6944</v>
          </cell>
        </row>
        <row r="165">
          <cell r="D165">
            <v>6737</v>
          </cell>
        </row>
        <row r="166">
          <cell r="D166">
            <v>5515</v>
          </cell>
        </row>
        <row r="167">
          <cell r="D167">
            <v>7094</v>
          </cell>
        </row>
        <row r="168">
          <cell r="D168">
            <v>6200</v>
          </cell>
        </row>
        <row r="169">
          <cell r="D169">
            <v>6711</v>
          </cell>
        </row>
        <row r="170">
          <cell r="D170">
            <v>6842</v>
          </cell>
        </row>
        <row r="171">
          <cell r="D171">
            <v>6928</v>
          </cell>
        </row>
        <row r="172">
          <cell r="D172">
            <v>6487</v>
          </cell>
        </row>
        <row r="173">
          <cell r="D173">
            <v>6444</v>
          </cell>
        </row>
        <row r="174">
          <cell r="D174">
            <v>6917</v>
          </cell>
        </row>
        <row r="175">
          <cell r="D175">
            <v>6961</v>
          </cell>
        </row>
        <row r="176">
          <cell r="D176">
            <v>6881</v>
          </cell>
        </row>
        <row r="177">
          <cell r="D177">
            <v>4819</v>
          </cell>
        </row>
        <row r="178">
          <cell r="D178">
            <v>6207</v>
          </cell>
        </row>
        <row r="179">
          <cell r="D179">
            <v>6205</v>
          </cell>
        </row>
        <row r="180">
          <cell r="D180">
            <v>7089</v>
          </cell>
        </row>
        <row r="181">
          <cell r="D181">
            <v>6206</v>
          </cell>
        </row>
        <row r="182">
          <cell r="D182">
            <v>7090</v>
          </cell>
        </row>
        <row r="183">
          <cell r="D183">
            <v>4691</v>
          </cell>
        </row>
        <row r="184">
          <cell r="D184">
            <v>6916</v>
          </cell>
        </row>
        <row r="185">
          <cell r="D185">
            <v>6492</v>
          </cell>
        </row>
        <row r="186">
          <cell r="D186">
            <v>7087</v>
          </cell>
        </row>
        <row r="187">
          <cell r="D187">
            <v>6493</v>
          </cell>
        </row>
        <row r="188">
          <cell r="D188">
            <v>7088</v>
          </cell>
        </row>
        <row r="189">
          <cell r="D189">
            <v>6505</v>
          </cell>
        </row>
        <row r="190">
          <cell r="D190">
            <v>6793</v>
          </cell>
        </row>
        <row r="191">
          <cell r="D191">
            <v>6794</v>
          </cell>
        </row>
        <row r="192">
          <cell r="D192">
            <v>7131</v>
          </cell>
        </row>
        <row r="193">
          <cell r="D193">
            <v>6665</v>
          </cell>
        </row>
        <row r="194">
          <cell r="D194">
            <v>6415</v>
          </cell>
        </row>
        <row r="195">
          <cell r="D195">
            <v>7149</v>
          </cell>
        </row>
        <row r="196">
          <cell r="D196">
            <v>6579</v>
          </cell>
        </row>
        <row r="197">
          <cell r="D197">
            <v>6668</v>
          </cell>
        </row>
        <row r="198">
          <cell r="D198">
            <v>6666</v>
          </cell>
        </row>
        <row r="199">
          <cell r="D199">
            <v>6667</v>
          </cell>
        </row>
        <row r="200">
          <cell r="D200">
            <v>7021</v>
          </cell>
        </row>
        <row r="201">
          <cell r="D201">
            <v>7022</v>
          </cell>
        </row>
        <row r="202">
          <cell r="D202">
            <v>6785</v>
          </cell>
        </row>
        <row r="203">
          <cell r="D203">
            <v>6891</v>
          </cell>
        </row>
        <row r="204">
          <cell r="D204">
            <v>6803</v>
          </cell>
        </row>
        <row r="205">
          <cell r="D205">
            <v>6890</v>
          </cell>
        </row>
        <row r="206">
          <cell r="D206">
            <v>6786</v>
          </cell>
        </row>
        <row r="207">
          <cell r="D207">
            <v>7132</v>
          </cell>
        </row>
        <row r="208">
          <cell r="D208">
            <v>7134</v>
          </cell>
        </row>
        <row r="209">
          <cell r="D209">
            <v>6825</v>
          </cell>
        </row>
        <row r="210">
          <cell r="D210">
            <v>6812</v>
          </cell>
        </row>
        <row r="211">
          <cell r="D211">
            <v>6811</v>
          </cell>
        </row>
        <row r="212">
          <cell r="D212">
            <v>6730</v>
          </cell>
        </row>
        <row r="213">
          <cell r="D213">
            <v>7029</v>
          </cell>
        </row>
        <row r="214">
          <cell r="D214">
            <v>4786</v>
          </cell>
        </row>
        <row r="215">
          <cell r="D215">
            <v>6097</v>
          </cell>
        </row>
        <row r="216">
          <cell r="D216">
            <v>6964</v>
          </cell>
        </row>
        <row r="217">
          <cell r="D217">
            <v>4903</v>
          </cell>
        </row>
        <row r="218">
          <cell r="D218">
            <v>6995</v>
          </cell>
        </row>
        <row r="219">
          <cell r="D219">
            <v>6773</v>
          </cell>
        </row>
        <row r="220">
          <cell r="D220">
            <v>7003</v>
          </cell>
        </row>
        <row r="221">
          <cell r="D221">
            <v>7004</v>
          </cell>
        </row>
        <row r="222">
          <cell r="D222">
            <v>7144</v>
          </cell>
        </row>
        <row r="223">
          <cell r="D223">
            <v>7146</v>
          </cell>
        </row>
        <row r="224">
          <cell r="D224">
            <v>6795</v>
          </cell>
        </row>
        <row r="225">
          <cell r="D225">
            <v>6796</v>
          </cell>
        </row>
        <row r="226">
          <cell r="D226">
            <v>6679</v>
          </cell>
        </row>
        <row r="227">
          <cell r="D227">
            <v>7160</v>
          </cell>
        </row>
        <row r="228">
          <cell r="D228">
            <v>6578</v>
          </cell>
        </row>
        <row r="229">
          <cell r="D229">
            <v>7161</v>
          </cell>
        </row>
        <row r="230">
          <cell r="D230">
            <v>6898</v>
          </cell>
        </row>
        <row r="231">
          <cell r="D231">
            <v>7152</v>
          </cell>
        </row>
        <row r="232">
          <cell r="D232">
            <v>6681</v>
          </cell>
        </row>
        <row r="233">
          <cell r="D233">
            <v>6807</v>
          </cell>
        </row>
        <row r="234">
          <cell r="D234">
            <v>6806</v>
          </cell>
        </row>
        <row r="235">
          <cell r="D235">
            <v>6790</v>
          </cell>
        </row>
        <row r="236">
          <cell r="D236">
            <v>7133</v>
          </cell>
        </row>
        <row r="237">
          <cell r="D237">
            <v>7136</v>
          </cell>
        </row>
        <row r="238">
          <cell r="D238">
            <v>5597</v>
          </cell>
        </row>
        <row r="239">
          <cell r="D239">
            <v>4401</v>
          </cell>
        </row>
        <row r="240">
          <cell r="D240">
            <v>4825</v>
          </cell>
        </row>
        <row r="241">
          <cell r="D241">
            <v>5943</v>
          </cell>
        </row>
        <row r="242">
          <cell r="D242">
            <v>5489</v>
          </cell>
        </row>
        <row r="243">
          <cell r="D243">
            <v>7157</v>
          </cell>
        </row>
        <row r="244">
          <cell r="D244">
            <v>6913</v>
          </cell>
        </row>
        <row r="245">
          <cell r="D245">
            <v>6683</v>
          </cell>
        </row>
        <row r="246">
          <cell r="D246">
            <v>7154</v>
          </cell>
        </row>
        <row r="247">
          <cell r="D247">
            <v>6805</v>
          </cell>
        </row>
        <row r="248">
          <cell r="D248">
            <v>7155</v>
          </cell>
        </row>
        <row r="249">
          <cell r="D249">
            <v>6998</v>
          </cell>
        </row>
        <row r="250">
          <cell r="D250">
            <v>6684</v>
          </cell>
        </row>
        <row r="251">
          <cell r="D251">
            <v>6260</v>
          </cell>
        </row>
        <row r="252">
          <cell r="D252">
            <v>7005</v>
          </cell>
        </row>
        <row r="253">
          <cell r="D253">
            <v>7006</v>
          </cell>
        </row>
        <row r="254">
          <cell r="D254">
            <v>6686</v>
          </cell>
        </row>
        <row r="255">
          <cell r="D255">
            <v>7158</v>
          </cell>
        </row>
        <row r="256">
          <cell r="D256">
            <v>7007</v>
          </cell>
        </row>
        <row r="257">
          <cell r="D257">
            <v>7008</v>
          </cell>
        </row>
        <row r="258">
          <cell r="D258">
            <v>6506</v>
          </cell>
        </row>
        <row r="259">
          <cell r="D259">
            <v>6758</v>
          </cell>
        </row>
        <row r="260">
          <cell r="D260">
            <v>6685</v>
          </cell>
        </row>
        <row r="261">
          <cell r="D261">
            <v>7156</v>
          </cell>
        </row>
        <row r="262">
          <cell r="D262">
            <v>5689</v>
          </cell>
        </row>
        <row r="263">
          <cell r="D263">
            <v>7153</v>
          </cell>
        </row>
        <row r="264">
          <cell r="D264">
            <v>6889</v>
          </cell>
        </row>
        <row r="265">
          <cell r="D265">
            <v>4079</v>
          </cell>
        </row>
        <row r="266">
          <cell r="D266">
            <v>7159</v>
          </cell>
        </row>
        <row r="267">
          <cell r="D267">
            <v>7009</v>
          </cell>
        </row>
        <row r="268">
          <cell r="D268">
            <v>7010</v>
          </cell>
        </row>
        <row r="269">
          <cell r="D269">
            <v>7028</v>
          </cell>
        </row>
        <row r="270">
          <cell r="D270">
            <v>6910</v>
          </cell>
        </row>
        <row r="271">
          <cell r="D271">
            <v>7023</v>
          </cell>
        </row>
        <row r="272">
          <cell r="D272">
            <v>6788</v>
          </cell>
        </row>
        <row r="273">
          <cell r="D273">
            <v>7002</v>
          </cell>
        </row>
        <row r="274">
          <cell r="D274">
            <v>6946</v>
          </cell>
        </row>
        <row r="275">
          <cell r="D275">
            <v>7135</v>
          </cell>
        </row>
        <row r="276">
          <cell r="D276">
            <v>6804</v>
          </cell>
        </row>
        <row r="277">
          <cell r="D277">
            <v>6787</v>
          </cell>
        </row>
        <row r="278">
          <cell r="D278">
            <v>2522</v>
          </cell>
        </row>
        <row r="279">
          <cell r="D279">
            <v>6688</v>
          </cell>
        </row>
        <row r="280">
          <cell r="D280">
            <v>6564</v>
          </cell>
        </row>
        <row r="281">
          <cell r="D281">
            <v>6659</v>
          </cell>
        </row>
        <row r="282">
          <cell r="D282">
            <v>6963</v>
          </cell>
        </row>
        <row r="283">
          <cell r="D283">
            <v>7164</v>
          </cell>
        </row>
        <row r="284">
          <cell r="D284">
            <v>5341</v>
          </cell>
        </row>
        <row r="285">
          <cell r="D285">
            <v>7166</v>
          </cell>
        </row>
        <row r="286">
          <cell r="D286">
            <v>6690</v>
          </cell>
        </row>
        <row r="287">
          <cell r="D287">
            <v>7162</v>
          </cell>
        </row>
        <row r="288">
          <cell r="D288">
            <v>7013</v>
          </cell>
        </row>
        <row r="289">
          <cell r="D289">
            <v>7014</v>
          </cell>
        </row>
        <row r="290">
          <cell r="D290">
            <v>5457</v>
          </cell>
        </row>
        <row r="291">
          <cell r="D291">
            <v>7165</v>
          </cell>
        </row>
        <row r="292">
          <cell r="D292">
            <v>7011</v>
          </cell>
        </row>
        <row r="293">
          <cell r="D293">
            <v>7012</v>
          </cell>
        </row>
        <row r="294">
          <cell r="D294">
            <v>6689</v>
          </cell>
        </row>
        <row r="295">
          <cell r="D295">
            <v>7169</v>
          </cell>
        </row>
        <row r="296">
          <cell r="D296">
            <v>6539</v>
          </cell>
        </row>
        <row r="297">
          <cell r="D297">
            <v>6691</v>
          </cell>
        </row>
        <row r="298">
          <cell r="D298">
            <v>6599</v>
          </cell>
        </row>
        <row r="299">
          <cell r="D299">
            <v>6792</v>
          </cell>
        </row>
        <row r="300">
          <cell r="D300">
            <v>6972</v>
          </cell>
        </row>
        <row r="301">
          <cell r="D301">
            <v>6705</v>
          </cell>
        </row>
        <row r="302">
          <cell r="D302">
            <v>6791</v>
          </cell>
        </row>
        <row r="303">
          <cell r="D303">
            <v>6565</v>
          </cell>
        </row>
        <row r="304">
          <cell r="D304">
            <v>6566</v>
          </cell>
        </row>
        <row r="305">
          <cell r="D305">
            <v>6538</v>
          </cell>
        </row>
        <row r="306">
          <cell r="D306">
            <v>7163</v>
          </cell>
        </row>
        <row r="307">
          <cell r="D307">
            <v>6698</v>
          </cell>
        </row>
        <row r="308">
          <cell r="D308">
            <v>7017</v>
          </cell>
        </row>
        <row r="309">
          <cell r="D309">
            <v>7018</v>
          </cell>
        </row>
        <row r="310">
          <cell r="D310">
            <v>6782</v>
          </cell>
        </row>
        <row r="311">
          <cell r="D311">
            <v>5595</v>
          </cell>
        </row>
        <row r="312">
          <cell r="D312">
            <v>5600</v>
          </cell>
        </row>
        <row r="313">
          <cell r="D313">
            <v>5607</v>
          </cell>
        </row>
        <row r="314">
          <cell r="D314">
            <v>7015</v>
          </cell>
        </row>
        <row r="315">
          <cell r="D315">
            <v>7016</v>
          </cell>
        </row>
        <row r="316">
          <cell r="D316">
            <v>5544</v>
          </cell>
        </row>
        <row r="317">
          <cell r="D317">
            <v>3657</v>
          </cell>
        </row>
        <row r="318">
          <cell r="D318">
            <v>3892</v>
          </cell>
        </row>
        <row r="319">
          <cell r="D319">
            <v>3665</v>
          </cell>
        </row>
        <row r="320">
          <cell r="D320">
            <v>2477</v>
          </cell>
        </row>
        <row r="321">
          <cell r="D321">
            <v>6697</v>
          </cell>
        </row>
        <row r="322">
          <cell r="D322">
            <v>6699</v>
          </cell>
        </row>
        <row r="323">
          <cell r="D323">
            <v>7148</v>
          </cell>
        </row>
        <row r="324">
          <cell r="D324">
            <v>3265</v>
          </cell>
        </row>
        <row r="325">
          <cell r="D325">
            <v>3828</v>
          </cell>
        </row>
        <row r="326">
          <cell r="D326">
            <v>5901</v>
          </cell>
        </row>
        <row r="327">
          <cell r="D327">
            <v>6701</v>
          </cell>
        </row>
        <row r="328">
          <cell r="D328">
            <v>6561</v>
          </cell>
        </row>
        <row r="329">
          <cell r="D329">
            <v>3701</v>
          </cell>
        </row>
        <row r="330">
          <cell r="D330">
            <v>3778</v>
          </cell>
        </row>
        <row r="331">
          <cell r="D331">
            <v>6676</v>
          </cell>
        </row>
        <row r="332">
          <cell r="D332">
            <v>6677</v>
          </cell>
        </row>
        <row r="333">
          <cell r="D333">
            <v>7019</v>
          </cell>
        </row>
        <row r="334">
          <cell r="D334">
            <v>7020</v>
          </cell>
        </row>
        <row r="335">
          <cell r="D335">
            <v>6678</v>
          </cell>
        </row>
        <row r="336">
          <cell r="D336">
            <v>6728</v>
          </cell>
        </row>
        <row r="337">
          <cell r="D337">
            <v>6729</v>
          </cell>
        </row>
        <row r="338">
          <cell r="D338">
            <v>5716</v>
          </cell>
        </row>
        <row r="339">
          <cell r="D339">
            <v>6827</v>
          </cell>
        </row>
        <row r="340">
          <cell r="D340">
            <v>6826</v>
          </cell>
        </row>
        <row r="341">
          <cell r="D341">
            <v>6828</v>
          </cell>
        </row>
        <row r="342">
          <cell r="D342">
            <v>6586</v>
          </cell>
        </row>
        <row r="343">
          <cell r="D343">
            <v>6459</v>
          </cell>
        </row>
        <row r="344">
          <cell r="D344">
            <v>6208</v>
          </cell>
        </row>
        <row r="345">
          <cell r="D345">
            <v>6477</v>
          </cell>
        </row>
        <row r="346">
          <cell r="D346">
            <v>7039</v>
          </cell>
        </row>
        <row r="347">
          <cell r="D347">
            <v>6223</v>
          </cell>
        </row>
        <row r="348">
          <cell r="D348">
            <v>6754</v>
          </cell>
        </row>
        <row r="349">
          <cell r="D349">
            <v>6228</v>
          </cell>
        </row>
        <row r="350">
          <cell r="D350">
            <v>6500</v>
          </cell>
        </row>
        <row r="351">
          <cell r="D351">
            <v>6473</v>
          </cell>
        </row>
        <row r="352">
          <cell r="D352">
            <v>6476</v>
          </cell>
        </row>
        <row r="353">
          <cell r="D353">
            <v>6279</v>
          </cell>
        </row>
        <row r="354">
          <cell r="D354">
            <v>7046</v>
          </cell>
        </row>
        <row r="355">
          <cell r="D355">
            <v>6201</v>
          </cell>
        </row>
        <row r="356">
          <cell r="D356">
            <v>6203</v>
          </cell>
        </row>
        <row r="357">
          <cell r="D357">
            <v>6818</v>
          </cell>
        </row>
        <row r="358">
          <cell r="D358">
            <v>7095</v>
          </cell>
        </row>
        <row r="359">
          <cell r="D359">
            <v>6169</v>
          </cell>
        </row>
        <row r="360">
          <cell r="D360">
            <v>6936</v>
          </cell>
        </row>
        <row r="361">
          <cell r="D361">
            <v>7091</v>
          </cell>
        </row>
        <row r="362">
          <cell r="D362">
            <v>6454</v>
          </cell>
        </row>
        <row r="363">
          <cell r="D363">
            <v>6902</v>
          </cell>
        </row>
        <row r="364">
          <cell r="D364">
            <v>7139</v>
          </cell>
        </row>
        <row r="365">
          <cell r="D365">
            <v>6222</v>
          </cell>
        </row>
        <row r="366">
          <cell r="D366">
            <v>6221</v>
          </cell>
        </row>
        <row r="367">
          <cell r="D367">
            <v>6979</v>
          </cell>
        </row>
        <row r="368">
          <cell r="D368">
            <v>7105</v>
          </cell>
        </row>
        <row r="369">
          <cell r="D369">
            <v>7106</v>
          </cell>
        </row>
        <row r="370">
          <cell r="D370">
            <v>7138</v>
          </cell>
        </row>
        <row r="371">
          <cell r="D371">
            <v>6965</v>
          </cell>
        </row>
        <row r="372">
          <cell r="D372">
            <v>7107</v>
          </cell>
        </row>
        <row r="373">
          <cell r="D373">
            <v>6557</v>
          </cell>
        </row>
        <row r="374">
          <cell r="D374">
            <v>6744</v>
          </cell>
        </row>
        <row r="375">
          <cell r="D375">
            <v>7052</v>
          </cell>
        </row>
        <row r="376">
          <cell r="D376">
            <v>6834</v>
          </cell>
        </row>
        <row r="377">
          <cell r="D377">
            <v>6835</v>
          </cell>
        </row>
        <row r="378">
          <cell r="D378">
            <v>6873</v>
          </cell>
        </row>
        <row r="379">
          <cell r="D379">
            <v>6619</v>
          </cell>
        </row>
        <row r="380">
          <cell r="D380">
            <v>5679</v>
          </cell>
        </row>
        <row r="381">
          <cell r="D381">
            <v>5681</v>
          </cell>
        </row>
        <row r="382">
          <cell r="D382">
            <v>5682</v>
          </cell>
        </row>
        <row r="383">
          <cell r="D383">
            <v>6554</v>
          </cell>
        </row>
        <row r="384">
          <cell r="D384">
            <v>6453</v>
          </cell>
        </row>
        <row r="385">
          <cell r="D385">
            <v>7047</v>
          </cell>
        </row>
        <row r="386">
          <cell r="D386">
            <v>7053</v>
          </cell>
        </row>
        <row r="387">
          <cell r="D387">
            <v>6919</v>
          </cell>
        </row>
        <row r="388">
          <cell r="D388">
            <v>7103</v>
          </cell>
        </row>
        <row r="389">
          <cell r="D389">
            <v>6920</v>
          </cell>
        </row>
        <row r="390">
          <cell r="D390">
            <v>7104</v>
          </cell>
        </row>
        <row r="391">
          <cell r="D391">
            <v>6921</v>
          </cell>
        </row>
        <row r="392">
          <cell r="D392">
            <v>7092</v>
          </cell>
        </row>
        <row r="393">
          <cell r="D393">
            <v>7031</v>
          </cell>
        </row>
        <row r="394">
          <cell r="D394">
            <v>7045</v>
          </cell>
        </row>
        <row r="395">
          <cell r="D395">
            <v>7093</v>
          </cell>
        </row>
        <row r="396">
          <cell r="D396">
            <v>6449</v>
          </cell>
        </row>
        <row r="397">
          <cell r="D397">
            <v>6448</v>
          </cell>
        </row>
        <row r="398">
          <cell r="D398">
            <v>5706</v>
          </cell>
        </row>
        <row r="399">
          <cell r="D399">
            <v>5738</v>
          </cell>
        </row>
        <row r="400">
          <cell r="D400">
            <v>1146</v>
          </cell>
        </row>
        <row r="401">
          <cell r="D401">
            <v>3986</v>
          </cell>
        </row>
        <row r="402">
          <cell r="D402">
            <v>3582</v>
          </cell>
        </row>
        <row r="403">
          <cell r="D403">
            <v>3628</v>
          </cell>
        </row>
        <row r="404">
          <cell r="D404">
            <v>5033</v>
          </cell>
        </row>
        <row r="405">
          <cell r="D405">
            <v>5909</v>
          </cell>
        </row>
        <row r="406">
          <cell r="D406">
            <v>6629</v>
          </cell>
        </row>
        <row r="407">
          <cell r="D407">
            <v>4946</v>
          </cell>
        </row>
        <row r="408">
          <cell r="D408">
            <v>7143</v>
          </cell>
        </row>
        <row r="409">
          <cell r="D409">
            <v>4188</v>
          </cell>
        </row>
        <row r="410">
          <cell r="D410">
            <v>4613</v>
          </cell>
        </row>
        <row r="411">
          <cell r="D411">
            <v>3765</v>
          </cell>
        </row>
        <row r="412">
          <cell r="D412">
            <v>5034</v>
          </cell>
        </row>
        <row r="413">
          <cell r="D413">
            <v>7122</v>
          </cell>
        </row>
        <row r="414">
          <cell r="D414">
            <v>7030</v>
          </cell>
        </row>
        <row r="415">
          <cell r="D415">
            <v>6968</v>
          </cell>
        </row>
        <row r="416">
          <cell r="D416">
            <v>6573</v>
          </cell>
        </row>
        <row r="417">
          <cell r="D417">
            <v>6967</v>
          </cell>
        </row>
        <row r="418">
          <cell r="D418">
            <v>4192</v>
          </cell>
        </row>
        <row r="419">
          <cell r="D419">
            <v>4070</v>
          </cell>
        </row>
        <row r="420">
          <cell r="D420">
            <v>3070</v>
          </cell>
        </row>
        <row r="421">
          <cell r="D421">
            <v>5036</v>
          </cell>
        </row>
        <row r="422">
          <cell r="D422">
            <v>6924</v>
          </cell>
        </row>
        <row r="423">
          <cell r="D423">
            <v>6966</v>
          </cell>
        </row>
        <row r="424">
          <cell r="D424">
            <v>6832</v>
          </cell>
        </row>
        <row r="425">
          <cell r="D425">
            <v>6923</v>
          </cell>
        </row>
        <row r="426">
          <cell r="D426">
            <v>6816</v>
          </cell>
        </row>
        <row r="427">
          <cell r="D427">
            <v>5931</v>
          </cell>
        </row>
        <row r="428">
          <cell r="D428">
            <v>6032</v>
          </cell>
        </row>
        <row r="429">
          <cell r="D429">
            <v>6288</v>
          </cell>
        </row>
        <row r="430">
          <cell r="D430">
            <v>5708</v>
          </cell>
        </row>
        <row r="431">
          <cell r="D431">
            <v>6892</v>
          </cell>
        </row>
        <row r="432">
          <cell r="D432">
            <v>4378</v>
          </cell>
        </row>
        <row r="433">
          <cell r="D433">
            <v>5630</v>
          </cell>
        </row>
        <row r="434">
          <cell r="D434">
            <v>4398</v>
          </cell>
        </row>
        <row r="435">
          <cell r="D435">
            <v>5039</v>
          </cell>
        </row>
        <row r="436">
          <cell r="D436">
            <v>6922</v>
          </cell>
        </row>
        <row r="437">
          <cell r="D437">
            <v>6781</v>
          </cell>
        </row>
        <row r="438">
          <cell r="D438">
            <v>6531</v>
          </cell>
        </row>
        <row r="439">
          <cell r="D439">
            <v>614</v>
          </cell>
        </row>
        <row r="440">
          <cell r="D440">
            <v>4399</v>
          </cell>
        </row>
        <row r="441">
          <cell r="D441">
            <v>6971</v>
          </cell>
        </row>
        <row r="442">
          <cell r="D442">
            <v>3679</v>
          </cell>
        </row>
        <row r="443">
          <cell r="D443">
            <v>3684</v>
          </cell>
        </row>
        <row r="444">
          <cell r="D444">
            <v>5040</v>
          </cell>
        </row>
        <row r="445">
          <cell r="D445">
            <v>6572</v>
          </cell>
        </row>
        <row r="446">
          <cell r="D446">
            <v>5996</v>
          </cell>
        </row>
        <row r="447">
          <cell r="D447">
            <v>3680</v>
          </cell>
        </row>
        <row r="448">
          <cell r="D448">
            <v>3691</v>
          </cell>
        </row>
        <row r="449">
          <cell r="D449">
            <v>5700</v>
          </cell>
        </row>
        <row r="450">
          <cell r="D450">
            <v>3692</v>
          </cell>
        </row>
        <row r="451">
          <cell r="D451">
            <v>6507</v>
          </cell>
        </row>
        <row r="452">
          <cell r="D452">
            <v>6999</v>
          </cell>
        </row>
        <row r="453">
          <cell r="D453">
            <v>6990</v>
          </cell>
        </row>
        <row r="454">
          <cell r="D454">
            <v>7145</v>
          </cell>
        </row>
        <row r="455">
          <cell r="D455">
            <v>7147</v>
          </cell>
        </row>
        <row r="456">
          <cell r="D456">
            <v>7150</v>
          </cell>
        </row>
        <row r="457">
          <cell r="D457">
            <v>3287</v>
          </cell>
        </row>
        <row r="458">
          <cell r="D458">
            <v>6093</v>
          </cell>
        </row>
        <row r="459">
          <cell r="D459">
            <v>4993</v>
          </cell>
        </row>
        <row r="460">
          <cell r="D460">
            <v>5178</v>
          </cell>
        </row>
        <row r="461">
          <cell r="D461">
            <v>5861</v>
          </cell>
        </row>
        <row r="462">
          <cell r="D462">
            <v>5911</v>
          </cell>
        </row>
        <row r="463">
          <cell r="D463">
            <v>6630</v>
          </cell>
        </row>
        <row r="464">
          <cell r="D464">
            <v>6187</v>
          </cell>
        </row>
        <row r="465">
          <cell r="D465">
            <v>4082</v>
          </cell>
        </row>
        <row r="466">
          <cell r="D466">
            <v>3382</v>
          </cell>
        </row>
        <row r="467">
          <cell r="D467">
            <v>4255</v>
          </cell>
        </row>
        <row r="468">
          <cell r="D468">
            <v>5041</v>
          </cell>
        </row>
        <row r="469">
          <cell r="D469">
            <v>4365</v>
          </cell>
        </row>
        <row r="470">
          <cell r="D470">
            <v>4621</v>
          </cell>
        </row>
        <row r="471">
          <cell r="D471">
            <v>4118</v>
          </cell>
        </row>
        <row r="472">
          <cell r="D472">
            <v>3353</v>
          </cell>
        </row>
        <row r="473">
          <cell r="D473">
            <v>6571</v>
          </cell>
        </row>
        <row r="474">
          <cell r="D474">
            <v>5043</v>
          </cell>
        </row>
        <row r="475">
          <cell r="D475">
            <v>5912</v>
          </cell>
        </row>
        <row r="476">
          <cell r="D476">
            <v>6937</v>
          </cell>
        </row>
        <row r="477">
          <cell r="D477">
            <v>6970</v>
          </cell>
        </row>
        <row r="478">
          <cell r="D478">
            <v>6969</v>
          </cell>
        </row>
        <row r="479">
          <cell r="D479">
            <v>6702</v>
          </cell>
        </row>
        <row r="480">
          <cell r="D480">
            <v>7141</v>
          </cell>
        </row>
        <row r="481">
          <cell r="D481">
            <v>7140</v>
          </cell>
        </row>
        <row r="482">
          <cell r="D482">
            <v>6188</v>
          </cell>
        </row>
        <row r="483">
          <cell r="D483">
            <v>612</v>
          </cell>
        </row>
        <row r="484">
          <cell r="D484">
            <v>3612</v>
          </cell>
        </row>
        <row r="485">
          <cell r="D485">
            <v>5045</v>
          </cell>
        </row>
        <row r="486">
          <cell r="D486">
            <v>6583</v>
          </cell>
        </row>
        <row r="487">
          <cell r="D487">
            <v>6706</v>
          </cell>
        </row>
        <row r="488">
          <cell r="D488">
            <v>5483</v>
          </cell>
        </row>
        <row r="489">
          <cell r="D489">
            <v>4117</v>
          </cell>
        </row>
        <row r="490">
          <cell r="D490">
            <v>4674</v>
          </cell>
        </row>
        <row r="491">
          <cell r="D491">
            <v>5913</v>
          </cell>
        </row>
        <row r="492">
          <cell r="D492">
            <v>6575</v>
          </cell>
        </row>
        <row r="493">
          <cell r="D493">
            <v>5707</v>
          </cell>
        </row>
        <row r="494">
          <cell r="D494">
            <v>5739</v>
          </cell>
        </row>
        <row r="495">
          <cell r="D495">
            <v>4023</v>
          </cell>
        </row>
        <row r="496">
          <cell r="D496">
            <v>3970</v>
          </cell>
        </row>
        <row r="497">
          <cell r="D497">
            <v>4154</v>
          </cell>
        </row>
        <row r="498">
          <cell r="D498">
            <v>3903</v>
          </cell>
        </row>
        <row r="499">
          <cell r="D499">
            <v>5047</v>
          </cell>
        </row>
        <row r="500">
          <cell r="D500">
            <v>6300</v>
          </cell>
        </row>
        <row r="501">
          <cell r="D501">
            <v>6943</v>
          </cell>
        </row>
        <row r="502">
          <cell r="D502">
            <v>6525</v>
          </cell>
        </row>
        <row r="503">
          <cell r="D503">
            <v>6940</v>
          </cell>
        </row>
        <row r="504">
          <cell r="D504">
            <v>6631</v>
          </cell>
        </row>
        <row r="505">
          <cell r="D505">
            <v>6941</v>
          </cell>
        </row>
        <row r="506">
          <cell r="D506">
            <v>6632</v>
          </cell>
        </row>
        <row r="507">
          <cell r="D507">
            <v>6942</v>
          </cell>
        </row>
        <row r="508">
          <cell r="D508">
            <v>6633</v>
          </cell>
        </row>
        <row r="509">
          <cell r="D509">
            <v>3917</v>
          </cell>
        </row>
        <row r="510">
          <cell r="D510">
            <v>6289</v>
          </cell>
        </row>
        <row r="511">
          <cell r="D511">
            <v>6752</v>
          </cell>
        </row>
        <row r="512">
          <cell r="D512">
            <v>6118</v>
          </cell>
        </row>
        <row r="513">
          <cell r="D513">
            <v>6152</v>
          </cell>
        </row>
        <row r="514">
          <cell r="D514">
            <v>7001</v>
          </cell>
        </row>
        <row r="515">
          <cell r="D515">
            <v>6569</v>
          </cell>
        </row>
        <row r="516">
          <cell r="D516">
            <v>7050</v>
          </cell>
        </row>
        <row r="517">
          <cell r="D517">
            <v>6549</v>
          </cell>
        </row>
        <row r="518">
          <cell r="D518">
            <v>6529</v>
          </cell>
        </row>
        <row r="519">
          <cell r="D519">
            <v>6550</v>
          </cell>
        </row>
        <row r="520">
          <cell r="D520">
            <v>6608</v>
          </cell>
        </row>
        <row r="521">
          <cell r="D521">
            <v>6651</v>
          </cell>
        </row>
        <row r="522">
          <cell r="D522">
            <v>7055</v>
          </cell>
        </row>
        <row r="523">
          <cell r="D523">
            <v>6527</v>
          </cell>
        </row>
        <row r="524">
          <cell r="D524">
            <v>6548</v>
          </cell>
        </row>
        <row r="525">
          <cell r="D525">
            <v>5698</v>
          </cell>
        </row>
        <row r="526">
          <cell r="D526">
            <v>6648</v>
          </cell>
        </row>
        <row r="527">
          <cell r="D527">
            <v>7056</v>
          </cell>
        </row>
        <row r="528">
          <cell r="D528">
            <v>6649</v>
          </cell>
        </row>
        <row r="529">
          <cell r="D529">
            <v>7057</v>
          </cell>
        </row>
        <row r="530">
          <cell r="D530">
            <v>6652</v>
          </cell>
        </row>
        <row r="531">
          <cell r="D531">
            <v>7058</v>
          </cell>
        </row>
        <row r="532">
          <cell r="D532">
            <v>6653</v>
          </cell>
        </row>
        <row r="533">
          <cell r="D533">
            <v>7059</v>
          </cell>
        </row>
        <row r="534">
          <cell r="D534">
            <v>6609</v>
          </cell>
        </row>
        <row r="535">
          <cell r="D535">
            <v>6836</v>
          </cell>
        </row>
        <row r="536">
          <cell r="D536">
            <v>6618</v>
          </cell>
        </row>
        <row r="537">
          <cell r="D537">
            <v>6992</v>
          </cell>
        </row>
        <row r="538">
          <cell r="D538">
            <v>6704</v>
          </cell>
        </row>
        <row r="539">
          <cell r="D539">
            <v>6528</v>
          </cell>
        </row>
        <row r="540">
          <cell r="D540">
            <v>6844</v>
          </cell>
        </row>
        <row r="541">
          <cell r="D541">
            <v>7060</v>
          </cell>
        </row>
        <row r="542">
          <cell r="D542">
            <v>7062</v>
          </cell>
        </row>
        <row r="543">
          <cell r="D543">
            <v>7123</v>
          </cell>
        </row>
        <row r="544">
          <cell r="D544">
            <v>6883</v>
          </cell>
        </row>
        <row r="545">
          <cell r="D545">
            <v>6909</v>
          </cell>
        </row>
        <row r="546">
          <cell r="D546">
            <v>7033</v>
          </cell>
        </row>
        <row r="547">
          <cell r="D547">
            <v>6822</v>
          </cell>
        </row>
        <row r="548">
          <cell r="D548">
            <v>6854</v>
          </cell>
        </row>
        <row r="549">
          <cell r="D549">
            <v>7074</v>
          </cell>
        </row>
        <row r="550">
          <cell r="D550">
            <v>6303</v>
          </cell>
        </row>
        <row r="551">
          <cell r="D551">
            <v>6719</v>
          </cell>
        </row>
        <row r="552">
          <cell r="D552">
            <v>7065</v>
          </cell>
        </row>
        <row r="553">
          <cell r="D553">
            <v>6713</v>
          </cell>
        </row>
        <row r="554">
          <cell r="D554">
            <v>6958</v>
          </cell>
        </row>
        <row r="555">
          <cell r="D555">
            <v>6959</v>
          </cell>
        </row>
        <row r="556">
          <cell r="D556">
            <v>6661</v>
          </cell>
        </row>
        <row r="557">
          <cell r="D557">
            <v>6987</v>
          </cell>
        </row>
        <row r="558">
          <cell r="D558">
            <v>6240</v>
          </cell>
        </row>
        <row r="559">
          <cell r="D559">
            <v>7044</v>
          </cell>
        </row>
        <row r="560">
          <cell r="D560">
            <v>6776</v>
          </cell>
        </row>
        <row r="561">
          <cell r="D561">
            <v>5817</v>
          </cell>
        </row>
        <row r="562">
          <cell r="D562">
            <v>7121</v>
          </cell>
        </row>
        <row r="563">
          <cell r="D563">
            <v>6069</v>
          </cell>
        </row>
        <row r="564">
          <cell r="D564">
            <v>6837</v>
          </cell>
        </row>
        <row r="565">
          <cell r="D565">
            <v>6475</v>
          </cell>
        </row>
        <row r="566">
          <cell r="D566">
            <v>6708</v>
          </cell>
        </row>
        <row r="567">
          <cell r="D567">
            <v>7037</v>
          </cell>
        </row>
        <row r="568">
          <cell r="D568">
            <v>7038</v>
          </cell>
        </row>
        <row r="569">
          <cell r="D569">
            <v>6869</v>
          </cell>
        </row>
        <row r="570">
          <cell r="D570">
            <v>6871</v>
          </cell>
        </row>
        <row r="571">
          <cell r="D571">
            <v>7040</v>
          </cell>
        </row>
        <row r="572">
          <cell r="D572">
            <v>6948</v>
          </cell>
        </row>
        <row r="573">
          <cell r="D573">
            <v>7075</v>
          </cell>
        </row>
        <row r="574">
          <cell r="D574">
            <v>6949</v>
          </cell>
        </row>
        <row r="575">
          <cell r="D575">
            <v>7076</v>
          </cell>
        </row>
        <row r="576">
          <cell r="D576">
            <v>6194</v>
          </cell>
        </row>
        <row r="577">
          <cell r="D577">
            <v>7079</v>
          </cell>
        </row>
        <row r="578">
          <cell r="D578">
            <v>6584</v>
          </cell>
        </row>
        <row r="579">
          <cell r="D579">
            <v>6765</v>
          </cell>
        </row>
        <row r="580">
          <cell r="D580">
            <v>6996</v>
          </cell>
        </row>
        <row r="581">
          <cell r="D581">
            <v>6766</v>
          </cell>
        </row>
        <row r="582">
          <cell r="D582">
            <v>6767</v>
          </cell>
        </row>
        <row r="583">
          <cell r="D583">
            <v>6764</v>
          </cell>
        </row>
        <row r="584">
          <cell r="D584">
            <v>6991</v>
          </cell>
        </row>
        <row r="585">
          <cell r="D585">
            <v>6763</v>
          </cell>
        </row>
        <row r="586">
          <cell r="D586">
            <v>6762</v>
          </cell>
        </row>
        <row r="587">
          <cell r="D587">
            <v>6770</v>
          </cell>
        </row>
        <row r="588">
          <cell r="D588">
            <v>6768</v>
          </cell>
        </row>
        <row r="589">
          <cell r="D589">
            <v>6530</v>
          </cell>
        </row>
        <row r="590">
          <cell r="D590">
            <v>6616</v>
          </cell>
        </row>
        <row r="591">
          <cell r="D591">
            <v>6976</v>
          </cell>
        </row>
        <row r="592">
          <cell r="D592">
            <v>6829</v>
          </cell>
        </row>
        <row r="593">
          <cell r="D593">
            <v>6973</v>
          </cell>
        </row>
        <row r="594">
          <cell r="D594">
            <v>6908</v>
          </cell>
        </row>
        <row r="595">
          <cell r="D595">
            <v>6918</v>
          </cell>
        </row>
        <row r="596">
          <cell r="D596">
            <v>6761</v>
          </cell>
        </row>
        <row r="597">
          <cell r="D597">
            <v>6760</v>
          </cell>
        </row>
        <row r="598">
          <cell r="D598">
            <v>6759</v>
          </cell>
        </row>
        <row r="599">
          <cell r="D599">
            <v>7063</v>
          </cell>
        </row>
        <row r="600">
          <cell r="D600">
            <v>6617</v>
          </cell>
        </row>
        <row r="601">
          <cell r="D601">
            <v>7061</v>
          </cell>
        </row>
        <row r="602">
          <cell r="D602">
            <v>6974</v>
          </cell>
        </row>
        <row r="603">
          <cell r="D603">
            <v>6250</v>
          </cell>
        </row>
        <row r="604">
          <cell r="D604">
            <v>6234</v>
          </cell>
        </row>
        <row r="605">
          <cell r="D605">
            <v>6709</v>
          </cell>
        </row>
        <row r="606">
          <cell r="D606">
            <v>6962</v>
          </cell>
        </row>
        <row r="607">
          <cell r="D607">
            <v>6738</v>
          </cell>
        </row>
        <row r="608">
          <cell r="D608">
            <v>6739</v>
          </cell>
        </row>
        <row r="609">
          <cell r="D609">
            <v>6939</v>
          </cell>
        </row>
        <row r="610">
          <cell r="D610">
            <v>6710</v>
          </cell>
        </row>
        <row r="611">
          <cell r="D611">
            <v>6951</v>
          </cell>
        </row>
        <row r="612">
          <cell r="D612">
            <v>7082</v>
          </cell>
        </row>
        <row r="613">
          <cell r="D613">
            <v>6952</v>
          </cell>
        </row>
        <row r="614">
          <cell r="D614">
            <v>7083</v>
          </cell>
        </row>
        <row r="615">
          <cell r="D615">
            <v>6993</v>
          </cell>
        </row>
        <row r="616">
          <cell r="D616">
            <v>7084</v>
          </cell>
        </row>
        <row r="617">
          <cell r="D617">
            <v>6950</v>
          </cell>
        </row>
        <row r="618">
          <cell r="D618">
            <v>7081</v>
          </cell>
        </row>
        <row r="619">
          <cell r="D619">
            <v>6977</v>
          </cell>
        </row>
        <row r="620">
          <cell r="D620">
            <v>6254</v>
          </cell>
        </row>
        <row r="621">
          <cell r="D621">
            <v>7086</v>
          </cell>
        </row>
        <row r="622">
          <cell r="D622">
            <v>5697</v>
          </cell>
        </row>
        <row r="623">
          <cell r="D623">
            <v>6980</v>
          </cell>
        </row>
        <row r="624">
          <cell r="D624">
            <v>6726</v>
          </cell>
        </row>
        <row r="625">
          <cell r="D625">
            <v>7080</v>
          </cell>
        </row>
        <row r="626">
          <cell r="D626">
            <v>6503</v>
          </cell>
        </row>
        <row r="627">
          <cell r="D627">
            <v>6956</v>
          </cell>
        </row>
        <row r="628">
          <cell r="D628">
            <v>7071</v>
          </cell>
        </row>
        <row r="629">
          <cell r="D629">
            <v>6955</v>
          </cell>
        </row>
        <row r="630">
          <cell r="D630">
            <v>7070</v>
          </cell>
        </row>
        <row r="631">
          <cell r="D631">
            <v>6954</v>
          </cell>
        </row>
        <row r="632">
          <cell r="D632">
            <v>7069</v>
          </cell>
        </row>
        <row r="633">
          <cell r="D633">
            <v>6953</v>
          </cell>
        </row>
        <row r="634">
          <cell r="D634">
            <v>7068</v>
          </cell>
        </row>
        <row r="635">
          <cell r="D635">
            <v>6957</v>
          </cell>
        </row>
        <row r="636">
          <cell r="D636">
            <v>7072</v>
          </cell>
        </row>
        <row r="637">
          <cell r="D637">
            <v>5915</v>
          </cell>
        </row>
        <row r="638">
          <cell r="D638">
            <v>5533</v>
          </cell>
        </row>
        <row r="639">
          <cell r="D639">
            <v>7064</v>
          </cell>
        </row>
        <row r="640">
          <cell r="D640">
            <v>5819</v>
          </cell>
        </row>
        <row r="641">
          <cell r="D641">
            <v>6947</v>
          </cell>
        </row>
        <row r="642">
          <cell r="D642">
            <v>6777</v>
          </cell>
        </row>
        <row r="643">
          <cell r="D643">
            <v>7077</v>
          </cell>
        </row>
        <row r="644">
          <cell r="D644">
            <v>6880</v>
          </cell>
        </row>
        <row r="645">
          <cell r="D645">
            <v>7078</v>
          </cell>
        </row>
        <row r="646">
          <cell r="D646">
            <v>6602</v>
          </cell>
        </row>
        <row r="647">
          <cell r="D647">
            <v>6140</v>
          </cell>
        </row>
        <row r="648">
          <cell r="D648">
            <v>7108</v>
          </cell>
        </row>
        <row r="649">
          <cell r="D649">
            <v>6852</v>
          </cell>
        </row>
        <row r="650">
          <cell r="D650">
            <v>7073</v>
          </cell>
        </row>
        <row r="651">
          <cell r="D651">
            <v>6722</v>
          </cell>
        </row>
        <row r="652">
          <cell r="D652">
            <v>7066</v>
          </cell>
        </row>
        <row r="653">
          <cell r="D653">
            <v>6813</v>
          </cell>
        </row>
        <row r="654">
          <cell r="D654">
            <v>7067</v>
          </cell>
        </row>
        <row r="655">
          <cell r="D655">
            <v>6724</v>
          </cell>
        </row>
        <row r="656">
          <cell r="D656">
            <v>7151</v>
          </cell>
        </row>
        <row r="657">
          <cell r="D657">
            <v>3209</v>
          </cell>
        </row>
        <row r="658">
          <cell r="D658">
            <v>5591</v>
          </cell>
        </row>
        <row r="659">
          <cell r="D659">
            <v>5387</v>
          </cell>
        </row>
        <row r="660">
          <cell r="D660">
            <v>5589</v>
          </cell>
        </row>
        <row r="661">
          <cell r="D661">
            <v>5592</v>
          </cell>
        </row>
        <row r="662">
          <cell r="D662">
            <v>6432</v>
          </cell>
        </row>
        <row r="663">
          <cell r="D663">
            <v>5722</v>
          </cell>
        </row>
        <row r="664">
          <cell r="D664">
            <v>6431</v>
          </cell>
        </row>
        <row r="665">
          <cell r="D665">
            <v>6417</v>
          </cell>
        </row>
        <row r="666">
          <cell r="D666">
            <v>5435</v>
          </cell>
        </row>
        <row r="667">
          <cell r="D667">
            <v>6897</v>
          </cell>
        </row>
        <row r="668">
          <cell r="D668">
            <v>6997</v>
          </cell>
        </row>
        <row r="669">
          <cell r="D669">
            <v>5567</v>
          </cell>
        </row>
        <row r="670">
          <cell r="D670">
            <v>6290</v>
          </cell>
        </row>
        <row r="671">
          <cell r="D671">
            <v>4725</v>
          </cell>
        </row>
        <row r="672">
          <cell r="D672">
            <v>6849</v>
          </cell>
        </row>
        <row r="673">
          <cell r="D673">
            <v>5855</v>
          </cell>
        </row>
        <row r="674">
          <cell r="D674">
            <v>5921</v>
          </cell>
        </row>
        <row r="675">
          <cell r="D675">
            <v>6171</v>
          </cell>
        </row>
        <row r="676">
          <cell r="D676">
            <v>6294</v>
          </cell>
        </row>
        <row r="677">
          <cell r="D677">
            <v>6230</v>
          </cell>
        </row>
        <row r="678">
          <cell r="D678">
            <v>6198</v>
          </cell>
        </row>
        <row r="679">
          <cell r="D679">
            <v>4959</v>
          </cell>
        </row>
        <row r="680">
          <cell r="D680">
            <v>6199</v>
          </cell>
        </row>
        <row r="681">
          <cell r="D681">
            <v>5857</v>
          </cell>
        </row>
        <row r="682">
          <cell r="D682">
            <v>5665</v>
          </cell>
        </row>
        <row r="683">
          <cell r="D683">
            <v>6514</v>
          </cell>
        </row>
        <row r="684">
          <cell r="D684">
            <v>6634</v>
          </cell>
        </row>
        <row r="685">
          <cell r="D685">
            <v>4793</v>
          </cell>
        </row>
        <row r="686">
          <cell r="D686">
            <v>5534</v>
          </cell>
        </row>
        <row r="687">
          <cell r="D687">
            <v>4720</v>
          </cell>
        </row>
        <row r="688">
          <cell r="D688">
            <v>6516</v>
          </cell>
        </row>
        <row r="689">
          <cell r="D689">
            <v>4721</v>
          </cell>
        </row>
        <row r="690">
          <cell r="D690">
            <v>6167</v>
          </cell>
        </row>
        <row r="691">
          <cell r="D691">
            <v>5486</v>
          </cell>
        </row>
        <row r="692">
          <cell r="D692">
            <v>4866</v>
          </cell>
        </row>
        <row r="693">
          <cell r="D693">
            <v>4867</v>
          </cell>
        </row>
        <row r="694">
          <cell r="D694">
            <v>5466</v>
          </cell>
        </row>
        <row r="695">
          <cell r="D695">
            <v>5765</v>
          </cell>
        </row>
        <row r="696">
          <cell r="D696">
            <v>4871</v>
          </cell>
        </row>
        <row r="697">
          <cell r="D697">
            <v>4874</v>
          </cell>
        </row>
        <row r="698">
          <cell r="D698">
            <v>5633</v>
          </cell>
        </row>
        <row r="699">
          <cell r="D699">
            <v>6552</v>
          </cell>
        </row>
        <row r="700">
          <cell r="D700">
            <v>5465</v>
          </cell>
        </row>
        <row r="701">
          <cell r="D701">
            <v>6938</v>
          </cell>
        </row>
        <row r="702">
          <cell r="D702">
            <v>6433</v>
          </cell>
        </row>
        <row r="703">
          <cell r="D703">
            <v>6261</v>
          </cell>
        </row>
        <row r="704">
          <cell r="D704">
            <v>6735</v>
          </cell>
        </row>
        <row r="705">
          <cell r="D705">
            <v>6746</v>
          </cell>
        </row>
        <row r="706">
          <cell r="D706">
            <v>4780</v>
          </cell>
        </row>
        <row r="707">
          <cell r="D707">
            <v>5584</v>
          </cell>
        </row>
        <row r="708">
          <cell r="D708">
            <v>6838</v>
          </cell>
        </row>
        <row r="709">
          <cell r="D709">
            <v>6851</v>
          </cell>
        </row>
        <row r="710">
          <cell r="D710">
            <v>6884</v>
          </cell>
        </row>
        <row r="711">
          <cell r="D711">
            <v>5952</v>
          </cell>
        </row>
        <row r="712">
          <cell r="D712">
            <v>6850</v>
          </cell>
        </row>
        <row r="713">
          <cell r="D713">
            <v>6390</v>
          </cell>
        </row>
        <row r="714">
          <cell r="D714">
            <v>5305</v>
          </cell>
        </row>
        <row r="715">
          <cell r="D715">
            <v>5439</v>
          </cell>
        </row>
        <row r="716">
          <cell r="D716">
            <v>5350</v>
          </cell>
        </row>
        <row r="717">
          <cell r="D717">
            <v>6416</v>
          </cell>
        </row>
        <row r="718">
          <cell r="D718">
            <v>5348</v>
          </cell>
        </row>
        <row r="719">
          <cell r="D719">
            <v>5358</v>
          </cell>
        </row>
        <row r="720">
          <cell r="D720">
            <v>5750</v>
          </cell>
        </row>
        <row r="721">
          <cell r="D721">
            <v>5357</v>
          </cell>
        </row>
        <row r="722">
          <cell r="D722">
            <v>6183</v>
          </cell>
        </row>
        <row r="723">
          <cell r="D723">
            <v>6553</v>
          </cell>
        </row>
        <row r="724">
          <cell r="D724">
            <v>5365</v>
          </cell>
        </row>
        <row r="725">
          <cell r="D725">
            <v>6184</v>
          </cell>
        </row>
        <row r="726">
          <cell r="D726">
            <v>6496</v>
          </cell>
        </row>
        <row r="727">
          <cell r="D727">
            <v>5406</v>
          </cell>
        </row>
        <row r="728">
          <cell r="D728">
            <v>6895</v>
          </cell>
        </row>
        <row r="729">
          <cell r="D729">
            <v>6912</v>
          </cell>
        </row>
        <row r="730">
          <cell r="D730">
            <v>5408</v>
          </cell>
        </row>
        <row r="731">
          <cell r="D731">
            <v>6419</v>
          </cell>
        </row>
        <row r="732">
          <cell r="D732">
            <v>5751</v>
          </cell>
        </row>
        <row r="733">
          <cell r="D733">
            <v>5429</v>
          </cell>
        </row>
        <row r="734">
          <cell r="D734">
            <v>6177</v>
          </cell>
        </row>
        <row r="735">
          <cell r="D735">
            <v>6185</v>
          </cell>
        </row>
        <row r="736">
          <cell r="D736">
            <v>6497</v>
          </cell>
        </row>
        <row r="737">
          <cell r="D737">
            <v>6526</v>
          </cell>
        </row>
        <row r="738">
          <cell r="D738">
            <v>5426</v>
          </cell>
        </row>
        <row r="739">
          <cell r="D739">
            <v>6896</v>
          </cell>
        </row>
        <row r="740">
          <cell r="D740">
            <v>5354</v>
          </cell>
        </row>
        <row r="741">
          <cell r="D741">
            <v>6175</v>
          </cell>
        </row>
        <row r="742">
          <cell r="D742">
            <v>5367</v>
          </cell>
        </row>
        <row r="743">
          <cell r="D743">
            <v>5366</v>
          </cell>
        </row>
        <row r="744">
          <cell r="D744">
            <v>5371</v>
          </cell>
        </row>
        <row r="745">
          <cell r="D745">
            <v>5370</v>
          </cell>
        </row>
        <row r="746">
          <cell r="D746">
            <v>5373</v>
          </cell>
        </row>
        <row r="747">
          <cell r="D747">
            <v>5374</v>
          </cell>
        </row>
        <row r="748">
          <cell r="D748">
            <v>5392</v>
          </cell>
        </row>
        <row r="749">
          <cell r="D749">
            <v>5402</v>
          </cell>
        </row>
        <row r="750">
          <cell r="D750">
            <v>5753</v>
          </cell>
        </row>
        <row r="751">
          <cell r="D751">
            <v>5400</v>
          </cell>
        </row>
        <row r="752">
          <cell r="D752">
            <v>6740</v>
          </cell>
        </row>
        <row r="753">
          <cell r="D753">
            <v>5407</v>
          </cell>
        </row>
        <row r="754">
          <cell r="D754">
            <v>5404</v>
          </cell>
        </row>
        <row r="755">
          <cell r="D755">
            <v>5405</v>
          </cell>
        </row>
        <row r="756">
          <cell r="D756">
            <v>6165</v>
          </cell>
        </row>
        <row r="757">
          <cell r="D757">
            <v>5425</v>
          </cell>
        </row>
        <row r="758">
          <cell r="D758">
            <v>5423</v>
          </cell>
        </row>
        <row r="759">
          <cell r="D759">
            <v>7041</v>
          </cell>
        </row>
        <row r="760">
          <cell r="D760">
            <v>5424</v>
          </cell>
        </row>
        <row r="761">
          <cell r="D761">
            <v>5418</v>
          </cell>
        </row>
        <row r="762">
          <cell r="D762">
            <v>6515</v>
          </cell>
        </row>
        <row r="763">
          <cell r="D763">
            <v>5467</v>
          </cell>
        </row>
        <row r="764">
          <cell r="D764">
            <v>5468</v>
          </cell>
        </row>
        <row r="765">
          <cell r="D765">
            <v>5470</v>
          </cell>
        </row>
        <row r="766">
          <cell r="D766">
            <v>5469</v>
          </cell>
        </row>
        <row r="767">
          <cell r="D767">
            <v>6409</v>
          </cell>
        </row>
        <row r="768">
          <cell r="D768">
            <v>6893</v>
          </cell>
        </row>
        <row r="769">
          <cell r="D769">
            <v>6894</v>
          </cell>
        </row>
        <row r="770">
          <cell r="D770">
            <v>4744</v>
          </cell>
        </row>
        <row r="771">
          <cell r="D771">
            <v>6209</v>
          </cell>
        </row>
        <row r="772">
          <cell r="D772">
            <v>4741</v>
          </cell>
        </row>
        <row r="773">
          <cell r="D773">
            <v>6168</v>
          </cell>
        </row>
        <row r="774">
          <cell r="D774">
            <v>1762</v>
          </cell>
        </row>
        <row r="775">
          <cell r="D775">
            <v>6799</v>
          </cell>
        </row>
        <row r="776">
          <cell r="D776">
            <v>6149</v>
          </cell>
        </row>
        <row r="777">
          <cell r="D777">
            <v>1857</v>
          </cell>
        </row>
        <row r="778">
          <cell r="D778">
            <v>1764</v>
          </cell>
        </row>
        <row r="779">
          <cell r="D779">
            <v>6202</v>
          </cell>
        </row>
        <row r="780">
          <cell r="D780">
            <v>7042</v>
          </cell>
        </row>
        <row r="781">
          <cell r="D781">
            <v>6663</v>
          </cell>
        </row>
        <row r="782">
          <cell r="D782">
            <v>6148</v>
          </cell>
        </row>
        <row r="783">
          <cell r="D783">
            <v>6800</v>
          </cell>
        </row>
        <row r="784">
          <cell r="D784">
            <v>5579</v>
          </cell>
        </row>
        <row r="785">
          <cell r="D785">
            <v>7109</v>
          </cell>
        </row>
        <row r="786">
          <cell r="D786">
            <v>5897</v>
          </cell>
        </row>
        <row r="787">
          <cell r="D787">
            <v>6748</v>
          </cell>
        </row>
        <row r="788">
          <cell r="D788">
            <v>6819</v>
          </cell>
        </row>
        <row r="789">
          <cell r="D789">
            <v>4731</v>
          </cell>
        </row>
        <row r="790">
          <cell r="D790">
            <v>5754</v>
          </cell>
        </row>
        <row r="791">
          <cell r="D791">
            <v>5755</v>
          </cell>
        </row>
        <row r="792">
          <cell r="D792">
            <v>6150</v>
          </cell>
        </row>
        <row r="793">
          <cell r="D793">
            <v>6151</v>
          </cell>
        </row>
        <row r="794">
          <cell r="D794">
            <v>4809</v>
          </cell>
        </row>
        <row r="795">
          <cell r="D795">
            <v>6099</v>
          </cell>
        </row>
        <row r="796">
          <cell r="D796">
            <v>6162</v>
          </cell>
        </row>
        <row r="797">
          <cell r="D797">
            <v>6100</v>
          </cell>
        </row>
        <row r="798">
          <cell r="D798">
            <v>6101</v>
          </cell>
        </row>
        <row r="799">
          <cell r="D799">
            <v>6581</v>
          </cell>
        </row>
        <row r="800">
          <cell r="D800">
            <v>6598</v>
          </cell>
        </row>
        <row r="801">
          <cell r="D801">
            <v>7043</v>
          </cell>
        </row>
        <row r="802">
          <cell r="D802">
            <v>6019</v>
          </cell>
        </row>
        <row r="803">
          <cell r="D803">
            <v>6004</v>
          </cell>
        </row>
        <row r="804">
          <cell r="D804">
            <v>6745</v>
          </cell>
        </row>
        <row r="805">
          <cell r="D805">
            <v>6872</v>
          </cell>
        </row>
        <row r="806">
          <cell r="D806">
            <v>4933</v>
          </cell>
        </row>
        <row r="807">
          <cell r="D807">
            <v>4934</v>
          </cell>
        </row>
        <row r="808">
          <cell r="D808">
            <v>4935</v>
          </cell>
        </row>
        <row r="809">
          <cell r="D809">
            <v>4936</v>
          </cell>
        </row>
        <row r="810">
          <cell r="D810">
            <v>6580</v>
          </cell>
        </row>
        <row r="811">
          <cell r="D811">
            <v>7085</v>
          </cell>
        </row>
        <row r="812">
          <cell r="D812">
            <v>6312</v>
          </cell>
        </row>
        <row r="813">
          <cell r="D813">
            <v>6824</v>
          </cell>
        </row>
        <row r="814">
          <cell r="D814">
            <v>6613</v>
          </cell>
        </row>
        <row r="815">
          <cell r="D815">
            <v>6311</v>
          </cell>
        </row>
        <row r="816">
          <cell r="D816">
            <v>6882</v>
          </cell>
        </row>
        <row r="817">
          <cell r="D817">
            <v>6906</v>
          </cell>
        </row>
        <row r="818">
          <cell r="D818">
            <v>7049</v>
          </cell>
        </row>
        <row r="819">
          <cell r="D819">
            <v>5368</v>
          </cell>
        </row>
        <row r="820">
          <cell r="D820">
            <v>7051</v>
          </cell>
        </row>
        <row r="821">
          <cell r="D821">
            <v>5351</v>
          </cell>
        </row>
        <row r="822">
          <cell r="D822">
            <v>5431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3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33" sqref="K133"/>
    </sheetView>
  </sheetViews>
  <sheetFormatPr defaultColWidth="8.83203125" defaultRowHeight="11.25" x14ac:dyDescent="0.2"/>
  <cols>
    <col min="1" max="1" width="6.1640625" style="11" customWidth="1"/>
    <col min="2" max="2" width="9.33203125" style="57" bestFit="1" customWidth="1"/>
    <col min="3" max="3" width="47.5" style="11" bestFit="1" customWidth="1"/>
    <col min="4" max="4" width="8.5" style="5" bestFit="1" customWidth="1"/>
    <col min="5" max="5" width="11" style="5" bestFit="1" customWidth="1"/>
    <col min="6" max="6" width="13.33203125" style="5" bestFit="1" customWidth="1"/>
    <col min="7" max="7" width="13.33203125" style="187" customWidth="1"/>
    <col min="8" max="8" width="8" style="11" bestFit="1" customWidth="1"/>
    <col min="9" max="9" width="8.5" style="11" bestFit="1" customWidth="1"/>
    <col min="10" max="10" width="18" style="11" bestFit="1" customWidth="1"/>
    <col min="11" max="11" width="16" style="11" customWidth="1"/>
    <col min="12" max="12" width="21.6640625" style="11" bestFit="1" customWidth="1"/>
    <col min="13" max="13" width="22.1640625" style="11" bestFit="1" customWidth="1"/>
    <col min="14" max="14" width="15.83203125" style="11" bestFit="1" customWidth="1"/>
    <col min="15" max="15" width="17.5" style="11" bestFit="1" customWidth="1"/>
    <col min="16" max="16" width="19.5" style="11" bestFit="1" customWidth="1"/>
    <col min="17" max="17" width="10.6640625" style="57" bestFit="1" customWidth="1"/>
    <col min="18" max="18" width="17" style="11" bestFit="1" customWidth="1"/>
    <col min="19" max="19" width="13.83203125" style="11" bestFit="1" customWidth="1"/>
    <col min="20" max="20" width="15" style="11" bestFit="1" customWidth="1"/>
    <col min="21" max="21" width="20.5" style="11" customWidth="1"/>
    <col min="22" max="22" width="8.83203125" style="11" hidden="1" customWidth="1"/>
    <col min="23" max="23" width="4.6640625" style="11" hidden="1" customWidth="1"/>
    <col min="24" max="24" width="6.6640625" style="11" hidden="1" customWidth="1"/>
    <col min="25" max="27" width="8.83203125" style="11"/>
    <col min="28" max="28" width="7.5" style="11" bestFit="1" customWidth="1"/>
    <col min="29" max="29" width="11.5" style="11" bestFit="1" customWidth="1"/>
    <col min="30" max="32" width="13.33203125" style="11" bestFit="1" customWidth="1"/>
    <col min="33" max="16384" width="8.83203125" style="11"/>
  </cols>
  <sheetData>
    <row r="1" spans="1:24" s="5" customFormat="1" ht="12" thickBot="1" x14ac:dyDescent="0.25">
      <c r="A1" s="1"/>
      <c r="B1" s="2"/>
      <c r="C1" s="3"/>
      <c r="D1" s="1"/>
      <c r="E1" s="1"/>
      <c r="F1" s="1"/>
      <c r="G1" s="184"/>
      <c r="H1" s="1"/>
      <c r="I1" s="1"/>
      <c r="J1" s="1"/>
      <c r="K1" s="1"/>
      <c r="L1" s="1"/>
      <c r="M1" s="1"/>
      <c r="N1" s="1"/>
      <c r="O1" s="1"/>
      <c r="P1" s="1"/>
      <c r="Q1" s="4"/>
      <c r="R1" s="1"/>
      <c r="S1" s="1"/>
      <c r="T1" s="1"/>
      <c r="U1" s="1"/>
    </row>
    <row r="2" spans="1:24" ht="21" customHeight="1" thickBot="1" x14ac:dyDescent="0.25">
      <c r="A2" s="3"/>
      <c r="B2" s="6" t="s">
        <v>0</v>
      </c>
      <c r="C2" s="7" t="s">
        <v>1</v>
      </c>
      <c r="D2" s="8" t="s">
        <v>2</v>
      </c>
      <c r="E2" s="162" t="s">
        <v>121</v>
      </c>
      <c r="F2" s="162" t="s">
        <v>122</v>
      </c>
      <c r="G2" s="185" t="s">
        <v>127</v>
      </c>
      <c r="H2" s="6" t="s">
        <v>107</v>
      </c>
      <c r="I2" s="9" t="s">
        <v>108</v>
      </c>
      <c r="J2" s="171" t="s">
        <v>51</v>
      </c>
      <c r="K2" s="102" t="s">
        <v>52</v>
      </c>
      <c r="L2" s="6" t="s">
        <v>3</v>
      </c>
      <c r="M2" s="9" t="s">
        <v>4</v>
      </c>
      <c r="N2" s="6" t="s">
        <v>5</v>
      </c>
      <c r="O2" s="8" t="s">
        <v>6</v>
      </c>
      <c r="P2" s="9" t="s">
        <v>7</v>
      </c>
      <c r="Q2" s="10" t="s">
        <v>8</v>
      </c>
      <c r="R2" s="7" t="s">
        <v>50</v>
      </c>
      <c r="S2" s="6" t="s">
        <v>9</v>
      </c>
      <c r="T2" s="8" t="s">
        <v>10</v>
      </c>
      <c r="U2" s="9" t="s">
        <v>11</v>
      </c>
      <c r="X2" s="92"/>
    </row>
    <row r="3" spans="1:24" ht="12" hidden="1" thickBot="1" x14ac:dyDescent="0.25">
      <c r="A3" s="12"/>
      <c r="B3" s="13">
        <v>7075</v>
      </c>
      <c r="C3" s="14" t="s">
        <v>93</v>
      </c>
      <c r="D3" s="15">
        <v>1</v>
      </c>
      <c r="E3" s="163"/>
      <c r="F3" s="163">
        <f>E3*D3</f>
        <v>0</v>
      </c>
      <c r="G3" s="163"/>
      <c r="H3" s="16">
        <f>I3/D3</f>
        <v>263.07750000000004</v>
      </c>
      <c r="I3" s="100">
        <v>263.07750000000004</v>
      </c>
      <c r="J3" s="172">
        <f>M3*1.05</f>
        <v>263.07750000000004</v>
      </c>
      <c r="K3" s="103">
        <f>J3/M3-1</f>
        <v>5.0000000000000044E-2</v>
      </c>
      <c r="L3" s="105">
        <f t="shared" ref="L3:L41" si="0">M3/D3</f>
        <v>250.55</v>
      </c>
      <c r="M3" s="17">
        <v>250.55</v>
      </c>
      <c r="N3" s="18">
        <f t="shared" ref="N3:N66" si="1">H3/L3-1</f>
        <v>5.0000000000000044E-2</v>
      </c>
      <c r="O3" s="19">
        <f t="shared" ref="O3:O66" si="2">L3*1.15</f>
        <v>288.13249999999999</v>
      </c>
      <c r="P3" s="17">
        <f>O3-H3</f>
        <v>25.05499999999995</v>
      </c>
      <c r="Q3" s="20">
        <v>100</v>
      </c>
      <c r="R3" s="21">
        <f>Q3*P3</f>
        <v>2505.499999999995</v>
      </c>
      <c r="S3" s="22">
        <f t="shared" ref="S3:S42" si="3">L3*Q3</f>
        <v>25055</v>
      </c>
      <c r="T3" s="23">
        <f t="shared" ref="T3:T42" si="4">H3*Q3</f>
        <v>26307.750000000004</v>
      </c>
      <c r="U3" s="24">
        <f>T3+R3</f>
        <v>28813.25</v>
      </c>
      <c r="W3" s="95">
        <f t="shared" ref="W3:W41" si="5">M3-X3</f>
        <v>0</v>
      </c>
      <c r="X3" s="93">
        <f>VLOOKUP(B3,'[1]Новое время'!$A$8:$B$136,2,FALSE)</f>
        <v>250.55</v>
      </c>
    </row>
    <row r="4" spans="1:24" ht="12" hidden="1" thickBot="1" x14ac:dyDescent="0.25">
      <c r="A4" s="12"/>
      <c r="B4" s="25">
        <v>6303</v>
      </c>
      <c r="C4" s="26" t="s">
        <v>12</v>
      </c>
      <c r="D4" s="27">
        <v>1</v>
      </c>
      <c r="E4" s="164"/>
      <c r="F4" s="164">
        <f t="shared" ref="F4:F67" si="6">E4*D4</f>
        <v>0</v>
      </c>
      <c r="G4" s="164"/>
      <c r="H4" s="28">
        <f t="shared" ref="H4:H67" si="7">I4/D4</f>
        <v>252.09450000000001</v>
      </c>
      <c r="I4" s="104">
        <v>252.09450000000001</v>
      </c>
      <c r="J4" s="172">
        <f>M4*1.05</f>
        <v>252.09450000000001</v>
      </c>
      <c r="K4" s="103">
        <f t="shared" ref="K4:K40" si="8">J4/M4-1</f>
        <v>5.0000000000000044E-2</v>
      </c>
      <c r="L4" s="106">
        <f t="shared" si="0"/>
        <v>240.09</v>
      </c>
      <c r="M4" s="29">
        <v>240.09</v>
      </c>
      <c r="N4" s="30">
        <f t="shared" si="1"/>
        <v>5.0000000000000044E-2</v>
      </c>
      <c r="O4" s="31">
        <f t="shared" si="2"/>
        <v>276.1035</v>
      </c>
      <c r="P4" s="29">
        <f t="shared" ref="P4:P66" si="9">O4-H4</f>
        <v>24.008999999999986</v>
      </c>
      <c r="Q4" s="32">
        <v>660.73120000000006</v>
      </c>
      <c r="R4" s="33">
        <f>Q4*P4</f>
        <v>15863.495380799992</v>
      </c>
      <c r="S4" s="34">
        <f t="shared" si="3"/>
        <v>158634.95380800002</v>
      </c>
      <c r="T4" s="35">
        <f t="shared" si="4"/>
        <v>166566.70149840001</v>
      </c>
      <c r="U4" s="36">
        <f t="shared" ref="U4:U42" si="10">T4+R4</f>
        <v>182430.1968792</v>
      </c>
      <c r="W4" s="95">
        <f t="shared" si="5"/>
        <v>0</v>
      </c>
      <c r="X4" s="93">
        <f>VLOOKUP(B4,'[1]Новое время'!$A$8:$B$136,2,FALSE)</f>
        <v>240.09</v>
      </c>
    </row>
    <row r="5" spans="1:24" ht="12" thickBot="1" x14ac:dyDescent="0.25">
      <c r="A5" s="12"/>
      <c r="B5" s="62">
        <v>6951</v>
      </c>
      <c r="C5" s="63" t="s">
        <v>13</v>
      </c>
      <c r="D5" s="64">
        <v>1</v>
      </c>
      <c r="E5" s="165">
        <v>400</v>
      </c>
      <c r="F5" s="165">
        <f t="shared" si="6"/>
        <v>400</v>
      </c>
      <c r="G5" s="186">
        <f>VLOOKUP(B5,[2]КИ_ПФ!$D:$D,1,0)</f>
        <v>6951</v>
      </c>
      <c r="H5" s="61">
        <f t="shared" si="7"/>
        <v>250</v>
      </c>
      <c r="I5" s="98">
        <v>250</v>
      </c>
      <c r="J5" s="172">
        <v>250</v>
      </c>
      <c r="K5" s="103">
        <f t="shared" si="8"/>
        <v>2.2076860179885527E-2</v>
      </c>
      <c r="L5" s="106">
        <f t="shared" si="0"/>
        <v>244.6</v>
      </c>
      <c r="M5" s="29">
        <v>244.6</v>
      </c>
      <c r="N5" s="66">
        <f t="shared" si="1"/>
        <v>2.2076860179885527E-2</v>
      </c>
      <c r="O5" s="67">
        <f t="shared" si="2"/>
        <v>281.28999999999996</v>
      </c>
      <c r="P5" s="65">
        <f t="shared" si="9"/>
        <v>31.289999999999964</v>
      </c>
      <c r="Q5" s="68">
        <v>1479.7248</v>
      </c>
      <c r="R5" s="69">
        <f>Q5*P5</f>
        <v>46300.588991999946</v>
      </c>
      <c r="S5" s="70">
        <f t="shared" si="3"/>
        <v>361940.68607999996</v>
      </c>
      <c r="T5" s="71">
        <f t="shared" si="4"/>
        <v>369931.2</v>
      </c>
      <c r="U5" s="72">
        <f t="shared" si="10"/>
        <v>416231.78899199993</v>
      </c>
      <c r="W5" s="95">
        <f t="shared" si="5"/>
        <v>0</v>
      </c>
      <c r="X5" s="93">
        <f>VLOOKUP(B5,'[1]Новое время'!$A$8:$B$136,2,FALSE)</f>
        <v>244.6</v>
      </c>
    </row>
    <row r="6" spans="1:24" ht="12" thickBot="1" x14ac:dyDescent="0.25">
      <c r="A6" s="12"/>
      <c r="B6" s="62">
        <v>6955</v>
      </c>
      <c r="C6" s="63" t="s">
        <v>14</v>
      </c>
      <c r="D6" s="64">
        <v>1</v>
      </c>
      <c r="E6" s="165">
        <v>900</v>
      </c>
      <c r="F6" s="165">
        <f t="shared" si="6"/>
        <v>900</v>
      </c>
      <c r="G6" s="186">
        <f>VLOOKUP(B6,[2]КИ_ПФ!$D:$D,1,0)</f>
        <v>6955</v>
      </c>
      <c r="H6" s="61">
        <f t="shared" si="7"/>
        <v>240</v>
      </c>
      <c r="I6" s="98">
        <v>240</v>
      </c>
      <c r="J6" s="172">
        <v>240</v>
      </c>
      <c r="K6" s="103">
        <f t="shared" si="8"/>
        <v>2.4808915837567724E-2</v>
      </c>
      <c r="L6" s="106">
        <f t="shared" si="0"/>
        <v>234.19</v>
      </c>
      <c r="M6" s="29">
        <v>234.19</v>
      </c>
      <c r="N6" s="66">
        <f t="shared" si="1"/>
        <v>2.4808915837567724E-2</v>
      </c>
      <c r="O6" s="67">
        <f t="shared" si="2"/>
        <v>269.31849999999997</v>
      </c>
      <c r="P6" s="65">
        <f t="shared" si="9"/>
        <v>29.318499999999972</v>
      </c>
      <c r="Q6" s="68">
        <v>1024</v>
      </c>
      <c r="R6" s="69">
        <f>Q6*P6</f>
        <v>30022.143999999971</v>
      </c>
      <c r="S6" s="70">
        <f t="shared" si="3"/>
        <v>239810.56</v>
      </c>
      <c r="T6" s="71">
        <f t="shared" si="4"/>
        <v>245760</v>
      </c>
      <c r="U6" s="72">
        <f t="shared" si="10"/>
        <v>275782.14399999997</v>
      </c>
      <c r="W6" s="95">
        <f t="shared" si="5"/>
        <v>0</v>
      </c>
      <c r="X6" s="93">
        <f>VLOOKUP(B6,'[1]Новое время'!$A$8:$B$136,2,FALSE)</f>
        <v>234.19</v>
      </c>
    </row>
    <row r="7" spans="1:24" ht="12" thickBot="1" x14ac:dyDescent="0.25">
      <c r="A7" s="12"/>
      <c r="B7" s="94">
        <v>6829</v>
      </c>
      <c r="C7" s="74" t="s">
        <v>15</v>
      </c>
      <c r="D7" s="84">
        <v>1</v>
      </c>
      <c r="E7" s="166">
        <v>900</v>
      </c>
      <c r="F7" s="166">
        <f t="shared" si="6"/>
        <v>900</v>
      </c>
      <c r="G7" s="186">
        <f>VLOOKUP(B7,[2]КИ_ПФ!$D:$D,1,0)</f>
        <v>6829</v>
      </c>
      <c r="H7" s="60">
        <f t="shared" si="7"/>
        <v>210</v>
      </c>
      <c r="I7" s="99">
        <v>210</v>
      </c>
      <c r="J7" s="172">
        <v>210</v>
      </c>
      <c r="K7" s="103">
        <f t="shared" si="8"/>
        <v>2.8655400440852352E-2</v>
      </c>
      <c r="L7" s="107">
        <f t="shared" si="0"/>
        <v>204.15</v>
      </c>
      <c r="M7" s="40">
        <v>204.15</v>
      </c>
      <c r="N7" s="77">
        <f t="shared" si="1"/>
        <v>2.8655400440852352E-2</v>
      </c>
      <c r="O7" s="78">
        <f t="shared" si="2"/>
        <v>234.77249999999998</v>
      </c>
      <c r="P7" s="76">
        <f t="shared" si="9"/>
        <v>24.77249999999998</v>
      </c>
      <c r="Q7" s="79">
        <v>3384</v>
      </c>
      <c r="R7" s="80">
        <f>Q7*P7</f>
        <v>83830.139999999927</v>
      </c>
      <c r="S7" s="81">
        <f t="shared" si="3"/>
        <v>690843.6</v>
      </c>
      <c r="T7" s="82">
        <f t="shared" si="4"/>
        <v>710640</v>
      </c>
      <c r="U7" s="83">
        <f t="shared" si="10"/>
        <v>794470.1399999999</v>
      </c>
      <c r="W7" s="95">
        <f t="shared" si="5"/>
        <v>0</v>
      </c>
      <c r="X7" s="93">
        <f>VLOOKUP(B7,'[1]Новое время'!$A$8:$B$136,2,FALSE)</f>
        <v>204.15</v>
      </c>
    </row>
    <row r="8" spans="1:24" ht="12" hidden="1" thickBot="1" x14ac:dyDescent="0.25">
      <c r="A8" s="12"/>
      <c r="B8" s="13">
        <v>6854</v>
      </c>
      <c r="C8" s="14" t="s">
        <v>16</v>
      </c>
      <c r="D8" s="15">
        <v>0.6</v>
      </c>
      <c r="E8" s="163"/>
      <c r="F8" s="163">
        <f t="shared" si="6"/>
        <v>0</v>
      </c>
      <c r="G8" s="163"/>
      <c r="H8" s="16">
        <f t="shared" si="7"/>
        <v>266.85750000000007</v>
      </c>
      <c r="I8" s="100">
        <v>160.11450000000002</v>
      </c>
      <c r="J8" s="172">
        <f t="shared" ref="J8:J18" si="11">M8*1.05</f>
        <v>160.11450000000002</v>
      </c>
      <c r="K8" s="103">
        <f t="shared" si="8"/>
        <v>5.0000000000000044E-2</v>
      </c>
      <c r="L8" s="105">
        <f t="shared" si="0"/>
        <v>254.15000000000003</v>
      </c>
      <c r="M8" s="17">
        <v>152.49</v>
      </c>
      <c r="N8" s="18">
        <f t="shared" si="1"/>
        <v>5.0000000000000044E-2</v>
      </c>
      <c r="O8" s="19">
        <f t="shared" si="2"/>
        <v>292.27250000000004</v>
      </c>
      <c r="P8" s="17">
        <f t="shared" si="9"/>
        <v>25.414999999999964</v>
      </c>
      <c r="Q8" s="20">
        <v>100</v>
      </c>
      <c r="R8" s="21">
        <v>0</v>
      </c>
      <c r="S8" s="22">
        <f t="shared" si="3"/>
        <v>25415.000000000004</v>
      </c>
      <c r="T8" s="23">
        <f t="shared" si="4"/>
        <v>26685.750000000007</v>
      </c>
      <c r="U8" s="24">
        <f t="shared" si="10"/>
        <v>26685.750000000007</v>
      </c>
      <c r="W8" s="95">
        <f t="shared" si="5"/>
        <v>0</v>
      </c>
      <c r="X8" s="93">
        <f>VLOOKUP(B8,'[1]Новое время'!$A$8:$B$136,2,FALSE)</f>
        <v>152.49</v>
      </c>
    </row>
    <row r="9" spans="1:24" ht="12" hidden="1" thickBot="1" x14ac:dyDescent="0.25">
      <c r="A9" s="12"/>
      <c r="B9" s="25">
        <v>6726</v>
      </c>
      <c r="C9" s="26" t="s">
        <v>17</v>
      </c>
      <c r="D9" s="27">
        <v>0.41</v>
      </c>
      <c r="E9" s="164"/>
      <c r="F9" s="164">
        <f t="shared" si="6"/>
        <v>0</v>
      </c>
      <c r="G9" s="164"/>
      <c r="H9" s="28">
        <f t="shared" si="7"/>
        <v>290.46585365853662</v>
      </c>
      <c r="I9" s="104">
        <v>119.09100000000001</v>
      </c>
      <c r="J9" s="172">
        <f t="shared" si="11"/>
        <v>119.09100000000001</v>
      </c>
      <c r="K9" s="103">
        <f t="shared" si="8"/>
        <v>5.0000000000000044E-2</v>
      </c>
      <c r="L9" s="106">
        <f t="shared" si="0"/>
        <v>276.63414634146346</v>
      </c>
      <c r="M9" s="29">
        <v>113.42</v>
      </c>
      <c r="N9" s="30">
        <f t="shared" si="1"/>
        <v>4.9999999999999822E-2</v>
      </c>
      <c r="O9" s="31">
        <f t="shared" si="2"/>
        <v>318.12926829268298</v>
      </c>
      <c r="P9" s="29">
        <f t="shared" si="9"/>
        <v>27.663414634146363</v>
      </c>
      <c r="Q9" s="32">
        <v>200</v>
      </c>
      <c r="R9" s="33">
        <f>Q9*P9</f>
        <v>5532.6829268292731</v>
      </c>
      <c r="S9" s="34">
        <f t="shared" si="3"/>
        <v>55326.829268292691</v>
      </c>
      <c r="T9" s="35">
        <f t="shared" si="4"/>
        <v>58093.170731707323</v>
      </c>
      <c r="U9" s="36">
        <f t="shared" si="10"/>
        <v>63625.853658536595</v>
      </c>
      <c r="W9" s="95">
        <f t="shared" si="5"/>
        <v>0</v>
      </c>
      <c r="X9" s="93">
        <f>VLOOKUP(B9,'[1]Новое время'!$A$8:$B$136,2,FALSE)</f>
        <v>113.42</v>
      </c>
    </row>
    <row r="10" spans="1:24" ht="12" thickBot="1" x14ac:dyDescent="0.25">
      <c r="A10" s="12"/>
      <c r="B10" s="25">
        <v>6722</v>
      </c>
      <c r="C10" s="26" t="s">
        <v>18</v>
      </c>
      <c r="D10" s="27">
        <v>0.41</v>
      </c>
      <c r="E10" s="164">
        <v>80</v>
      </c>
      <c r="F10" s="164">
        <f t="shared" si="6"/>
        <v>32.799999999999997</v>
      </c>
      <c r="G10" s="186">
        <f>VLOOKUP(B10,[2]КИ_ПФ!$D:$D,1,0)</f>
        <v>6722</v>
      </c>
      <c r="H10" s="28">
        <f t="shared" si="7"/>
        <v>256.53292682926832</v>
      </c>
      <c r="I10" s="104">
        <v>105.1785</v>
      </c>
      <c r="J10" s="172">
        <f t="shared" si="11"/>
        <v>105.1785</v>
      </c>
      <c r="K10" s="103">
        <f t="shared" si="8"/>
        <v>5.0000000000000044E-2</v>
      </c>
      <c r="L10" s="106">
        <f t="shared" si="0"/>
        <v>244.31707317073173</v>
      </c>
      <c r="M10" s="29">
        <v>100.17</v>
      </c>
      <c r="N10" s="30">
        <f t="shared" si="1"/>
        <v>5.0000000000000044E-2</v>
      </c>
      <c r="O10" s="31">
        <f t="shared" si="2"/>
        <v>280.9646341463415</v>
      </c>
      <c r="P10" s="29">
        <f t="shared" si="9"/>
        <v>24.431707317073176</v>
      </c>
      <c r="Q10" s="32">
        <v>177.12</v>
      </c>
      <c r="R10" s="33">
        <f>Q10*P10</f>
        <v>4327.344000000001</v>
      </c>
      <c r="S10" s="34">
        <f t="shared" si="3"/>
        <v>43273.440000000002</v>
      </c>
      <c r="T10" s="35">
        <f t="shared" si="4"/>
        <v>45437.112000000008</v>
      </c>
      <c r="U10" s="36">
        <f t="shared" si="10"/>
        <v>49764.456000000006</v>
      </c>
      <c r="W10" s="95">
        <f t="shared" si="5"/>
        <v>0</v>
      </c>
      <c r="X10" s="93">
        <f>VLOOKUP(B10,'[1]Новое время'!$A$8:$B$136,2,FALSE)</f>
        <v>100.17</v>
      </c>
    </row>
    <row r="11" spans="1:24" ht="12" hidden="1" thickBot="1" x14ac:dyDescent="0.25">
      <c r="A11" s="12"/>
      <c r="B11" s="25">
        <v>6713</v>
      </c>
      <c r="C11" s="26" t="s">
        <v>19</v>
      </c>
      <c r="D11" s="27">
        <v>0.41</v>
      </c>
      <c r="E11" s="164"/>
      <c r="F11" s="164">
        <f t="shared" si="6"/>
        <v>0</v>
      </c>
      <c r="G11" s="164"/>
      <c r="H11" s="28">
        <f t="shared" si="7"/>
        <v>239.4768292682927</v>
      </c>
      <c r="I11" s="104">
        <v>98.185500000000005</v>
      </c>
      <c r="J11" s="172">
        <f t="shared" si="11"/>
        <v>98.185500000000005</v>
      </c>
      <c r="K11" s="103">
        <f t="shared" si="8"/>
        <v>5.0000000000000044E-2</v>
      </c>
      <c r="L11" s="106">
        <f t="shared" si="0"/>
        <v>228.07317073170734</v>
      </c>
      <c r="M11" s="29">
        <v>93.51</v>
      </c>
      <c r="N11" s="30">
        <f t="shared" si="1"/>
        <v>5.0000000000000044E-2</v>
      </c>
      <c r="O11" s="31">
        <f t="shared" si="2"/>
        <v>262.28414634146344</v>
      </c>
      <c r="P11" s="29">
        <f t="shared" si="9"/>
        <v>22.807317073170736</v>
      </c>
      <c r="Q11" s="32">
        <v>220.416</v>
      </c>
      <c r="R11" s="33">
        <v>0</v>
      </c>
      <c r="S11" s="34">
        <f t="shared" si="3"/>
        <v>50270.976000000002</v>
      </c>
      <c r="T11" s="35">
        <f t="shared" si="4"/>
        <v>52784.524800000007</v>
      </c>
      <c r="U11" s="36">
        <f t="shared" si="10"/>
        <v>52784.524800000007</v>
      </c>
      <c r="W11" s="95">
        <f t="shared" si="5"/>
        <v>0</v>
      </c>
      <c r="X11" s="93">
        <f>VLOOKUP(B11,'[1]Новое время'!$A$8:$B$136,2,FALSE)</f>
        <v>93.51</v>
      </c>
    </row>
    <row r="12" spans="1:24" ht="12" thickBot="1" x14ac:dyDescent="0.25">
      <c r="A12" s="12"/>
      <c r="B12" s="25">
        <v>6777</v>
      </c>
      <c r="C12" s="26" t="s">
        <v>20</v>
      </c>
      <c r="D12" s="27">
        <v>0.4</v>
      </c>
      <c r="E12" s="164">
        <v>110</v>
      </c>
      <c r="F12" s="164">
        <f t="shared" si="6"/>
        <v>44</v>
      </c>
      <c r="G12" s="186">
        <f>VLOOKUP(B12,[2]КИ_ПФ!$D:$D,1,0)</f>
        <v>6777</v>
      </c>
      <c r="H12" s="28">
        <f t="shared" si="7"/>
        <v>254.1</v>
      </c>
      <c r="I12" s="104">
        <v>101.64</v>
      </c>
      <c r="J12" s="172">
        <f t="shared" si="11"/>
        <v>101.64</v>
      </c>
      <c r="K12" s="103">
        <f t="shared" si="8"/>
        <v>5.0000000000000044E-2</v>
      </c>
      <c r="L12" s="106">
        <f t="shared" si="0"/>
        <v>241.99999999999997</v>
      </c>
      <c r="M12" s="29">
        <v>96.8</v>
      </c>
      <c r="N12" s="30">
        <f t="shared" si="1"/>
        <v>5.0000000000000044E-2</v>
      </c>
      <c r="O12" s="31">
        <f t="shared" si="2"/>
        <v>278.29999999999995</v>
      </c>
      <c r="P12" s="29">
        <f t="shared" si="9"/>
        <v>24.19999999999996</v>
      </c>
      <c r="Q12" s="32">
        <v>288</v>
      </c>
      <c r="R12" s="33">
        <f>Q12*P12</f>
        <v>6969.5999999999885</v>
      </c>
      <c r="S12" s="34">
        <f t="shared" si="3"/>
        <v>69695.999999999985</v>
      </c>
      <c r="T12" s="35">
        <f t="shared" si="4"/>
        <v>73180.800000000003</v>
      </c>
      <c r="U12" s="36">
        <f t="shared" si="10"/>
        <v>80150.399999999994</v>
      </c>
      <c r="W12" s="95">
        <f t="shared" si="5"/>
        <v>0</v>
      </c>
      <c r="X12" s="93">
        <f>VLOOKUP(B12,'[1]Новое время'!$A$8:$B$136,2,FALSE)</f>
        <v>96.8</v>
      </c>
    </row>
    <row r="13" spans="1:24" ht="12" hidden="1" thickBot="1" x14ac:dyDescent="0.25">
      <c r="A13" s="12"/>
      <c r="B13" s="37">
        <v>6852</v>
      </c>
      <c r="C13" s="38" t="s">
        <v>21</v>
      </c>
      <c r="D13" s="48">
        <v>0.35</v>
      </c>
      <c r="E13" s="167"/>
      <c r="F13" s="167">
        <f t="shared" si="6"/>
        <v>0</v>
      </c>
      <c r="G13" s="167"/>
      <c r="H13" s="39">
        <f t="shared" si="7"/>
        <v>275.40000000000003</v>
      </c>
      <c r="I13" s="101">
        <v>96.39</v>
      </c>
      <c r="J13" s="172">
        <f t="shared" si="11"/>
        <v>96.39</v>
      </c>
      <c r="K13" s="103">
        <f t="shared" si="8"/>
        <v>5.0000000000000044E-2</v>
      </c>
      <c r="L13" s="107">
        <f t="shared" si="0"/>
        <v>262.28571428571428</v>
      </c>
      <c r="M13" s="40">
        <v>91.8</v>
      </c>
      <c r="N13" s="41">
        <f t="shared" si="1"/>
        <v>5.0000000000000266E-2</v>
      </c>
      <c r="O13" s="42">
        <f t="shared" si="2"/>
        <v>301.62857142857138</v>
      </c>
      <c r="P13" s="40">
        <f t="shared" si="9"/>
        <v>26.228571428571342</v>
      </c>
      <c r="Q13" s="43">
        <v>100</v>
      </c>
      <c r="R13" s="44">
        <v>0</v>
      </c>
      <c r="S13" s="45">
        <f t="shared" si="3"/>
        <v>26228.571428571428</v>
      </c>
      <c r="T13" s="46">
        <f t="shared" si="4"/>
        <v>27540.000000000004</v>
      </c>
      <c r="U13" s="47">
        <f t="shared" si="10"/>
        <v>27540.000000000004</v>
      </c>
      <c r="W13" s="95">
        <f t="shared" si="5"/>
        <v>0</v>
      </c>
      <c r="X13" s="93">
        <f>VLOOKUP(B13,'[1]Новое время'!$A$8:$B$136,2,FALSE)</f>
        <v>91.8</v>
      </c>
    </row>
    <row r="14" spans="1:24" ht="12" thickBot="1" x14ac:dyDescent="0.25">
      <c r="A14" s="12"/>
      <c r="B14" s="13">
        <v>6608</v>
      </c>
      <c r="C14" s="14" t="s">
        <v>22</v>
      </c>
      <c r="D14" s="15">
        <v>1</v>
      </c>
      <c r="E14" s="163">
        <v>50</v>
      </c>
      <c r="F14" s="163">
        <f t="shared" si="6"/>
        <v>50</v>
      </c>
      <c r="G14" s="186">
        <f>VLOOKUP(B14,[2]КИ_ПФ!$D:$D,1,0)</f>
        <v>6608</v>
      </c>
      <c r="H14" s="16">
        <f t="shared" si="7"/>
        <v>305.0145</v>
      </c>
      <c r="I14" s="100">
        <v>305.0145</v>
      </c>
      <c r="J14" s="172">
        <f t="shared" si="11"/>
        <v>305.0145</v>
      </c>
      <c r="K14" s="103">
        <f t="shared" si="8"/>
        <v>5.0000000000000044E-2</v>
      </c>
      <c r="L14" s="105">
        <f t="shared" si="0"/>
        <v>290.49</v>
      </c>
      <c r="M14" s="17">
        <v>290.49</v>
      </c>
      <c r="N14" s="18">
        <f t="shared" si="1"/>
        <v>5.0000000000000044E-2</v>
      </c>
      <c r="O14" s="19">
        <f t="shared" si="2"/>
        <v>334.06349999999998</v>
      </c>
      <c r="P14" s="17">
        <f t="shared" si="9"/>
        <v>29.048999999999978</v>
      </c>
      <c r="Q14" s="20">
        <v>494.40000000000003</v>
      </c>
      <c r="R14" s="21">
        <v>0</v>
      </c>
      <c r="S14" s="22">
        <f t="shared" si="3"/>
        <v>143618.25600000002</v>
      </c>
      <c r="T14" s="23">
        <f t="shared" si="4"/>
        <v>150799.16880000001</v>
      </c>
      <c r="U14" s="24">
        <f t="shared" si="10"/>
        <v>150799.16880000001</v>
      </c>
      <c r="W14" s="95">
        <f t="shared" si="5"/>
        <v>0</v>
      </c>
      <c r="X14" s="93">
        <f>VLOOKUP(B14,'[1]Новое время'!$A$8:$B$136,2,FALSE)</f>
        <v>290.49</v>
      </c>
    </row>
    <row r="15" spans="1:24" ht="12" thickBot="1" x14ac:dyDescent="0.25">
      <c r="A15" s="12"/>
      <c r="B15" s="25">
        <v>6527</v>
      </c>
      <c r="C15" s="26" t="s">
        <v>23</v>
      </c>
      <c r="D15" s="27">
        <v>1</v>
      </c>
      <c r="E15" s="164">
        <v>170</v>
      </c>
      <c r="F15" s="164">
        <f t="shared" si="6"/>
        <v>170</v>
      </c>
      <c r="G15" s="186">
        <f>VLOOKUP(B15,[2]КИ_ПФ!$D:$D,1,0)</f>
        <v>6527</v>
      </c>
      <c r="H15" s="28">
        <f t="shared" si="7"/>
        <v>323.52600000000001</v>
      </c>
      <c r="I15" s="104">
        <v>323.52600000000001</v>
      </c>
      <c r="J15" s="172">
        <f t="shared" si="11"/>
        <v>323.52600000000001</v>
      </c>
      <c r="K15" s="103">
        <f t="shared" si="8"/>
        <v>5.0000000000000044E-2</v>
      </c>
      <c r="L15" s="106">
        <f t="shared" si="0"/>
        <v>308.12</v>
      </c>
      <c r="M15" s="29">
        <v>308.12</v>
      </c>
      <c r="N15" s="30">
        <f t="shared" si="1"/>
        <v>5.0000000000000044E-2</v>
      </c>
      <c r="O15" s="31">
        <f t="shared" si="2"/>
        <v>354.33799999999997</v>
      </c>
      <c r="P15" s="29">
        <f t="shared" si="9"/>
        <v>30.811999999999955</v>
      </c>
      <c r="Q15" s="32">
        <v>795.25280000000009</v>
      </c>
      <c r="R15" s="33">
        <f>Q15*P15</f>
        <v>24503.329273599968</v>
      </c>
      <c r="S15" s="34">
        <f t="shared" si="3"/>
        <v>245033.29273600003</v>
      </c>
      <c r="T15" s="35">
        <f t="shared" si="4"/>
        <v>257284.95737280004</v>
      </c>
      <c r="U15" s="36">
        <f t="shared" si="10"/>
        <v>281788.2866464</v>
      </c>
      <c r="W15" s="95">
        <f t="shared" si="5"/>
        <v>0</v>
      </c>
      <c r="X15" s="93">
        <f>VLOOKUP(B15,'[1]Новое время'!$A$8:$B$136,2,FALSE)</f>
        <v>308.12</v>
      </c>
    </row>
    <row r="16" spans="1:24" ht="12" thickBot="1" x14ac:dyDescent="0.25">
      <c r="A16" s="12"/>
      <c r="B16" s="37">
        <v>6550</v>
      </c>
      <c r="C16" s="38" t="s">
        <v>24</v>
      </c>
      <c r="D16" s="48">
        <v>1</v>
      </c>
      <c r="E16" s="167">
        <v>250</v>
      </c>
      <c r="F16" s="167">
        <f t="shared" si="6"/>
        <v>250</v>
      </c>
      <c r="G16" s="186">
        <f>VLOOKUP(B16,[2]КИ_ПФ!$D:$D,1,0)</f>
        <v>6550</v>
      </c>
      <c r="H16" s="39">
        <f t="shared" si="7"/>
        <v>282.80699999999996</v>
      </c>
      <c r="I16" s="101">
        <v>282.80699999999996</v>
      </c>
      <c r="J16" s="172">
        <f t="shared" si="11"/>
        <v>282.80699999999996</v>
      </c>
      <c r="K16" s="103">
        <f t="shared" si="8"/>
        <v>5.0000000000000044E-2</v>
      </c>
      <c r="L16" s="107">
        <f t="shared" si="0"/>
        <v>269.33999999999997</v>
      </c>
      <c r="M16" s="40">
        <v>269.33999999999997</v>
      </c>
      <c r="N16" s="41">
        <f t="shared" si="1"/>
        <v>5.0000000000000044E-2</v>
      </c>
      <c r="O16" s="42">
        <f t="shared" si="2"/>
        <v>309.74099999999993</v>
      </c>
      <c r="P16" s="40">
        <f t="shared" si="9"/>
        <v>26.933999999999969</v>
      </c>
      <c r="Q16" s="43">
        <v>115.55200000000001</v>
      </c>
      <c r="R16" s="44">
        <v>0</v>
      </c>
      <c r="S16" s="45">
        <f t="shared" si="3"/>
        <v>31122.775679999999</v>
      </c>
      <c r="T16" s="46">
        <f t="shared" si="4"/>
        <v>32678.914463999998</v>
      </c>
      <c r="U16" s="47">
        <f t="shared" si="10"/>
        <v>32678.914463999998</v>
      </c>
      <c r="W16" s="95">
        <f t="shared" si="5"/>
        <v>0</v>
      </c>
      <c r="X16" s="93">
        <f>VLOOKUP(B16,'[1]Новое время'!$A$8:$B$136,2,FALSE)</f>
        <v>269.33999999999997</v>
      </c>
    </row>
    <row r="17" spans="1:24" ht="12" hidden="1" thickBot="1" x14ac:dyDescent="0.25">
      <c r="A17" s="12"/>
      <c r="B17" s="13">
        <v>4574</v>
      </c>
      <c r="C17" s="14" t="s">
        <v>25</v>
      </c>
      <c r="D17" s="15">
        <v>1</v>
      </c>
      <c r="E17" s="163"/>
      <c r="F17" s="163">
        <f t="shared" si="6"/>
        <v>0</v>
      </c>
      <c r="G17" s="163"/>
      <c r="H17" s="16">
        <f t="shared" si="7"/>
        <v>245.21700000000001</v>
      </c>
      <c r="I17" s="100">
        <v>245.21700000000001</v>
      </c>
      <c r="J17" s="172">
        <f t="shared" si="11"/>
        <v>245.21700000000001</v>
      </c>
      <c r="K17" s="103">
        <f t="shared" si="8"/>
        <v>5.0000000000000044E-2</v>
      </c>
      <c r="L17" s="105">
        <f t="shared" si="0"/>
        <v>233.54</v>
      </c>
      <c r="M17" s="17">
        <v>233.54</v>
      </c>
      <c r="N17" s="18">
        <f t="shared" si="1"/>
        <v>5.0000000000000044E-2</v>
      </c>
      <c r="O17" s="19">
        <f t="shared" si="2"/>
        <v>268.57099999999997</v>
      </c>
      <c r="P17" s="17">
        <f t="shared" si="9"/>
        <v>23.353999999999957</v>
      </c>
      <c r="Q17" s="20">
        <v>100</v>
      </c>
      <c r="R17" s="21">
        <v>0</v>
      </c>
      <c r="S17" s="22">
        <f t="shared" si="3"/>
        <v>23354</v>
      </c>
      <c r="T17" s="23">
        <f t="shared" si="4"/>
        <v>24521.7</v>
      </c>
      <c r="U17" s="24">
        <f t="shared" si="10"/>
        <v>24521.7</v>
      </c>
      <c r="W17" s="95">
        <f t="shared" si="5"/>
        <v>0</v>
      </c>
      <c r="X17" s="93">
        <f>VLOOKUP(B17,'[1]Новое время'!$A$8:$B$136,2,FALSE)</f>
        <v>233.54</v>
      </c>
    </row>
    <row r="18" spans="1:24" ht="12" hidden="1" thickBot="1" x14ac:dyDescent="0.25">
      <c r="A18" s="12"/>
      <c r="B18" s="25">
        <v>5851</v>
      </c>
      <c r="C18" s="26" t="s">
        <v>26</v>
      </c>
      <c r="D18" s="27">
        <v>1</v>
      </c>
      <c r="E18" s="164"/>
      <c r="F18" s="164">
        <f t="shared" si="6"/>
        <v>0</v>
      </c>
      <c r="G18" s="164"/>
      <c r="H18" s="28">
        <f t="shared" si="7"/>
        <v>258.41550000000001</v>
      </c>
      <c r="I18" s="104">
        <v>258.41550000000001</v>
      </c>
      <c r="J18" s="172">
        <f t="shared" si="11"/>
        <v>258.41550000000001</v>
      </c>
      <c r="K18" s="103">
        <f t="shared" si="8"/>
        <v>5.0000000000000044E-2</v>
      </c>
      <c r="L18" s="106">
        <f t="shared" si="0"/>
        <v>246.11</v>
      </c>
      <c r="M18" s="29">
        <v>246.11</v>
      </c>
      <c r="N18" s="30">
        <f t="shared" si="1"/>
        <v>5.0000000000000044E-2</v>
      </c>
      <c r="O18" s="31">
        <f t="shared" si="2"/>
        <v>283.0265</v>
      </c>
      <c r="P18" s="29">
        <f t="shared" si="9"/>
        <v>24.61099999999999</v>
      </c>
      <c r="Q18" s="32">
        <v>162.29760000000002</v>
      </c>
      <c r="R18" s="33">
        <f t="shared" ref="R18:R23" si="12">Q18*P18</f>
        <v>3994.3062335999989</v>
      </c>
      <c r="S18" s="34">
        <f t="shared" si="3"/>
        <v>39943.06233600001</v>
      </c>
      <c r="T18" s="35">
        <f t="shared" si="4"/>
        <v>41940.215452800003</v>
      </c>
      <c r="U18" s="36">
        <f t="shared" si="10"/>
        <v>45934.521686400003</v>
      </c>
      <c r="W18" s="95">
        <f t="shared" si="5"/>
        <v>0</v>
      </c>
      <c r="X18" s="93">
        <f>VLOOKUP(B18,'[1]Новое время'!$A$8:$B$136,2,FALSE)</f>
        <v>246.11</v>
      </c>
    </row>
    <row r="19" spans="1:24" ht="12" hidden="1" thickBot="1" x14ac:dyDescent="0.25">
      <c r="A19" s="12"/>
      <c r="B19" s="25">
        <v>6498</v>
      </c>
      <c r="C19" s="26" t="s">
        <v>27</v>
      </c>
      <c r="D19" s="27">
        <v>1</v>
      </c>
      <c r="E19" s="164"/>
      <c r="F19" s="164">
        <f t="shared" si="6"/>
        <v>0</v>
      </c>
      <c r="G19" s="164"/>
      <c r="H19" s="28">
        <f t="shared" si="7"/>
        <v>239.42599451872775</v>
      </c>
      <c r="I19" s="104">
        <v>239.42599451872775</v>
      </c>
      <c r="J19" s="172">
        <v>239.42599451872775</v>
      </c>
      <c r="K19" s="103">
        <f t="shared" si="8"/>
        <v>-5.0725578785474013E-2</v>
      </c>
      <c r="L19" s="106">
        <f t="shared" si="0"/>
        <v>252.22</v>
      </c>
      <c r="M19" s="29">
        <v>252.22</v>
      </c>
      <c r="N19" s="30">
        <f t="shared" si="1"/>
        <v>-5.0725578785474013E-2</v>
      </c>
      <c r="O19" s="31">
        <f t="shared" si="2"/>
        <v>290.053</v>
      </c>
      <c r="P19" s="29">
        <f t="shared" si="9"/>
        <v>50.627005481272249</v>
      </c>
      <c r="Q19" s="32">
        <v>96.328000000000003</v>
      </c>
      <c r="R19" s="33">
        <f t="shared" si="12"/>
        <v>4876.7981839999929</v>
      </c>
      <c r="S19" s="34">
        <f t="shared" si="3"/>
        <v>24295.848160000001</v>
      </c>
      <c r="T19" s="35">
        <f t="shared" si="4"/>
        <v>23063.427200000006</v>
      </c>
      <c r="U19" s="36">
        <f t="shared" si="10"/>
        <v>27940.225383999998</v>
      </c>
      <c r="W19" s="95">
        <f t="shared" si="5"/>
        <v>0</v>
      </c>
      <c r="X19" s="93">
        <f>VLOOKUP(B19,'[1]Новое время'!$A$8:$B$136,2,FALSE)</f>
        <v>252.22</v>
      </c>
    </row>
    <row r="20" spans="1:24" ht="12" thickBot="1" x14ac:dyDescent="0.25">
      <c r="A20" s="12"/>
      <c r="B20" s="62">
        <v>4813</v>
      </c>
      <c r="C20" s="63" t="s">
        <v>28</v>
      </c>
      <c r="D20" s="64">
        <v>1</v>
      </c>
      <c r="E20" s="165">
        <v>600</v>
      </c>
      <c r="F20" s="165">
        <f t="shared" si="6"/>
        <v>600</v>
      </c>
      <c r="G20" s="186">
        <f>VLOOKUP(B20,[2]КИ_ПФ!$D:$D,1,0)</f>
        <v>4813</v>
      </c>
      <c r="H20" s="61">
        <f t="shared" si="7"/>
        <v>250</v>
      </c>
      <c r="I20" s="98">
        <v>250</v>
      </c>
      <c r="J20" s="172">
        <v>250</v>
      </c>
      <c r="K20" s="103">
        <f t="shared" si="8"/>
        <v>3.4554107179805449E-2</v>
      </c>
      <c r="L20" s="106">
        <f t="shared" si="0"/>
        <v>241.65</v>
      </c>
      <c r="M20" s="29">
        <v>241.65</v>
      </c>
      <c r="N20" s="66">
        <f t="shared" si="1"/>
        <v>3.4554107179805449E-2</v>
      </c>
      <c r="O20" s="67">
        <f t="shared" si="2"/>
        <v>277.89749999999998</v>
      </c>
      <c r="P20" s="65">
        <f t="shared" si="9"/>
        <v>27.89749999999998</v>
      </c>
      <c r="Q20" s="68">
        <v>1833.9488000000001</v>
      </c>
      <c r="R20" s="69">
        <f t="shared" si="12"/>
        <v>51162.586647999968</v>
      </c>
      <c r="S20" s="70">
        <f t="shared" si="3"/>
        <v>443173.72752000001</v>
      </c>
      <c r="T20" s="71">
        <f t="shared" si="4"/>
        <v>458487.2</v>
      </c>
      <c r="U20" s="72">
        <f t="shared" si="10"/>
        <v>509649.78664800001</v>
      </c>
      <c r="W20" s="95">
        <f t="shared" si="5"/>
        <v>0</v>
      </c>
      <c r="X20" s="93">
        <f>VLOOKUP(B20,'[1]Новое время'!$A$8:$B$136,2,FALSE)</f>
        <v>241.65</v>
      </c>
    </row>
    <row r="21" spans="1:24" ht="12" thickBot="1" x14ac:dyDescent="0.25">
      <c r="A21" s="12"/>
      <c r="B21" s="73">
        <v>4063</v>
      </c>
      <c r="C21" s="74" t="s">
        <v>29</v>
      </c>
      <c r="D21" s="75">
        <v>1</v>
      </c>
      <c r="E21" s="166">
        <v>600</v>
      </c>
      <c r="F21" s="166">
        <f t="shared" si="6"/>
        <v>600</v>
      </c>
      <c r="G21" s="186">
        <f>VLOOKUP(B21,[2]КИ_ПФ!$D:$D,1,0)</f>
        <v>4063</v>
      </c>
      <c r="H21" s="60">
        <f t="shared" si="7"/>
        <v>220</v>
      </c>
      <c r="I21" s="99">
        <v>220</v>
      </c>
      <c r="J21" s="172">
        <v>220</v>
      </c>
      <c r="K21" s="103">
        <f t="shared" si="8"/>
        <v>-4.9301189560811975E-3</v>
      </c>
      <c r="L21" s="107">
        <f t="shared" si="0"/>
        <v>221.09</v>
      </c>
      <c r="M21" s="40">
        <v>221.09</v>
      </c>
      <c r="N21" s="77">
        <f t="shared" si="1"/>
        <v>-4.9301189560811975E-3</v>
      </c>
      <c r="O21" s="78">
        <f t="shared" si="2"/>
        <v>254.25349999999997</v>
      </c>
      <c r="P21" s="76">
        <f t="shared" si="9"/>
        <v>34.253499999999974</v>
      </c>
      <c r="Q21" s="79">
        <v>772.36320000000023</v>
      </c>
      <c r="R21" s="80">
        <f t="shared" si="12"/>
        <v>26456.142871199987</v>
      </c>
      <c r="S21" s="81">
        <f t="shared" si="3"/>
        <v>170761.77988800005</v>
      </c>
      <c r="T21" s="82">
        <f t="shared" si="4"/>
        <v>169919.90400000004</v>
      </c>
      <c r="U21" s="83">
        <f t="shared" si="10"/>
        <v>196376.04687120003</v>
      </c>
      <c r="W21" s="95">
        <f t="shared" si="5"/>
        <v>0</v>
      </c>
      <c r="X21" s="93">
        <f>VLOOKUP(B21,'[1]Новое время'!$A$8:$B$136,2,FALSE)</f>
        <v>221.09</v>
      </c>
    </row>
    <row r="22" spans="1:24" ht="12" hidden="1" thickBot="1" x14ac:dyDescent="0.25">
      <c r="A22" s="12"/>
      <c r="B22" s="13">
        <v>6392</v>
      </c>
      <c r="C22" s="14" t="s">
        <v>30</v>
      </c>
      <c r="D22" s="15">
        <v>0.4</v>
      </c>
      <c r="E22" s="163"/>
      <c r="F22" s="163">
        <f t="shared" si="6"/>
        <v>0</v>
      </c>
      <c r="G22" s="163"/>
      <c r="H22" s="16">
        <f t="shared" si="7"/>
        <v>285.25749999999999</v>
      </c>
      <c r="I22" s="100">
        <v>114.10300000000001</v>
      </c>
      <c r="J22" s="172">
        <v>114.10300000000001</v>
      </c>
      <c r="K22" s="103">
        <f t="shared" si="8"/>
        <v>1.0386965376782076E-2</v>
      </c>
      <c r="L22" s="105">
        <f t="shared" si="0"/>
        <v>282.32499999999999</v>
      </c>
      <c r="M22" s="17">
        <v>112.93</v>
      </c>
      <c r="N22" s="18">
        <f t="shared" si="1"/>
        <v>1.0386965376782076E-2</v>
      </c>
      <c r="O22" s="19">
        <f t="shared" si="2"/>
        <v>324.67374999999998</v>
      </c>
      <c r="P22" s="17">
        <f t="shared" si="9"/>
        <v>39.416249999999991</v>
      </c>
      <c r="Q22" s="20">
        <v>10.240000000000002</v>
      </c>
      <c r="R22" s="21">
        <f t="shared" si="12"/>
        <v>403.62239999999997</v>
      </c>
      <c r="S22" s="22">
        <f t="shared" si="3"/>
        <v>2891.0080000000003</v>
      </c>
      <c r="T22" s="23">
        <f t="shared" si="4"/>
        <v>2921.0368000000003</v>
      </c>
      <c r="U22" s="24">
        <f t="shared" si="10"/>
        <v>3324.6592000000001</v>
      </c>
      <c r="W22" s="95">
        <f t="shared" si="5"/>
        <v>0</v>
      </c>
      <c r="X22" s="93">
        <f>VLOOKUP(B22,'[1]Новое время'!$A$8:$B$136,2,FALSE)</f>
        <v>112.93</v>
      </c>
    </row>
    <row r="23" spans="1:24" ht="12" thickBot="1" x14ac:dyDescent="0.25">
      <c r="A23" s="12"/>
      <c r="B23" s="25">
        <v>6353</v>
      </c>
      <c r="C23" s="26" t="s">
        <v>31</v>
      </c>
      <c r="D23" s="27">
        <v>0.4</v>
      </c>
      <c r="E23" s="164">
        <v>150</v>
      </c>
      <c r="F23" s="164">
        <f t="shared" si="6"/>
        <v>60</v>
      </c>
      <c r="G23" s="186">
        <f>VLOOKUP(B23,[2]КИ_ПФ!$D:$D,1,0)</f>
        <v>6353</v>
      </c>
      <c r="H23" s="28">
        <f t="shared" si="7"/>
        <v>256.96125000000001</v>
      </c>
      <c r="I23" s="104">
        <v>102.78450000000001</v>
      </c>
      <c r="J23" s="172">
        <f>M23*1.05</f>
        <v>102.78450000000001</v>
      </c>
      <c r="K23" s="103">
        <f t="shared" si="8"/>
        <v>5.0000000000000044E-2</v>
      </c>
      <c r="L23" s="106">
        <f t="shared" si="0"/>
        <v>244.72499999999999</v>
      </c>
      <c r="M23" s="29">
        <v>97.89</v>
      </c>
      <c r="N23" s="30">
        <f t="shared" si="1"/>
        <v>5.0000000000000044E-2</v>
      </c>
      <c r="O23" s="31">
        <f t="shared" si="2"/>
        <v>281.43374999999997</v>
      </c>
      <c r="P23" s="29">
        <f t="shared" si="9"/>
        <v>24.472499999999968</v>
      </c>
      <c r="Q23" s="32">
        <v>312.32</v>
      </c>
      <c r="R23" s="33">
        <f t="shared" si="12"/>
        <v>7643.2511999999897</v>
      </c>
      <c r="S23" s="34">
        <f t="shared" si="3"/>
        <v>76432.512000000002</v>
      </c>
      <c r="T23" s="35">
        <f t="shared" si="4"/>
        <v>80254.137600000002</v>
      </c>
      <c r="U23" s="36">
        <f t="shared" si="10"/>
        <v>87897.388799999986</v>
      </c>
      <c r="W23" s="95">
        <f t="shared" si="5"/>
        <v>0</v>
      </c>
      <c r="X23" s="93">
        <f>VLOOKUP(B23,'[1]Новое время'!$A$8:$B$136,2,FALSE)</f>
        <v>97.89</v>
      </c>
    </row>
    <row r="24" spans="1:24" ht="12" hidden="1" thickBot="1" x14ac:dyDescent="0.25">
      <c r="A24" s="12"/>
      <c r="B24" s="37">
        <v>6333</v>
      </c>
      <c r="C24" s="38" t="s">
        <v>32</v>
      </c>
      <c r="D24" s="48">
        <v>0.4</v>
      </c>
      <c r="E24" s="167"/>
      <c r="F24" s="167">
        <f t="shared" si="6"/>
        <v>0</v>
      </c>
      <c r="G24" s="167"/>
      <c r="H24" s="39">
        <f t="shared" si="7"/>
        <v>250.81874999999999</v>
      </c>
      <c r="I24" s="101">
        <v>100.3275</v>
      </c>
      <c r="J24" s="172">
        <f>M24*1.05</f>
        <v>100.3275</v>
      </c>
      <c r="K24" s="103">
        <f t="shared" si="8"/>
        <v>5.0000000000000044E-2</v>
      </c>
      <c r="L24" s="107">
        <f t="shared" si="0"/>
        <v>238.87499999999997</v>
      </c>
      <c r="M24" s="40">
        <v>95.55</v>
      </c>
      <c r="N24" s="41">
        <f t="shared" si="1"/>
        <v>5.0000000000000044E-2</v>
      </c>
      <c r="O24" s="42">
        <f t="shared" si="2"/>
        <v>274.70624999999995</v>
      </c>
      <c r="P24" s="40">
        <f t="shared" si="9"/>
        <v>23.88749999999996</v>
      </c>
      <c r="Q24" s="43">
        <v>100</v>
      </c>
      <c r="R24" s="44">
        <v>0</v>
      </c>
      <c r="S24" s="45">
        <f t="shared" si="3"/>
        <v>23887.499999999996</v>
      </c>
      <c r="T24" s="46">
        <f t="shared" si="4"/>
        <v>25081.875</v>
      </c>
      <c r="U24" s="47">
        <f t="shared" si="10"/>
        <v>25081.875</v>
      </c>
      <c r="W24" s="95">
        <f t="shared" si="5"/>
        <v>0</v>
      </c>
      <c r="X24" s="93">
        <f>VLOOKUP(B24,'[1]Новое время'!$A$8:$B$136,2,FALSE)</f>
        <v>95.55</v>
      </c>
    </row>
    <row r="25" spans="1:24" ht="12" thickBot="1" x14ac:dyDescent="0.25">
      <c r="A25" s="12"/>
      <c r="B25" s="13">
        <v>6415</v>
      </c>
      <c r="C25" s="14" t="s">
        <v>33</v>
      </c>
      <c r="D25" s="15">
        <v>0.84</v>
      </c>
      <c r="E25" s="163">
        <v>120</v>
      </c>
      <c r="F25" s="163">
        <f t="shared" si="6"/>
        <v>100.8</v>
      </c>
      <c r="G25" s="186">
        <f>VLOOKUP(B25,[2]КИ_ПФ!$D:$D,1,0)</f>
        <v>6415</v>
      </c>
      <c r="H25" s="16">
        <f t="shared" si="7"/>
        <v>437.39404761904757</v>
      </c>
      <c r="I25" s="100">
        <v>367.41099999999994</v>
      </c>
      <c r="J25" s="172">
        <v>367.41099999999994</v>
      </c>
      <c r="K25" s="103">
        <f t="shared" si="8"/>
        <v>3.2894773832616409E-2</v>
      </c>
      <c r="L25" s="105">
        <f t="shared" si="0"/>
        <v>423.46428571428572</v>
      </c>
      <c r="M25" s="17">
        <v>355.71</v>
      </c>
      <c r="N25" s="18">
        <f t="shared" si="1"/>
        <v>3.2894773832616409E-2</v>
      </c>
      <c r="O25" s="19">
        <f t="shared" si="2"/>
        <v>486.98392857142852</v>
      </c>
      <c r="P25" s="17">
        <f t="shared" si="9"/>
        <v>49.589880952380952</v>
      </c>
      <c r="Q25" s="20">
        <v>653.18400000000008</v>
      </c>
      <c r="R25" s="21">
        <f>Q25*P25</f>
        <v>32391.316800000004</v>
      </c>
      <c r="S25" s="22">
        <f t="shared" si="3"/>
        <v>276600.09600000002</v>
      </c>
      <c r="T25" s="23">
        <f t="shared" si="4"/>
        <v>285698.79359999998</v>
      </c>
      <c r="U25" s="24">
        <f t="shared" si="10"/>
        <v>318090.11040000001</v>
      </c>
      <c r="W25" s="95">
        <f t="shared" si="5"/>
        <v>0</v>
      </c>
      <c r="X25" s="97">
        <v>355.71</v>
      </c>
    </row>
    <row r="26" spans="1:24" ht="12" thickBot="1" x14ac:dyDescent="0.25">
      <c r="A26" s="12"/>
      <c r="B26" s="25">
        <v>5489</v>
      </c>
      <c r="C26" s="26" t="s">
        <v>34</v>
      </c>
      <c r="D26" s="27">
        <v>1</v>
      </c>
      <c r="E26" s="164">
        <v>350</v>
      </c>
      <c r="F26" s="164">
        <f t="shared" si="6"/>
        <v>350</v>
      </c>
      <c r="G26" s="186">
        <f>VLOOKUP(B26,[2]КИ_ПФ!$D:$D,1,0)</f>
        <v>5489</v>
      </c>
      <c r="H26" s="28">
        <f t="shared" si="7"/>
        <v>336.9975</v>
      </c>
      <c r="I26" s="104">
        <v>336.9975</v>
      </c>
      <c r="J26" s="172">
        <f>M26*1.05</f>
        <v>336.9975</v>
      </c>
      <c r="K26" s="103">
        <f t="shared" si="8"/>
        <v>5.0000000000000044E-2</v>
      </c>
      <c r="L26" s="106">
        <f t="shared" si="0"/>
        <v>320.95</v>
      </c>
      <c r="M26" s="29">
        <v>320.95</v>
      </c>
      <c r="N26" s="30">
        <f t="shared" si="1"/>
        <v>5.0000000000000044E-2</v>
      </c>
      <c r="O26" s="31">
        <f t="shared" si="2"/>
        <v>369.09249999999997</v>
      </c>
      <c r="P26" s="29">
        <f t="shared" si="9"/>
        <v>32.09499999999997</v>
      </c>
      <c r="Q26" s="32">
        <v>491.20000000000005</v>
      </c>
      <c r="R26" s="33">
        <f>Q26*P26</f>
        <v>15765.063999999988</v>
      </c>
      <c r="S26" s="34">
        <f t="shared" si="3"/>
        <v>157650.64000000001</v>
      </c>
      <c r="T26" s="35">
        <f t="shared" si="4"/>
        <v>165533.17200000002</v>
      </c>
      <c r="U26" s="36">
        <f t="shared" si="10"/>
        <v>181298.236</v>
      </c>
      <c r="W26" s="96">
        <f t="shared" si="5"/>
        <v>0</v>
      </c>
      <c r="X26" s="93">
        <v>320.95</v>
      </c>
    </row>
    <row r="27" spans="1:24" ht="12" thickBot="1" x14ac:dyDescent="0.25">
      <c r="A27" s="12"/>
      <c r="B27" s="62">
        <v>5341</v>
      </c>
      <c r="C27" s="63" t="s">
        <v>35</v>
      </c>
      <c r="D27" s="64">
        <v>1</v>
      </c>
      <c r="E27" s="165">
        <v>470</v>
      </c>
      <c r="F27" s="165">
        <f t="shared" si="6"/>
        <v>470</v>
      </c>
      <c r="G27" s="186">
        <f>VLOOKUP(B27,[2]КИ_ПФ!$D:$D,1,0)</f>
        <v>5341</v>
      </c>
      <c r="H27" s="61">
        <f t="shared" si="7"/>
        <v>340</v>
      </c>
      <c r="I27" s="98">
        <v>340</v>
      </c>
      <c r="J27" s="172">
        <v>340</v>
      </c>
      <c r="K27" s="103">
        <f t="shared" si="8"/>
        <v>1.8451953031392465E-2</v>
      </c>
      <c r="L27" s="106">
        <f t="shared" si="0"/>
        <v>333.84</v>
      </c>
      <c r="M27" s="29">
        <v>333.84</v>
      </c>
      <c r="N27" s="66">
        <f t="shared" si="1"/>
        <v>1.8451953031392465E-2</v>
      </c>
      <c r="O27" s="67">
        <f t="shared" si="2"/>
        <v>383.91599999999994</v>
      </c>
      <c r="P27" s="65">
        <f t="shared" si="9"/>
        <v>43.91599999999994</v>
      </c>
      <c r="Q27" s="68">
        <v>1409.2160000000001</v>
      </c>
      <c r="R27" s="69">
        <f>Q27*P27</f>
        <v>61887.12985599992</v>
      </c>
      <c r="S27" s="70">
        <f t="shared" si="3"/>
        <v>470452.66944000003</v>
      </c>
      <c r="T27" s="71">
        <f t="shared" si="4"/>
        <v>479133.44000000006</v>
      </c>
      <c r="U27" s="72">
        <f t="shared" si="10"/>
        <v>541020.56985600002</v>
      </c>
      <c r="W27" s="95">
        <f t="shared" si="5"/>
        <v>0</v>
      </c>
      <c r="X27" s="93">
        <f>VLOOKUP(B27,'[1]Новое время'!$A$8:$B$136,2,FALSE)</f>
        <v>333.84</v>
      </c>
    </row>
    <row r="28" spans="1:24" ht="12" thickBot="1" x14ac:dyDescent="0.25">
      <c r="A28" s="12"/>
      <c r="B28" s="73">
        <v>5544</v>
      </c>
      <c r="C28" s="74" t="s">
        <v>36</v>
      </c>
      <c r="D28" s="75">
        <v>1</v>
      </c>
      <c r="E28" s="166">
        <v>600</v>
      </c>
      <c r="F28" s="166">
        <f t="shared" si="6"/>
        <v>600</v>
      </c>
      <c r="G28" s="186">
        <f>VLOOKUP(B28,[2]КИ_ПФ!$D:$D,1,0)</f>
        <v>5544</v>
      </c>
      <c r="H28" s="60">
        <f t="shared" si="7"/>
        <v>335</v>
      </c>
      <c r="I28" s="99">
        <v>335</v>
      </c>
      <c r="J28" s="172">
        <v>335</v>
      </c>
      <c r="K28" s="103">
        <f t="shared" si="8"/>
        <v>-2.0095357884576059E-2</v>
      </c>
      <c r="L28" s="107">
        <f t="shared" si="0"/>
        <v>341.87</v>
      </c>
      <c r="M28" s="40">
        <v>341.87</v>
      </c>
      <c r="N28" s="77">
        <f t="shared" si="1"/>
        <v>-2.0095357884576059E-2</v>
      </c>
      <c r="O28" s="78">
        <f t="shared" si="2"/>
        <v>393.15049999999997</v>
      </c>
      <c r="P28" s="76">
        <f t="shared" si="9"/>
        <v>58.150499999999965</v>
      </c>
      <c r="Q28" s="79">
        <v>2337.4367999999999</v>
      </c>
      <c r="R28" s="80">
        <f t="shared" ref="R28:R42" si="13">Q28*P28</f>
        <v>135923.11863839993</v>
      </c>
      <c r="S28" s="81">
        <f t="shared" si="3"/>
        <v>799099.51881599997</v>
      </c>
      <c r="T28" s="82">
        <f t="shared" si="4"/>
        <v>783041.32799999998</v>
      </c>
      <c r="U28" s="83">
        <f t="shared" si="10"/>
        <v>918964.44663839997</v>
      </c>
      <c r="W28" s="95">
        <f t="shared" si="5"/>
        <v>0</v>
      </c>
      <c r="X28" s="93">
        <f>VLOOKUP(B28,'[1]Новое время'!$A$8:$B$136,2,FALSE)</f>
        <v>341.87</v>
      </c>
    </row>
    <row r="29" spans="1:24" ht="12" thickBot="1" x14ac:dyDescent="0.25">
      <c r="A29" s="12"/>
      <c r="B29" s="13">
        <v>6683</v>
      </c>
      <c r="C29" s="14" t="s">
        <v>37</v>
      </c>
      <c r="D29" s="15">
        <v>0.35</v>
      </c>
      <c r="E29" s="163">
        <v>200</v>
      </c>
      <c r="F29" s="163">
        <f t="shared" si="6"/>
        <v>70</v>
      </c>
      <c r="G29" s="186">
        <f>VLOOKUP(B29,[2]КИ_ПФ!$D:$D,1,0)</f>
        <v>6683</v>
      </c>
      <c r="H29" s="16">
        <f t="shared" si="7"/>
        <v>358.05</v>
      </c>
      <c r="I29" s="100">
        <v>125.3175</v>
      </c>
      <c r="J29" s="172">
        <f>M29*1.05</f>
        <v>125.3175</v>
      </c>
      <c r="K29" s="103">
        <f t="shared" si="8"/>
        <v>5.0000000000000044E-2</v>
      </c>
      <c r="L29" s="105">
        <f t="shared" si="0"/>
        <v>341</v>
      </c>
      <c r="M29" s="17">
        <v>119.35</v>
      </c>
      <c r="N29" s="18">
        <f t="shared" si="1"/>
        <v>5.0000000000000044E-2</v>
      </c>
      <c r="O29" s="19">
        <f t="shared" si="2"/>
        <v>392.15</v>
      </c>
      <c r="P29" s="17">
        <f t="shared" si="9"/>
        <v>34.099999999999966</v>
      </c>
      <c r="Q29" s="20">
        <v>349.44000000000005</v>
      </c>
      <c r="R29" s="21">
        <f t="shared" ref="R29:R34" si="14">Q29*P29</f>
        <v>11915.90399999999</v>
      </c>
      <c r="S29" s="22">
        <f t="shared" si="3"/>
        <v>119159.04000000002</v>
      </c>
      <c r="T29" s="23">
        <f t="shared" si="4"/>
        <v>125116.99200000003</v>
      </c>
      <c r="U29" s="24">
        <f t="shared" si="10"/>
        <v>137032.89600000001</v>
      </c>
      <c r="W29" s="95">
        <f t="shared" si="5"/>
        <v>0</v>
      </c>
      <c r="X29" s="93">
        <f>VLOOKUP(B29,'[1]Новое время'!$A$8:$B$136,2,FALSE)</f>
        <v>119.35</v>
      </c>
    </row>
    <row r="30" spans="1:24" ht="12" thickBot="1" x14ac:dyDescent="0.25">
      <c r="A30" s="12"/>
      <c r="B30" s="25">
        <v>6666</v>
      </c>
      <c r="C30" s="26" t="s">
        <v>38</v>
      </c>
      <c r="D30" s="27">
        <v>0.28000000000000003</v>
      </c>
      <c r="E30" s="164">
        <v>200</v>
      </c>
      <c r="F30" s="164">
        <f t="shared" si="6"/>
        <v>56.000000000000007</v>
      </c>
      <c r="G30" s="186">
        <f>VLOOKUP(B30,[2]КИ_ПФ!$D:$D,1,0)</f>
        <v>6666</v>
      </c>
      <c r="H30" s="28">
        <f t="shared" si="7"/>
        <v>458.81249999999994</v>
      </c>
      <c r="I30" s="104">
        <v>128.4675</v>
      </c>
      <c r="J30" s="172">
        <f>M30*1.05</f>
        <v>128.4675</v>
      </c>
      <c r="K30" s="103">
        <f t="shared" si="8"/>
        <v>5.0000000000000044E-2</v>
      </c>
      <c r="L30" s="106">
        <f t="shared" si="0"/>
        <v>436.96428571428567</v>
      </c>
      <c r="M30" s="29">
        <v>122.35</v>
      </c>
      <c r="N30" s="30">
        <f t="shared" si="1"/>
        <v>5.0000000000000044E-2</v>
      </c>
      <c r="O30" s="31">
        <f t="shared" si="2"/>
        <v>502.5089285714285</v>
      </c>
      <c r="P30" s="29">
        <f t="shared" si="9"/>
        <v>43.696428571428555</v>
      </c>
      <c r="Q30" s="32">
        <v>193.536</v>
      </c>
      <c r="R30" s="33">
        <f t="shared" si="14"/>
        <v>8456.8319999999967</v>
      </c>
      <c r="S30" s="34">
        <f t="shared" si="3"/>
        <v>84568.319999999992</v>
      </c>
      <c r="T30" s="35">
        <f t="shared" si="4"/>
        <v>88796.73599999999</v>
      </c>
      <c r="U30" s="36">
        <f t="shared" si="10"/>
        <v>97253.567999999985</v>
      </c>
      <c r="W30" s="95">
        <f t="shared" si="5"/>
        <v>0</v>
      </c>
      <c r="X30" s="93">
        <f>VLOOKUP(B30,'[1]Новое время'!$A$8:$B$136,2,FALSE)</f>
        <v>122.35</v>
      </c>
    </row>
    <row r="31" spans="1:24" ht="12" hidden="1" thickBot="1" x14ac:dyDescent="0.25">
      <c r="A31" s="12"/>
      <c r="B31" s="25">
        <v>6689</v>
      </c>
      <c r="C31" s="26" t="s">
        <v>39</v>
      </c>
      <c r="D31" s="27">
        <v>0.35</v>
      </c>
      <c r="E31" s="164"/>
      <c r="F31" s="164">
        <f t="shared" si="6"/>
        <v>0</v>
      </c>
      <c r="G31" s="164"/>
      <c r="H31" s="28">
        <f t="shared" si="7"/>
        <v>378.14857142857136</v>
      </c>
      <c r="I31" s="104">
        <v>132.35199999999998</v>
      </c>
      <c r="J31" s="172">
        <v>132.35199999999998</v>
      </c>
      <c r="K31" s="103">
        <f t="shared" si="8"/>
        <v>4.5847491110232896E-2</v>
      </c>
      <c r="L31" s="106">
        <f t="shared" si="0"/>
        <v>361.57142857142861</v>
      </c>
      <c r="M31" s="29">
        <v>126.55</v>
      </c>
      <c r="N31" s="30">
        <f t="shared" si="1"/>
        <v>4.5847491110232896E-2</v>
      </c>
      <c r="O31" s="31">
        <f t="shared" si="2"/>
        <v>415.80714285714288</v>
      </c>
      <c r="P31" s="29">
        <f t="shared" si="9"/>
        <v>37.65857142857152</v>
      </c>
      <c r="Q31" s="32">
        <v>210.56</v>
      </c>
      <c r="R31" s="33">
        <f t="shared" si="14"/>
        <v>7929.3888000000197</v>
      </c>
      <c r="S31" s="34">
        <f t="shared" si="3"/>
        <v>76132.48000000001</v>
      </c>
      <c r="T31" s="35">
        <f t="shared" si="4"/>
        <v>79622.963199999984</v>
      </c>
      <c r="U31" s="36">
        <f t="shared" si="10"/>
        <v>87552.351999999999</v>
      </c>
      <c r="W31" s="95">
        <f t="shared" si="5"/>
        <v>0</v>
      </c>
      <c r="X31" s="93">
        <f>VLOOKUP(B31,'[1]Новое время'!$A$8:$B$136,2,FALSE)</f>
        <v>126.55</v>
      </c>
    </row>
    <row r="32" spans="1:24" ht="12" thickBot="1" x14ac:dyDescent="0.25">
      <c r="A32" s="12"/>
      <c r="B32" s="25">
        <v>6697</v>
      </c>
      <c r="C32" s="26" t="s">
        <v>40</v>
      </c>
      <c r="D32" s="27">
        <v>0.35</v>
      </c>
      <c r="E32" s="164">
        <v>200</v>
      </c>
      <c r="F32" s="164">
        <f t="shared" si="6"/>
        <v>70</v>
      </c>
      <c r="G32" s="186">
        <f>VLOOKUP(B32,[2]КИ_ПФ!$D:$D,1,0)</f>
        <v>6697</v>
      </c>
      <c r="H32" s="28">
        <f t="shared" si="7"/>
        <v>368.34000000000003</v>
      </c>
      <c r="I32" s="104">
        <v>128.91900000000001</v>
      </c>
      <c r="J32" s="172">
        <f>M32*1.05</f>
        <v>128.91900000000001</v>
      </c>
      <c r="K32" s="103">
        <f t="shared" si="8"/>
        <v>5.0000000000000044E-2</v>
      </c>
      <c r="L32" s="106">
        <f t="shared" si="0"/>
        <v>350.8</v>
      </c>
      <c r="M32" s="29">
        <v>122.78</v>
      </c>
      <c r="N32" s="30">
        <f t="shared" si="1"/>
        <v>5.0000000000000044E-2</v>
      </c>
      <c r="O32" s="31">
        <f t="shared" si="2"/>
        <v>403.41999999999996</v>
      </c>
      <c r="P32" s="29">
        <f t="shared" si="9"/>
        <v>35.079999999999927</v>
      </c>
      <c r="Q32" s="32">
        <v>224</v>
      </c>
      <c r="R32" s="33">
        <f t="shared" si="14"/>
        <v>7857.9199999999837</v>
      </c>
      <c r="S32" s="34">
        <f t="shared" si="3"/>
        <v>78579.199999999997</v>
      </c>
      <c r="T32" s="35">
        <f t="shared" si="4"/>
        <v>82508.160000000003</v>
      </c>
      <c r="U32" s="36">
        <f t="shared" si="10"/>
        <v>90366.079999999987</v>
      </c>
      <c r="W32" s="95">
        <f t="shared" si="5"/>
        <v>0</v>
      </c>
      <c r="X32" s="93">
        <f>VLOOKUP(B32,'[1]Новое время'!$A$8:$B$136,2,FALSE)</f>
        <v>122.78</v>
      </c>
    </row>
    <row r="33" spans="1:24" ht="12" thickBot="1" x14ac:dyDescent="0.25">
      <c r="A33" s="12"/>
      <c r="B33" s="25">
        <v>6773</v>
      </c>
      <c r="C33" s="26" t="s">
        <v>41</v>
      </c>
      <c r="D33" s="27">
        <v>0.28000000000000003</v>
      </c>
      <c r="E33" s="164">
        <v>270</v>
      </c>
      <c r="F33" s="164">
        <f t="shared" si="6"/>
        <v>75.600000000000009</v>
      </c>
      <c r="G33" s="186">
        <f>VLOOKUP(B33,[2]КИ_ПФ!$D:$D,1,0)</f>
        <v>6773</v>
      </c>
      <c r="H33" s="28">
        <f t="shared" si="7"/>
        <v>409.91249999999997</v>
      </c>
      <c r="I33" s="104">
        <v>114.77550000000001</v>
      </c>
      <c r="J33" s="172">
        <f>M33*1.05</f>
        <v>114.77550000000001</v>
      </c>
      <c r="K33" s="103">
        <f t="shared" si="8"/>
        <v>5.0000000000000044E-2</v>
      </c>
      <c r="L33" s="106">
        <f t="shared" si="0"/>
        <v>390.39285714285711</v>
      </c>
      <c r="M33" s="29">
        <v>109.31</v>
      </c>
      <c r="N33" s="30">
        <f t="shared" si="1"/>
        <v>5.0000000000000044E-2</v>
      </c>
      <c r="O33" s="31">
        <f t="shared" si="2"/>
        <v>448.95178571428562</v>
      </c>
      <c r="P33" s="29">
        <f t="shared" si="9"/>
        <v>39.039285714285654</v>
      </c>
      <c r="Q33" s="32">
        <v>336.89600000000002</v>
      </c>
      <c r="R33" s="33">
        <f t="shared" si="14"/>
        <v>13152.17919999998</v>
      </c>
      <c r="S33" s="34">
        <f t="shared" si="3"/>
        <v>131521.79199999999</v>
      </c>
      <c r="T33" s="35">
        <f t="shared" si="4"/>
        <v>138097.88159999999</v>
      </c>
      <c r="U33" s="36">
        <f t="shared" si="10"/>
        <v>151250.06079999998</v>
      </c>
      <c r="W33" s="95">
        <f t="shared" si="5"/>
        <v>0</v>
      </c>
      <c r="X33" s="93">
        <f>VLOOKUP(B33,'[1]Новое время'!$A$8:$B$136,2,FALSE)</f>
        <v>109.31</v>
      </c>
    </row>
    <row r="34" spans="1:24" ht="12" thickBot="1" x14ac:dyDescent="0.25">
      <c r="A34" s="12"/>
      <c r="B34" s="37">
        <v>6684</v>
      </c>
      <c r="C34" s="38" t="s">
        <v>42</v>
      </c>
      <c r="D34" s="48">
        <v>0.28000000000000003</v>
      </c>
      <c r="E34" s="167">
        <v>230</v>
      </c>
      <c r="F34" s="167">
        <f t="shared" si="6"/>
        <v>64.400000000000006</v>
      </c>
      <c r="G34" s="186">
        <f>VLOOKUP(B34,[2]КИ_ПФ!$D:$D,1,0)</f>
        <v>6684</v>
      </c>
      <c r="H34" s="39">
        <f t="shared" si="7"/>
        <v>394.57499999999999</v>
      </c>
      <c r="I34" s="101">
        <v>110.48100000000001</v>
      </c>
      <c r="J34" s="172">
        <f>M34*1.05</f>
        <v>110.48100000000001</v>
      </c>
      <c r="K34" s="103">
        <f t="shared" si="8"/>
        <v>5.0000000000000044E-2</v>
      </c>
      <c r="L34" s="107">
        <f t="shared" si="0"/>
        <v>375.78571428571422</v>
      </c>
      <c r="M34" s="40">
        <v>105.22</v>
      </c>
      <c r="N34" s="41">
        <f t="shared" si="1"/>
        <v>5.0000000000000044E-2</v>
      </c>
      <c r="O34" s="42">
        <f t="shared" si="2"/>
        <v>432.1535714285713</v>
      </c>
      <c r="P34" s="40">
        <f t="shared" si="9"/>
        <v>37.578571428571308</v>
      </c>
      <c r="Q34" s="43">
        <v>279.55200000000002</v>
      </c>
      <c r="R34" s="44">
        <f t="shared" si="14"/>
        <v>10505.164799999968</v>
      </c>
      <c r="S34" s="45">
        <f t="shared" si="3"/>
        <v>105051.64799999999</v>
      </c>
      <c r="T34" s="46">
        <f t="shared" si="4"/>
        <v>110304.2304</v>
      </c>
      <c r="U34" s="47">
        <f t="shared" si="10"/>
        <v>120809.39519999997</v>
      </c>
      <c r="W34" s="95">
        <f t="shared" si="5"/>
        <v>0</v>
      </c>
      <c r="X34" s="93">
        <f>VLOOKUP(B34,'[1]Новое время'!$A$8:$B$136,2,FALSE)</f>
        <v>105.22</v>
      </c>
    </row>
    <row r="35" spans="1:24" ht="12" thickBot="1" x14ac:dyDescent="0.25">
      <c r="A35" s="12"/>
      <c r="B35" s="13">
        <v>6472</v>
      </c>
      <c r="C35" s="14" t="s">
        <v>43</v>
      </c>
      <c r="D35" s="15">
        <v>1</v>
      </c>
      <c r="E35" s="163">
        <v>120</v>
      </c>
      <c r="F35" s="163">
        <f t="shared" si="6"/>
        <v>120</v>
      </c>
      <c r="G35" s="186">
        <f>VLOOKUP(B35,[2]КИ_ПФ!$D:$D,1,0)</f>
        <v>6472</v>
      </c>
      <c r="H35" s="16">
        <f t="shared" si="7"/>
        <v>355.0575</v>
      </c>
      <c r="I35" s="100">
        <v>355.0575</v>
      </c>
      <c r="J35" s="172">
        <f>M35*1.05</f>
        <v>355.0575</v>
      </c>
      <c r="K35" s="103">
        <f t="shared" si="8"/>
        <v>5.0000000000000044E-2</v>
      </c>
      <c r="L35" s="105">
        <f t="shared" si="0"/>
        <v>338.15</v>
      </c>
      <c r="M35" s="17">
        <v>338.15</v>
      </c>
      <c r="N35" s="18">
        <f t="shared" si="1"/>
        <v>5.0000000000000044E-2</v>
      </c>
      <c r="O35" s="19">
        <f t="shared" si="2"/>
        <v>388.87249999999995</v>
      </c>
      <c r="P35" s="17">
        <f t="shared" si="9"/>
        <v>33.814999999999941</v>
      </c>
      <c r="Q35" s="20">
        <v>520</v>
      </c>
      <c r="R35" s="21">
        <f t="shared" si="13"/>
        <v>17583.79999999997</v>
      </c>
      <c r="S35" s="22">
        <f t="shared" si="3"/>
        <v>175838</v>
      </c>
      <c r="T35" s="23">
        <f t="shared" si="4"/>
        <v>184629.9</v>
      </c>
      <c r="U35" s="24">
        <f t="shared" si="10"/>
        <v>202213.69999999995</v>
      </c>
      <c r="W35" s="96">
        <f t="shared" si="5"/>
        <v>0</v>
      </c>
      <c r="X35" s="93">
        <v>338.15</v>
      </c>
    </row>
    <row r="36" spans="1:24" ht="12" thickBot="1" x14ac:dyDescent="0.25">
      <c r="A36" s="12"/>
      <c r="B36" s="25">
        <v>6025</v>
      </c>
      <c r="C36" s="26" t="s">
        <v>44</v>
      </c>
      <c r="D36" s="27">
        <v>1</v>
      </c>
      <c r="E36" s="164">
        <v>100</v>
      </c>
      <c r="F36" s="164">
        <f t="shared" si="6"/>
        <v>100</v>
      </c>
      <c r="G36" s="186">
        <f>VLOOKUP(B36,[2]КИ_ПФ!$D:$D,1,0)</f>
        <v>6025</v>
      </c>
      <c r="H36" s="28">
        <f t="shared" si="7"/>
        <v>329.79100000000005</v>
      </c>
      <c r="I36" s="104">
        <v>329.79100000000005</v>
      </c>
      <c r="J36" s="172">
        <v>329.79100000000005</v>
      </c>
      <c r="K36" s="103">
        <f t="shared" si="8"/>
        <v>2.9470891212736161E-2</v>
      </c>
      <c r="L36" s="106">
        <f t="shared" si="0"/>
        <v>320.35000000000002</v>
      </c>
      <c r="M36" s="29">
        <v>320.35000000000002</v>
      </c>
      <c r="N36" s="30">
        <f t="shared" si="1"/>
        <v>2.9470891212736161E-2</v>
      </c>
      <c r="O36" s="31">
        <f t="shared" si="2"/>
        <v>368.40249999999997</v>
      </c>
      <c r="P36" s="29">
        <f t="shared" si="9"/>
        <v>38.611499999999921</v>
      </c>
      <c r="Q36" s="32">
        <v>481.6</v>
      </c>
      <c r="R36" s="33">
        <f t="shared" si="13"/>
        <v>18595.298399999963</v>
      </c>
      <c r="S36" s="34">
        <f t="shared" si="3"/>
        <v>154280.56000000003</v>
      </c>
      <c r="T36" s="35">
        <f t="shared" si="4"/>
        <v>158827.34560000003</v>
      </c>
      <c r="U36" s="36">
        <f t="shared" si="10"/>
        <v>177422.644</v>
      </c>
      <c r="W36" s="96">
        <f t="shared" si="5"/>
        <v>0</v>
      </c>
      <c r="X36" s="93">
        <v>320.35000000000002</v>
      </c>
    </row>
    <row r="37" spans="1:24" ht="12" thickBot="1" x14ac:dyDescent="0.25">
      <c r="A37" s="12"/>
      <c r="B37" s="25">
        <v>5452</v>
      </c>
      <c r="C37" s="26" t="s">
        <v>45</v>
      </c>
      <c r="D37" s="27">
        <v>1</v>
      </c>
      <c r="E37" s="164">
        <v>120</v>
      </c>
      <c r="F37" s="164">
        <f t="shared" si="6"/>
        <v>120</v>
      </c>
      <c r="G37" s="186">
        <f>VLOOKUP(B37,[2]КИ_ПФ!$D:$D,1,0)</f>
        <v>5452</v>
      </c>
      <c r="H37" s="28">
        <f t="shared" si="7"/>
        <v>327.27200900712927</v>
      </c>
      <c r="I37" s="104">
        <v>327.27200900712927</v>
      </c>
      <c r="J37" s="172">
        <v>327.27200900712927</v>
      </c>
      <c r="K37" s="103">
        <f t="shared" si="8"/>
        <v>3.5441544617107912E-2</v>
      </c>
      <c r="L37" s="106">
        <f t="shared" si="0"/>
        <v>316.07</v>
      </c>
      <c r="M37" s="29">
        <v>316.07</v>
      </c>
      <c r="N37" s="30">
        <f t="shared" si="1"/>
        <v>3.5441544617107912E-2</v>
      </c>
      <c r="O37" s="31">
        <f t="shared" si="2"/>
        <v>363.48049999999995</v>
      </c>
      <c r="P37" s="29">
        <f t="shared" si="9"/>
        <v>36.208490992870679</v>
      </c>
      <c r="Q37" s="32">
        <v>406.43360000000001</v>
      </c>
      <c r="R37" s="33">
        <f t="shared" si="13"/>
        <v>14716.347344800006</v>
      </c>
      <c r="S37" s="34">
        <f t="shared" si="3"/>
        <v>128461.46795200001</v>
      </c>
      <c r="T37" s="35">
        <f t="shared" si="4"/>
        <v>133014.34079999998</v>
      </c>
      <c r="U37" s="36">
        <f t="shared" si="10"/>
        <v>147730.68814479999</v>
      </c>
      <c r="W37" s="95">
        <f t="shared" si="5"/>
        <v>0</v>
      </c>
      <c r="X37" s="93">
        <f>VLOOKUP(B37,'[1]Новое время'!$A$8:$B$136,2,FALSE)</f>
        <v>316.07</v>
      </c>
    </row>
    <row r="38" spans="1:24" ht="12" thickBot="1" x14ac:dyDescent="0.25">
      <c r="A38" s="12"/>
      <c r="B38" s="37">
        <v>4584</v>
      </c>
      <c r="C38" s="38" t="s">
        <v>46</v>
      </c>
      <c r="D38" s="48">
        <v>1</v>
      </c>
      <c r="E38" s="167">
        <v>30</v>
      </c>
      <c r="F38" s="167">
        <f t="shared" si="6"/>
        <v>30</v>
      </c>
      <c r="G38" s="186">
        <f>VLOOKUP(B38,[2]КИ_ПФ!$D:$D,1,0)</f>
        <v>4584</v>
      </c>
      <c r="H38" s="39">
        <f t="shared" si="7"/>
        <v>327.00799999999998</v>
      </c>
      <c r="I38" s="101">
        <v>327.00799999999998</v>
      </c>
      <c r="J38" s="172">
        <v>327.00799999999998</v>
      </c>
      <c r="K38" s="103">
        <f t="shared" si="8"/>
        <v>4.5288326300984449E-2</v>
      </c>
      <c r="L38" s="107">
        <f t="shared" si="0"/>
        <v>312.83999999999997</v>
      </c>
      <c r="M38" s="40">
        <v>312.83999999999997</v>
      </c>
      <c r="N38" s="41">
        <f t="shared" si="1"/>
        <v>4.5288326300984449E-2</v>
      </c>
      <c r="O38" s="42">
        <f t="shared" si="2"/>
        <v>359.76599999999996</v>
      </c>
      <c r="P38" s="40">
        <f t="shared" si="9"/>
        <v>32.757999999999981</v>
      </c>
      <c r="Q38" s="43">
        <v>278.40000000000003</v>
      </c>
      <c r="R38" s="44">
        <f>Q38*P38</f>
        <v>9119.8271999999961</v>
      </c>
      <c r="S38" s="45">
        <f t="shared" si="3"/>
        <v>87094.656000000003</v>
      </c>
      <c r="T38" s="46">
        <f t="shared" si="4"/>
        <v>91039.027200000011</v>
      </c>
      <c r="U38" s="47">
        <f t="shared" si="10"/>
        <v>100158.85440000001</v>
      </c>
      <c r="W38" s="96">
        <f t="shared" si="5"/>
        <v>0</v>
      </c>
      <c r="X38" s="93">
        <v>312.83999999999997</v>
      </c>
    </row>
    <row r="39" spans="1:24" ht="12" thickBot="1" x14ac:dyDescent="0.25">
      <c r="A39" s="12"/>
      <c r="B39" s="139">
        <v>3215</v>
      </c>
      <c r="C39" s="140" t="s">
        <v>47</v>
      </c>
      <c r="D39" s="141">
        <v>0.4</v>
      </c>
      <c r="E39" s="163">
        <v>70</v>
      </c>
      <c r="F39" s="163">
        <f t="shared" si="6"/>
        <v>28</v>
      </c>
      <c r="G39" s="186">
        <f>VLOOKUP(B39,[2]КИ_ПФ!$D:$D,1,0)</f>
        <v>3215</v>
      </c>
      <c r="H39" s="142">
        <f t="shared" si="7"/>
        <v>347.0499999999999</v>
      </c>
      <c r="I39" s="143">
        <v>138.81999999999996</v>
      </c>
      <c r="J39" s="173">
        <v>138.81999999999996</v>
      </c>
      <c r="K39" s="112">
        <f t="shared" si="8"/>
        <v>3.9850187265917381E-2</v>
      </c>
      <c r="L39" s="144">
        <f t="shared" si="0"/>
        <v>333.75</v>
      </c>
      <c r="M39" s="130">
        <v>133.5</v>
      </c>
      <c r="N39" s="128">
        <f t="shared" si="1"/>
        <v>3.9850187265917381E-2</v>
      </c>
      <c r="O39" s="129">
        <f t="shared" si="2"/>
        <v>383.81249999999994</v>
      </c>
      <c r="P39" s="130">
        <f t="shared" si="9"/>
        <v>36.762500000000045</v>
      </c>
      <c r="Q39" s="145">
        <v>189.44000000000003</v>
      </c>
      <c r="R39" s="131">
        <f>Q39*P39</f>
        <v>6964.2880000000096</v>
      </c>
      <c r="S39" s="132">
        <f t="shared" si="3"/>
        <v>63225.600000000006</v>
      </c>
      <c r="T39" s="133">
        <f t="shared" si="4"/>
        <v>65745.151999999987</v>
      </c>
      <c r="U39" s="134">
        <f t="shared" si="10"/>
        <v>72709.440000000002</v>
      </c>
      <c r="W39" s="95">
        <f t="shared" si="5"/>
        <v>0</v>
      </c>
      <c r="X39" s="93">
        <f>VLOOKUP(B39,'[1]Новое время'!$A$8:$B$136,2,FALSE)</f>
        <v>133.5</v>
      </c>
    </row>
    <row r="40" spans="1:24" ht="12" thickBot="1" x14ac:dyDescent="0.25">
      <c r="A40" s="12"/>
      <c r="B40" s="13">
        <v>6919</v>
      </c>
      <c r="C40" s="14" t="s">
        <v>48</v>
      </c>
      <c r="D40" s="15">
        <v>0.18</v>
      </c>
      <c r="E40" s="163">
        <v>350</v>
      </c>
      <c r="F40" s="163">
        <f t="shared" si="6"/>
        <v>63</v>
      </c>
      <c r="G40" s="186">
        <f>VLOOKUP(B40,[2]КИ_ПФ!$D:$D,1,0)</f>
        <v>6919</v>
      </c>
      <c r="H40" s="16">
        <f t="shared" si="7"/>
        <v>734.00555555555559</v>
      </c>
      <c r="I40" s="100">
        <v>132.12100000000001</v>
      </c>
      <c r="J40" s="174">
        <v>132.12100000000001</v>
      </c>
      <c r="K40" s="127">
        <f t="shared" si="8"/>
        <v>-0.18448861181408549</v>
      </c>
      <c r="L40" s="105">
        <f t="shared" si="0"/>
        <v>900.05555555555554</v>
      </c>
      <c r="M40" s="17">
        <v>162.01</v>
      </c>
      <c r="N40" s="18">
        <f t="shared" si="1"/>
        <v>-0.18448861181408549</v>
      </c>
      <c r="O40" s="19">
        <f t="shared" si="2"/>
        <v>1035.0638888888889</v>
      </c>
      <c r="P40" s="17">
        <f t="shared" si="9"/>
        <v>301.05833333333328</v>
      </c>
      <c r="Q40" s="20">
        <v>331.20000000000005</v>
      </c>
      <c r="R40" s="21">
        <f t="shared" si="13"/>
        <v>99710.51999999999</v>
      </c>
      <c r="S40" s="22">
        <f t="shared" si="3"/>
        <v>298098.40000000002</v>
      </c>
      <c r="T40" s="23">
        <f t="shared" si="4"/>
        <v>243102.64000000004</v>
      </c>
      <c r="U40" s="24">
        <f t="shared" si="10"/>
        <v>342813.16000000003</v>
      </c>
      <c r="W40" s="95">
        <f t="shared" si="5"/>
        <v>0</v>
      </c>
      <c r="X40" s="93">
        <f>VLOOKUP(B40,'[1]Новое время'!$A$8:$B$136,2,FALSE)</f>
        <v>162.01</v>
      </c>
    </row>
    <row r="41" spans="1:24" ht="12" thickBot="1" x14ac:dyDescent="0.25">
      <c r="A41" s="12"/>
      <c r="B41" s="109">
        <v>6206</v>
      </c>
      <c r="C41" s="110" t="s">
        <v>49</v>
      </c>
      <c r="D41" s="111">
        <v>0.3</v>
      </c>
      <c r="E41" s="164">
        <v>100</v>
      </c>
      <c r="F41" s="164">
        <f t="shared" si="6"/>
        <v>30</v>
      </c>
      <c r="G41" s="186">
        <f>VLOOKUP(B41,[2]КИ_ПФ!$D:$D,1,0)</f>
        <v>6206</v>
      </c>
      <c r="H41" s="39">
        <f t="shared" si="7"/>
        <v>500.94000000000017</v>
      </c>
      <c r="I41" s="101">
        <v>150.28200000000004</v>
      </c>
      <c r="J41" s="175">
        <v>150.28200000000004</v>
      </c>
      <c r="K41" s="137">
        <f>J41/M41-1</f>
        <v>-2.9311458467897955E-2</v>
      </c>
      <c r="L41" s="107">
        <f t="shared" si="0"/>
        <v>516.06666666666672</v>
      </c>
      <c r="M41" s="40">
        <v>154.82</v>
      </c>
      <c r="N41" s="41">
        <f t="shared" si="1"/>
        <v>-2.9311458467897955E-2</v>
      </c>
      <c r="O41" s="42">
        <f t="shared" si="2"/>
        <v>593.47666666666669</v>
      </c>
      <c r="P41" s="40">
        <f t="shared" si="9"/>
        <v>92.53666666666652</v>
      </c>
      <c r="Q41" s="43">
        <v>187.20000000000002</v>
      </c>
      <c r="R41" s="44">
        <f t="shared" si="13"/>
        <v>17322.863999999972</v>
      </c>
      <c r="S41" s="45">
        <f t="shared" si="3"/>
        <v>96607.680000000022</v>
      </c>
      <c r="T41" s="46">
        <f t="shared" si="4"/>
        <v>93775.968000000037</v>
      </c>
      <c r="U41" s="47">
        <f t="shared" si="10"/>
        <v>111098.83200000001</v>
      </c>
      <c r="W41" s="95">
        <f t="shared" si="5"/>
        <v>0</v>
      </c>
      <c r="X41" s="93">
        <f>VLOOKUP(B41,'[1]Новое время'!$A$8:$B$136,2,FALSE)</f>
        <v>154.82</v>
      </c>
    </row>
    <row r="42" spans="1:24" ht="12.75" x14ac:dyDescent="0.2">
      <c r="A42" s="3"/>
      <c r="B42" s="180">
        <v>4558</v>
      </c>
      <c r="C42" s="181" t="s">
        <v>126</v>
      </c>
      <c r="D42" s="17">
        <v>1</v>
      </c>
      <c r="E42" s="168">
        <v>100</v>
      </c>
      <c r="F42" s="168">
        <f t="shared" si="6"/>
        <v>100</v>
      </c>
      <c r="G42" s="186">
        <f>VLOOKUP(B42,[2]КИ_ПФ!$D:$D,1,0)</f>
        <v>4558</v>
      </c>
      <c r="H42" s="156">
        <f t="shared" si="7"/>
        <v>270.1755</v>
      </c>
      <c r="I42" s="148">
        <v>270.1755</v>
      </c>
      <c r="J42" s="176">
        <f>M42*1.05</f>
        <v>270.1755</v>
      </c>
      <c r="K42" s="147">
        <f t="shared" ref="K42:K87" si="15">J42/M42-1</f>
        <v>5.0000000000000044E-2</v>
      </c>
      <c r="L42" s="148">
        <f>M42/D42</f>
        <v>257.31</v>
      </c>
      <c r="M42" s="146">
        <v>257.31</v>
      </c>
      <c r="N42" s="149">
        <f t="shared" si="1"/>
        <v>5.0000000000000044E-2</v>
      </c>
      <c r="O42" s="150">
        <f t="shared" si="2"/>
        <v>295.90649999999999</v>
      </c>
      <c r="P42" s="151">
        <f t="shared" si="9"/>
        <v>25.730999999999995</v>
      </c>
      <c r="Q42" s="115">
        <v>100</v>
      </c>
      <c r="R42" s="152">
        <f t="shared" si="13"/>
        <v>2573.0999999999995</v>
      </c>
      <c r="S42" s="153">
        <f t="shared" si="3"/>
        <v>25731</v>
      </c>
      <c r="T42" s="154">
        <f t="shared" si="4"/>
        <v>27017.55</v>
      </c>
      <c r="U42" s="155">
        <f t="shared" si="10"/>
        <v>29590.649999999998</v>
      </c>
      <c r="V42" s="55"/>
    </row>
    <row r="43" spans="1:24" x14ac:dyDescent="0.2">
      <c r="A43" s="3"/>
      <c r="B43" s="182">
        <v>6324</v>
      </c>
      <c r="C43" s="183" t="s">
        <v>55</v>
      </c>
      <c r="D43" s="29">
        <v>0.4</v>
      </c>
      <c r="E43" s="169">
        <v>70</v>
      </c>
      <c r="F43" s="169">
        <f t="shared" si="6"/>
        <v>28</v>
      </c>
      <c r="G43" s="186">
        <f>VLOOKUP(B43,[2]КИ_ПФ!$D:$D,1,0)</f>
        <v>6324</v>
      </c>
      <c r="H43" s="157">
        <f t="shared" si="7"/>
        <v>376.03124999999994</v>
      </c>
      <c r="I43" s="125">
        <v>150.41249999999999</v>
      </c>
      <c r="J43" s="176">
        <f t="shared" ref="J43:J86" si="16">M43*1.05</f>
        <v>150.41249999999999</v>
      </c>
      <c r="K43" s="114">
        <f t="shared" si="15"/>
        <v>5.0000000000000044E-2</v>
      </c>
      <c r="L43" s="124">
        <f t="shared" ref="L43:L87" si="17">M43/D43</f>
        <v>358.125</v>
      </c>
      <c r="M43" s="121">
        <v>143.25</v>
      </c>
      <c r="N43" s="117">
        <f t="shared" si="1"/>
        <v>4.9999999999999822E-2</v>
      </c>
      <c r="O43" s="118">
        <f t="shared" si="2"/>
        <v>411.84374999999994</v>
      </c>
      <c r="P43" s="113">
        <f t="shared" si="9"/>
        <v>35.8125</v>
      </c>
      <c r="Q43" s="108">
        <v>100</v>
      </c>
      <c r="R43" s="49">
        <f t="shared" ref="R43:R87" si="18">Q43*P43</f>
        <v>3581.25</v>
      </c>
      <c r="S43" s="50">
        <f t="shared" ref="S43:S87" si="19">L43*Q43</f>
        <v>35812.5</v>
      </c>
      <c r="T43" s="51">
        <f t="shared" ref="T43:T87" si="20">H43*Q43</f>
        <v>37603.124999999993</v>
      </c>
      <c r="U43" s="52">
        <f t="shared" ref="U43:U87" si="21">T43+R43</f>
        <v>41184.374999999993</v>
      </c>
    </row>
    <row r="44" spans="1:24" ht="15.6" hidden="1" customHeight="1" x14ac:dyDescent="0.2">
      <c r="A44" s="3"/>
      <c r="B44" s="160">
        <v>4558</v>
      </c>
      <c r="C44" s="161" t="s">
        <v>53</v>
      </c>
      <c r="D44" s="29">
        <v>1</v>
      </c>
      <c r="E44" s="169"/>
      <c r="F44" s="169">
        <f t="shared" si="6"/>
        <v>0</v>
      </c>
      <c r="G44" s="169"/>
      <c r="H44" s="157">
        <f t="shared" si="7"/>
        <v>354.35400000000004</v>
      </c>
      <c r="I44" s="125">
        <v>354.35400000000004</v>
      </c>
      <c r="J44" s="172">
        <f t="shared" si="16"/>
        <v>354.35400000000004</v>
      </c>
      <c r="K44" s="112">
        <f t="shared" si="15"/>
        <v>5.0000000000000044E-2</v>
      </c>
      <c r="L44" s="125">
        <f t="shared" si="17"/>
        <v>337.48</v>
      </c>
      <c r="M44" s="121">
        <v>337.48</v>
      </c>
      <c r="N44" s="117">
        <f t="shared" si="1"/>
        <v>5.0000000000000044E-2</v>
      </c>
      <c r="O44" s="118">
        <f t="shared" si="2"/>
        <v>388.10199999999998</v>
      </c>
      <c r="P44" s="113">
        <f t="shared" si="9"/>
        <v>33.747999999999934</v>
      </c>
      <c r="Q44" s="108">
        <v>100</v>
      </c>
      <c r="R44" s="49">
        <f t="shared" si="18"/>
        <v>3374.7999999999934</v>
      </c>
      <c r="S44" s="50">
        <f t="shared" si="19"/>
        <v>33748</v>
      </c>
      <c r="T44" s="51">
        <f t="shared" si="20"/>
        <v>35435.4</v>
      </c>
      <c r="U44" s="52">
        <f t="shared" si="21"/>
        <v>38810.199999999997</v>
      </c>
    </row>
    <row r="45" spans="1:24" hidden="1" x14ac:dyDescent="0.2">
      <c r="B45" s="160">
        <v>6978</v>
      </c>
      <c r="C45" s="161" t="s">
        <v>56</v>
      </c>
      <c r="D45" s="29">
        <v>1</v>
      </c>
      <c r="E45" s="169"/>
      <c r="F45" s="169">
        <f t="shared" si="6"/>
        <v>0</v>
      </c>
      <c r="G45" s="169"/>
      <c r="H45" s="157">
        <f t="shared" si="7"/>
        <v>461.69549999999998</v>
      </c>
      <c r="I45" s="120">
        <v>461.69549999999998</v>
      </c>
      <c r="J45" s="172">
        <f t="shared" si="16"/>
        <v>461.69549999999998</v>
      </c>
      <c r="K45" s="112">
        <f t="shared" si="15"/>
        <v>5.0000000000000044E-2</v>
      </c>
      <c r="L45" s="120">
        <f t="shared" si="17"/>
        <v>439.71</v>
      </c>
      <c r="M45" s="122">
        <v>439.71</v>
      </c>
      <c r="N45" s="117">
        <f t="shared" si="1"/>
        <v>5.0000000000000044E-2</v>
      </c>
      <c r="O45" s="118">
        <f t="shared" si="2"/>
        <v>505.66649999999993</v>
      </c>
      <c r="P45" s="113">
        <f t="shared" si="9"/>
        <v>43.970999999999947</v>
      </c>
      <c r="Q45" s="108">
        <v>100</v>
      </c>
      <c r="R45" s="49">
        <f t="shared" si="18"/>
        <v>4397.0999999999949</v>
      </c>
      <c r="S45" s="50">
        <f t="shared" si="19"/>
        <v>43971</v>
      </c>
      <c r="T45" s="51">
        <f t="shared" si="20"/>
        <v>46169.549999999996</v>
      </c>
      <c r="U45" s="52">
        <f t="shared" si="21"/>
        <v>50566.649999999994</v>
      </c>
    </row>
    <row r="46" spans="1:24" hidden="1" x14ac:dyDescent="0.2">
      <c r="B46" s="160">
        <v>4561</v>
      </c>
      <c r="C46" s="161" t="s">
        <v>54</v>
      </c>
      <c r="D46" s="29">
        <v>1</v>
      </c>
      <c r="E46" s="169"/>
      <c r="F46" s="169">
        <f t="shared" si="6"/>
        <v>0</v>
      </c>
      <c r="G46" s="169"/>
      <c r="H46" s="158">
        <f t="shared" si="7"/>
        <v>403.89300000000003</v>
      </c>
      <c r="I46" s="119">
        <v>403.89300000000003</v>
      </c>
      <c r="J46" s="172">
        <f t="shared" si="16"/>
        <v>403.89300000000003</v>
      </c>
      <c r="K46" s="103">
        <f t="shared" si="15"/>
        <v>5.0000000000000044E-2</v>
      </c>
      <c r="L46" s="119">
        <f t="shared" si="17"/>
        <v>384.66</v>
      </c>
      <c r="M46" s="123">
        <v>384.66</v>
      </c>
      <c r="N46" s="117">
        <f t="shared" si="1"/>
        <v>5.0000000000000044E-2</v>
      </c>
      <c r="O46" s="118">
        <f t="shared" si="2"/>
        <v>442.35899999999998</v>
      </c>
      <c r="P46" s="113">
        <f t="shared" si="9"/>
        <v>38.465999999999951</v>
      </c>
      <c r="Q46" s="108">
        <v>100</v>
      </c>
      <c r="R46" s="49">
        <f t="shared" si="18"/>
        <v>3846.5999999999949</v>
      </c>
      <c r="S46" s="50">
        <f t="shared" si="19"/>
        <v>38466</v>
      </c>
      <c r="T46" s="51">
        <f t="shared" si="20"/>
        <v>40389.300000000003</v>
      </c>
      <c r="U46" s="52">
        <f t="shared" si="21"/>
        <v>44235.899999999994</v>
      </c>
    </row>
    <row r="47" spans="1:24" x14ac:dyDescent="0.2">
      <c r="B47" s="160">
        <v>2675</v>
      </c>
      <c r="C47" s="161" t="s">
        <v>57</v>
      </c>
      <c r="D47" s="29">
        <v>1</v>
      </c>
      <c r="E47" s="169">
        <v>40</v>
      </c>
      <c r="F47" s="169">
        <f t="shared" si="6"/>
        <v>40</v>
      </c>
      <c r="G47" s="186">
        <f>VLOOKUP(B47,[2]КИ_ПФ!$D:$D,1,0)</f>
        <v>2675</v>
      </c>
      <c r="H47" s="157">
        <f t="shared" si="7"/>
        <v>451.56300000000005</v>
      </c>
      <c r="I47" s="120">
        <v>451.56300000000005</v>
      </c>
      <c r="J47" s="176">
        <f t="shared" si="16"/>
        <v>451.56300000000005</v>
      </c>
      <c r="K47" s="114">
        <f t="shared" si="15"/>
        <v>5.0000000000000044E-2</v>
      </c>
      <c r="L47" s="126">
        <f t="shared" si="17"/>
        <v>430.06</v>
      </c>
      <c r="M47" s="122">
        <v>430.06</v>
      </c>
      <c r="N47" s="117">
        <f t="shared" si="1"/>
        <v>5.0000000000000044E-2</v>
      </c>
      <c r="O47" s="118">
        <f t="shared" si="2"/>
        <v>494.56899999999996</v>
      </c>
      <c r="P47" s="113">
        <f t="shared" si="9"/>
        <v>43.005999999999915</v>
      </c>
      <c r="Q47" s="108">
        <v>100</v>
      </c>
      <c r="R47" s="49">
        <f t="shared" si="18"/>
        <v>4300.5999999999913</v>
      </c>
      <c r="S47" s="50">
        <f t="shared" si="19"/>
        <v>43006</v>
      </c>
      <c r="T47" s="51">
        <f t="shared" si="20"/>
        <v>45156.3</v>
      </c>
      <c r="U47" s="52">
        <f t="shared" si="21"/>
        <v>49456.899999999994</v>
      </c>
    </row>
    <row r="48" spans="1:24" hidden="1" x14ac:dyDescent="0.2">
      <c r="B48" s="160">
        <v>6802</v>
      </c>
      <c r="C48" s="161" t="s">
        <v>58</v>
      </c>
      <c r="D48" s="29">
        <v>1</v>
      </c>
      <c r="E48" s="169"/>
      <c r="F48" s="169">
        <f t="shared" si="6"/>
        <v>0</v>
      </c>
      <c r="G48" s="169"/>
      <c r="H48" s="157">
        <f t="shared" si="7"/>
        <v>302.50500000000005</v>
      </c>
      <c r="I48" s="120">
        <v>302.50500000000005</v>
      </c>
      <c r="J48" s="172">
        <f t="shared" si="16"/>
        <v>302.50500000000005</v>
      </c>
      <c r="K48" s="112">
        <f t="shared" si="15"/>
        <v>5.0000000000000044E-2</v>
      </c>
      <c r="L48" s="120">
        <f t="shared" si="17"/>
        <v>288.10000000000002</v>
      </c>
      <c r="M48" s="122">
        <v>288.10000000000002</v>
      </c>
      <c r="N48" s="117">
        <f t="shared" si="1"/>
        <v>5.0000000000000044E-2</v>
      </c>
      <c r="O48" s="118">
        <f t="shared" si="2"/>
        <v>331.315</v>
      </c>
      <c r="P48" s="113">
        <f t="shared" si="9"/>
        <v>28.809999999999945</v>
      </c>
      <c r="Q48" s="108">
        <v>100</v>
      </c>
      <c r="R48" s="49">
        <f t="shared" si="18"/>
        <v>2880.9999999999945</v>
      </c>
      <c r="S48" s="50">
        <f t="shared" si="19"/>
        <v>28810.000000000004</v>
      </c>
      <c r="T48" s="51">
        <f t="shared" si="20"/>
        <v>30250.500000000004</v>
      </c>
      <c r="U48" s="52">
        <f t="shared" si="21"/>
        <v>33131.5</v>
      </c>
    </row>
    <row r="49" spans="2:25" hidden="1" x14ac:dyDescent="0.2">
      <c r="B49" s="160">
        <v>6801</v>
      </c>
      <c r="C49" s="161" t="s">
        <v>59</v>
      </c>
      <c r="D49" s="29">
        <v>0.4</v>
      </c>
      <c r="E49" s="169"/>
      <c r="F49" s="169">
        <f t="shared" si="6"/>
        <v>0</v>
      </c>
      <c r="G49" s="169"/>
      <c r="H49" s="157">
        <f t="shared" si="7"/>
        <v>343.21874999999994</v>
      </c>
      <c r="I49" s="120">
        <v>137.28749999999999</v>
      </c>
      <c r="J49" s="172">
        <f t="shared" si="16"/>
        <v>137.28749999999999</v>
      </c>
      <c r="K49" s="112">
        <f t="shared" si="15"/>
        <v>5.0000000000000044E-2</v>
      </c>
      <c r="L49" s="120">
        <f t="shared" si="17"/>
        <v>326.875</v>
      </c>
      <c r="M49" s="122">
        <v>130.75</v>
      </c>
      <c r="N49" s="117">
        <f t="shared" si="1"/>
        <v>4.9999999999999822E-2</v>
      </c>
      <c r="O49" s="118">
        <f t="shared" si="2"/>
        <v>375.90624999999994</v>
      </c>
      <c r="P49" s="113">
        <f t="shared" si="9"/>
        <v>32.6875</v>
      </c>
      <c r="Q49" s="108">
        <v>100</v>
      </c>
      <c r="R49" s="49">
        <f t="shared" si="18"/>
        <v>3268.75</v>
      </c>
      <c r="S49" s="50">
        <f t="shared" si="19"/>
        <v>32687.5</v>
      </c>
      <c r="T49" s="51">
        <f t="shared" si="20"/>
        <v>34321.874999999993</v>
      </c>
      <c r="U49" s="52">
        <f t="shared" si="21"/>
        <v>37590.624999999993</v>
      </c>
    </row>
    <row r="50" spans="2:25" x14ac:dyDescent="0.2">
      <c r="B50" s="188" t="s">
        <v>60</v>
      </c>
      <c r="C50" s="189" t="s">
        <v>61</v>
      </c>
      <c r="D50" s="190">
        <v>1</v>
      </c>
      <c r="E50" s="191">
        <v>50</v>
      </c>
      <c r="F50" s="191">
        <f t="shared" si="6"/>
        <v>50</v>
      </c>
      <c r="G50" s="192" t="e">
        <f>VLOOKUP(B50,[2]КИ_ПФ!$D:$D,1,0)</f>
        <v>#N/A</v>
      </c>
      <c r="H50" s="158">
        <f t="shared" si="7"/>
        <v>178.05900000000003</v>
      </c>
      <c r="I50" s="119">
        <v>178.05900000000003</v>
      </c>
      <c r="J50" s="172">
        <f t="shared" si="16"/>
        <v>178.05900000000003</v>
      </c>
      <c r="K50" s="103">
        <f t="shared" si="15"/>
        <v>5.0000000000000044E-2</v>
      </c>
      <c r="L50" s="119">
        <f t="shared" si="17"/>
        <v>169.58</v>
      </c>
      <c r="M50" s="123">
        <v>169.58</v>
      </c>
      <c r="N50" s="117">
        <f t="shared" si="1"/>
        <v>5.0000000000000044E-2</v>
      </c>
      <c r="O50" s="118">
        <f t="shared" si="2"/>
        <v>195.017</v>
      </c>
      <c r="P50" s="113">
        <f t="shared" si="9"/>
        <v>16.95799999999997</v>
      </c>
      <c r="Q50" s="108">
        <v>100</v>
      </c>
      <c r="R50" s="49">
        <f t="shared" si="18"/>
        <v>1695.799999999997</v>
      </c>
      <c r="S50" s="50">
        <f t="shared" si="19"/>
        <v>16958</v>
      </c>
      <c r="T50" s="51">
        <f t="shared" si="20"/>
        <v>17805.900000000001</v>
      </c>
      <c r="U50" s="52">
        <f t="shared" si="21"/>
        <v>19501.699999999997</v>
      </c>
      <c r="Y50" s="116"/>
    </row>
    <row r="51" spans="2:25" hidden="1" x14ac:dyDescent="0.2">
      <c r="B51" s="160">
        <v>6340</v>
      </c>
      <c r="C51" s="161" t="s">
        <v>101</v>
      </c>
      <c r="D51" s="29">
        <v>0.5</v>
      </c>
      <c r="E51" s="169"/>
      <c r="F51" s="169">
        <f t="shared" si="6"/>
        <v>0</v>
      </c>
      <c r="G51" s="169"/>
      <c r="H51" s="158">
        <f t="shared" si="7"/>
        <v>189.81900000000002</v>
      </c>
      <c r="I51" s="119">
        <v>94.909500000000008</v>
      </c>
      <c r="J51" s="176">
        <f t="shared" si="16"/>
        <v>94.909500000000008</v>
      </c>
      <c r="K51" s="114">
        <f t="shared" si="15"/>
        <v>5.0000000000000044E-2</v>
      </c>
      <c r="L51" s="126">
        <f t="shared" si="17"/>
        <v>180.78</v>
      </c>
      <c r="M51" s="122">
        <v>90.39</v>
      </c>
      <c r="N51" s="117">
        <f t="shared" si="1"/>
        <v>5.0000000000000044E-2</v>
      </c>
      <c r="O51" s="118">
        <f t="shared" si="2"/>
        <v>207.89699999999999</v>
      </c>
      <c r="P51" s="113">
        <f t="shared" si="9"/>
        <v>18.077999999999975</v>
      </c>
      <c r="Q51" s="108">
        <v>100</v>
      </c>
      <c r="R51" s="49">
        <f t="shared" si="18"/>
        <v>1807.7999999999975</v>
      </c>
      <c r="S51" s="50">
        <f t="shared" si="19"/>
        <v>18078</v>
      </c>
      <c r="T51" s="51">
        <f t="shared" si="20"/>
        <v>18981.900000000001</v>
      </c>
      <c r="U51" s="52">
        <f t="shared" si="21"/>
        <v>20789.699999999997</v>
      </c>
    </row>
    <row r="52" spans="2:25" hidden="1" x14ac:dyDescent="0.2">
      <c r="B52" s="160">
        <v>6861</v>
      </c>
      <c r="C52" s="161" t="s">
        <v>102</v>
      </c>
      <c r="D52" s="29">
        <v>1</v>
      </c>
      <c r="E52" s="169"/>
      <c r="F52" s="169">
        <f t="shared" si="6"/>
        <v>0</v>
      </c>
      <c r="G52" s="169"/>
      <c r="H52" s="158">
        <f t="shared" si="7"/>
        <v>181.71300000000002</v>
      </c>
      <c r="I52" s="119">
        <v>181.71300000000002</v>
      </c>
      <c r="J52" s="172">
        <f t="shared" si="16"/>
        <v>181.71300000000002</v>
      </c>
      <c r="K52" s="112">
        <f t="shared" si="15"/>
        <v>5.0000000000000044E-2</v>
      </c>
      <c r="L52" s="120">
        <f t="shared" si="17"/>
        <v>173.06</v>
      </c>
      <c r="M52" s="122">
        <v>173.06</v>
      </c>
      <c r="N52" s="117">
        <f t="shared" si="1"/>
        <v>5.0000000000000044E-2</v>
      </c>
      <c r="O52" s="118">
        <f t="shared" si="2"/>
        <v>199.01899999999998</v>
      </c>
      <c r="P52" s="113">
        <f t="shared" si="9"/>
        <v>17.305999999999955</v>
      </c>
      <c r="Q52" s="108">
        <v>100</v>
      </c>
      <c r="R52" s="49">
        <f t="shared" si="18"/>
        <v>1730.5999999999954</v>
      </c>
      <c r="S52" s="50">
        <f t="shared" si="19"/>
        <v>17306</v>
      </c>
      <c r="T52" s="51">
        <f t="shared" si="20"/>
        <v>18171.300000000003</v>
      </c>
      <c r="U52" s="52">
        <f t="shared" si="21"/>
        <v>19901.899999999998</v>
      </c>
    </row>
    <row r="53" spans="2:25" hidden="1" x14ac:dyDescent="0.2">
      <c r="B53" s="160">
        <v>6862</v>
      </c>
      <c r="C53" s="161" t="s">
        <v>103</v>
      </c>
      <c r="D53" s="29">
        <v>1</v>
      </c>
      <c r="E53" s="169"/>
      <c r="F53" s="169">
        <f t="shared" si="6"/>
        <v>0</v>
      </c>
      <c r="G53" s="169"/>
      <c r="H53" s="158">
        <f t="shared" si="7"/>
        <v>181.71300000000002</v>
      </c>
      <c r="I53" s="119">
        <v>181.71300000000002</v>
      </c>
      <c r="J53" s="172">
        <f t="shared" si="16"/>
        <v>181.71300000000002</v>
      </c>
      <c r="K53" s="112">
        <f t="shared" si="15"/>
        <v>5.0000000000000044E-2</v>
      </c>
      <c r="L53" s="120">
        <f t="shared" si="17"/>
        <v>173.06</v>
      </c>
      <c r="M53" s="122">
        <v>173.06</v>
      </c>
      <c r="N53" s="117">
        <f t="shared" si="1"/>
        <v>5.0000000000000044E-2</v>
      </c>
      <c r="O53" s="118">
        <f t="shared" si="2"/>
        <v>199.01899999999998</v>
      </c>
      <c r="P53" s="113">
        <f t="shared" si="9"/>
        <v>17.305999999999955</v>
      </c>
      <c r="Q53" s="108">
        <v>100</v>
      </c>
      <c r="R53" s="49">
        <f t="shared" si="18"/>
        <v>1730.5999999999954</v>
      </c>
      <c r="S53" s="50">
        <f t="shared" si="19"/>
        <v>17306</v>
      </c>
      <c r="T53" s="51">
        <f t="shared" si="20"/>
        <v>18171.300000000003</v>
      </c>
      <c r="U53" s="52">
        <f t="shared" si="21"/>
        <v>19901.899999999998</v>
      </c>
    </row>
    <row r="54" spans="2:25" hidden="1" x14ac:dyDescent="0.2">
      <c r="B54" s="160">
        <v>6341</v>
      </c>
      <c r="C54" s="161" t="s">
        <v>104</v>
      </c>
      <c r="D54" s="29">
        <v>0.5</v>
      </c>
      <c r="E54" s="169"/>
      <c r="F54" s="169">
        <f t="shared" si="6"/>
        <v>0</v>
      </c>
      <c r="G54" s="169"/>
      <c r="H54" s="158">
        <f t="shared" si="7"/>
        <v>189.81900000000002</v>
      </c>
      <c r="I54" s="119">
        <v>94.909500000000008</v>
      </c>
      <c r="J54" s="172">
        <f t="shared" si="16"/>
        <v>94.909500000000008</v>
      </c>
      <c r="K54" s="112">
        <f t="shared" si="15"/>
        <v>5.0000000000000044E-2</v>
      </c>
      <c r="L54" s="120">
        <f t="shared" si="17"/>
        <v>180.78</v>
      </c>
      <c r="M54" s="122">
        <v>90.39</v>
      </c>
      <c r="N54" s="117">
        <f t="shared" si="1"/>
        <v>5.0000000000000044E-2</v>
      </c>
      <c r="O54" s="118">
        <f t="shared" si="2"/>
        <v>207.89699999999999</v>
      </c>
      <c r="P54" s="113">
        <f t="shared" si="9"/>
        <v>18.077999999999975</v>
      </c>
      <c r="Q54" s="108">
        <v>100</v>
      </c>
      <c r="R54" s="49">
        <f t="shared" si="18"/>
        <v>1807.7999999999975</v>
      </c>
      <c r="S54" s="50">
        <f t="shared" si="19"/>
        <v>18078</v>
      </c>
      <c r="T54" s="51">
        <f t="shared" si="20"/>
        <v>18981.900000000001</v>
      </c>
      <c r="U54" s="52">
        <f t="shared" si="21"/>
        <v>20789.699999999997</v>
      </c>
    </row>
    <row r="55" spans="2:25" x14ac:dyDescent="0.2">
      <c r="B55" s="160">
        <v>6495</v>
      </c>
      <c r="C55" s="161" t="s">
        <v>62</v>
      </c>
      <c r="D55" s="29">
        <v>0.3</v>
      </c>
      <c r="E55" s="169">
        <v>50</v>
      </c>
      <c r="F55" s="169">
        <f t="shared" si="6"/>
        <v>15</v>
      </c>
      <c r="G55" s="186">
        <f>VLOOKUP(B55,[2]КИ_ПФ!$D:$D,1,0)</f>
        <v>6495</v>
      </c>
      <c r="H55" s="157">
        <f t="shared" si="7"/>
        <v>386.26</v>
      </c>
      <c r="I55" s="120">
        <v>115.878</v>
      </c>
      <c r="J55" s="172">
        <f t="shared" si="16"/>
        <v>115.878</v>
      </c>
      <c r="K55" s="112">
        <f t="shared" si="15"/>
        <v>5.0000000000000044E-2</v>
      </c>
      <c r="L55" s="120">
        <f t="shared" si="17"/>
        <v>367.86666666666667</v>
      </c>
      <c r="M55" s="122">
        <v>110.36</v>
      </c>
      <c r="N55" s="117">
        <f t="shared" si="1"/>
        <v>5.0000000000000044E-2</v>
      </c>
      <c r="O55" s="118">
        <f t="shared" si="2"/>
        <v>423.04666666666662</v>
      </c>
      <c r="P55" s="113">
        <f t="shared" si="9"/>
        <v>36.786666666666633</v>
      </c>
      <c r="Q55" s="108">
        <v>100</v>
      </c>
      <c r="R55" s="49">
        <f t="shared" si="18"/>
        <v>3678.6666666666633</v>
      </c>
      <c r="S55" s="50">
        <f t="shared" si="19"/>
        <v>36786.666666666664</v>
      </c>
      <c r="T55" s="51">
        <f t="shared" si="20"/>
        <v>38626</v>
      </c>
      <c r="U55" s="52">
        <f t="shared" si="21"/>
        <v>42304.666666666664</v>
      </c>
    </row>
    <row r="56" spans="2:25" hidden="1" x14ac:dyDescent="0.2">
      <c r="B56" s="160">
        <v>5495</v>
      </c>
      <c r="C56" s="161" t="s">
        <v>63</v>
      </c>
      <c r="D56" s="29">
        <v>0.4</v>
      </c>
      <c r="E56" s="169"/>
      <c r="F56" s="169">
        <f t="shared" si="6"/>
        <v>0</v>
      </c>
      <c r="G56" s="169"/>
      <c r="H56" s="157">
        <f t="shared" si="7"/>
        <v>349.8075</v>
      </c>
      <c r="I56" s="120">
        <v>139.923</v>
      </c>
      <c r="J56" s="172">
        <f t="shared" si="16"/>
        <v>139.923</v>
      </c>
      <c r="K56" s="112">
        <f t="shared" si="15"/>
        <v>5.0000000000000044E-2</v>
      </c>
      <c r="L56" s="120">
        <f t="shared" si="17"/>
        <v>333.15</v>
      </c>
      <c r="M56" s="122">
        <v>133.26</v>
      </c>
      <c r="N56" s="117">
        <f t="shared" si="1"/>
        <v>5.0000000000000044E-2</v>
      </c>
      <c r="O56" s="118">
        <f t="shared" si="2"/>
        <v>383.12249999999995</v>
      </c>
      <c r="P56" s="113">
        <f t="shared" si="9"/>
        <v>33.314999999999941</v>
      </c>
      <c r="Q56" s="108">
        <v>100</v>
      </c>
      <c r="R56" s="49">
        <f t="shared" si="18"/>
        <v>3331.4999999999941</v>
      </c>
      <c r="S56" s="50">
        <f t="shared" si="19"/>
        <v>33315</v>
      </c>
      <c r="T56" s="51">
        <f t="shared" si="20"/>
        <v>34980.75</v>
      </c>
      <c r="U56" s="52">
        <f t="shared" si="21"/>
        <v>38312.249999999993</v>
      </c>
    </row>
    <row r="57" spans="2:25" x14ac:dyDescent="0.2">
      <c r="B57" s="188" t="s">
        <v>65</v>
      </c>
      <c r="C57" s="189" t="s">
        <v>64</v>
      </c>
      <c r="D57" s="190">
        <v>0.15</v>
      </c>
      <c r="E57" s="191">
        <v>50</v>
      </c>
      <c r="F57" s="191">
        <f t="shared" si="6"/>
        <v>7.5</v>
      </c>
      <c r="G57" s="192" t="e">
        <f>VLOOKUP(B57,[2]КИ_ПФ!$D:$D,1,0)</f>
        <v>#N/A</v>
      </c>
      <c r="H57" s="158">
        <f t="shared" si="7"/>
        <v>712.25000000000011</v>
      </c>
      <c r="I57" s="119">
        <v>106.83750000000001</v>
      </c>
      <c r="J57" s="172">
        <f t="shared" si="16"/>
        <v>106.83750000000001</v>
      </c>
      <c r="K57" s="103">
        <f t="shared" si="15"/>
        <v>5.0000000000000044E-2</v>
      </c>
      <c r="L57" s="119">
        <f t="shared" si="17"/>
        <v>678.33333333333337</v>
      </c>
      <c r="M57" s="123">
        <v>101.75</v>
      </c>
      <c r="N57" s="117">
        <f t="shared" si="1"/>
        <v>5.0000000000000044E-2</v>
      </c>
      <c r="O57" s="118">
        <f t="shared" si="2"/>
        <v>780.08333333333337</v>
      </c>
      <c r="P57" s="113">
        <f t="shared" si="9"/>
        <v>67.833333333333258</v>
      </c>
      <c r="Q57" s="108">
        <v>100</v>
      </c>
      <c r="R57" s="49">
        <f t="shared" si="18"/>
        <v>6783.3333333333258</v>
      </c>
      <c r="S57" s="50">
        <f t="shared" si="19"/>
        <v>67833.333333333343</v>
      </c>
      <c r="T57" s="51">
        <f t="shared" si="20"/>
        <v>71225.000000000015</v>
      </c>
      <c r="U57" s="52">
        <f t="shared" si="21"/>
        <v>78008.333333333343</v>
      </c>
      <c r="Y57" s="116"/>
    </row>
    <row r="58" spans="2:25" x14ac:dyDescent="0.2">
      <c r="B58" s="160">
        <v>6790</v>
      </c>
      <c r="C58" s="161" t="s">
        <v>66</v>
      </c>
      <c r="D58" s="29">
        <v>1</v>
      </c>
      <c r="E58" s="169">
        <v>60</v>
      </c>
      <c r="F58" s="169">
        <f t="shared" si="6"/>
        <v>60</v>
      </c>
      <c r="G58" s="186">
        <f>VLOOKUP(B58,[2]КИ_ПФ!$D:$D,1,0)</f>
        <v>6790</v>
      </c>
      <c r="H58" s="157">
        <f t="shared" si="7"/>
        <v>498.9495</v>
      </c>
      <c r="I58" s="120">
        <v>498.9495</v>
      </c>
      <c r="J58" s="176">
        <f t="shared" si="16"/>
        <v>498.9495</v>
      </c>
      <c r="K58" s="114">
        <f t="shared" si="15"/>
        <v>5.0000000000000044E-2</v>
      </c>
      <c r="L58" s="126">
        <f t="shared" si="17"/>
        <v>475.19</v>
      </c>
      <c r="M58" s="122">
        <v>475.19</v>
      </c>
      <c r="N58" s="117">
        <f t="shared" si="1"/>
        <v>5.0000000000000044E-2</v>
      </c>
      <c r="O58" s="118">
        <f t="shared" si="2"/>
        <v>546.46849999999995</v>
      </c>
      <c r="P58" s="113">
        <f t="shared" si="9"/>
        <v>47.518999999999949</v>
      </c>
      <c r="Q58" s="108">
        <v>100</v>
      </c>
      <c r="R58" s="49">
        <f t="shared" si="18"/>
        <v>4751.8999999999951</v>
      </c>
      <c r="S58" s="50">
        <f t="shared" si="19"/>
        <v>47519</v>
      </c>
      <c r="T58" s="51">
        <f t="shared" si="20"/>
        <v>49894.95</v>
      </c>
      <c r="U58" s="52">
        <f t="shared" si="21"/>
        <v>54646.849999999991</v>
      </c>
    </row>
    <row r="59" spans="2:25" x14ac:dyDescent="0.2">
      <c r="B59" s="160">
        <v>6807</v>
      </c>
      <c r="C59" s="161" t="s">
        <v>67</v>
      </c>
      <c r="D59" s="29">
        <v>0.33</v>
      </c>
      <c r="E59" s="169">
        <v>70</v>
      </c>
      <c r="F59" s="169">
        <f t="shared" si="6"/>
        <v>23.1</v>
      </c>
      <c r="G59" s="186">
        <f>VLOOKUP(B59,[2]КИ_ПФ!$D:$D,1,0)</f>
        <v>6807</v>
      </c>
      <c r="H59" s="157">
        <f t="shared" si="7"/>
        <v>476.25454545454551</v>
      </c>
      <c r="I59" s="120">
        <v>157.16400000000002</v>
      </c>
      <c r="J59" s="172">
        <f t="shared" si="16"/>
        <v>157.16400000000002</v>
      </c>
      <c r="K59" s="112">
        <f t="shared" si="15"/>
        <v>5.0000000000000044E-2</v>
      </c>
      <c r="L59" s="120">
        <f t="shared" si="17"/>
        <v>453.57575757575756</v>
      </c>
      <c r="M59" s="122">
        <v>149.68</v>
      </c>
      <c r="N59" s="117">
        <f t="shared" si="1"/>
        <v>5.0000000000000044E-2</v>
      </c>
      <c r="O59" s="118">
        <f t="shared" si="2"/>
        <v>521.61212121212111</v>
      </c>
      <c r="P59" s="113">
        <f t="shared" si="9"/>
        <v>45.357575757575603</v>
      </c>
      <c r="Q59" s="108">
        <v>100</v>
      </c>
      <c r="R59" s="49">
        <f t="shared" si="18"/>
        <v>4535.7575757575605</v>
      </c>
      <c r="S59" s="50">
        <f t="shared" si="19"/>
        <v>45357.57575757576</v>
      </c>
      <c r="T59" s="51">
        <f t="shared" si="20"/>
        <v>47625.454545454551</v>
      </c>
      <c r="U59" s="52">
        <f t="shared" si="21"/>
        <v>52161.212121212113</v>
      </c>
    </row>
    <row r="60" spans="2:25" x14ac:dyDescent="0.2">
      <c r="B60" s="160">
        <v>6701</v>
      </c>
      <c r="C60" s="161" t="s">
        <v>91</v>
      </c>
      <c r="D60" s="29">
        <v>0.28000000000000003</v>
      </c>
      <c r="E60" s="169">
        <v>75</v>
      </c>
      <c r="F60" s="169">
        <f t="shared" si="6"/>
        <v>21.000000000000004</v>
      </c>
      <c r="G60" s="186">
        <f>VLOOKUP(B60,[2]КИ_ПФ!$D:$D,1,0)</f>
        <v>6701</v>
      </c>
      <c r="H60" s="157">
        <f t="shared" si="7"/>
        <v>394.46249999999998</v>
      </c>
      <c r="I60" s="120">
        <v>110.4495</v>
      </c>
      <c r="J60" s="172">
        <f t="shared" si="16"/>
        <v>110.4495</v>
      </c>
      <c r="K60" s="112">
        <f t="shared" si="15"/>
        <v>5.0000000000000044E-2</v>
      </c>
      <c r="L60" s="120">
        <f t="shared" si="17"/>
        <v>375.67857142857139</v>
      </c>
      <c r="M60" s="122">
        <v>105.19</v>
      </c>
      <c r="N60" s="117">
        <f t="shared" si="1"/>
        <v>5.0000000000000044E-2</v>
      </c>
      <c r="O60" s="118">
        <f t="shared" si="2"/>
        <v>432.03035714285704</v>
      </c>
      <c r="P60" s="113">
        <f t="shared" si="9"/>
        <v>37.567857142857065</v>
      </c>
      <c r="Q60" s="108">
        <v>100</v>
      </c>
      <c r="R60" s="49">
        <f t="shared" si="18"/>
        <v>3756.7857142857065</v>
      </c>
      <c r="S60" s="50">
        <f t="shared" si="19"/>
        <v>37567.857142857138</v>
      </c>
      <c r="T60" s="51">
        <f t="shared" si="20"/>
        <v>39446.25</v>
      </c>
      <c r="U60" s="52">
        <f t="shared" si="21"/>
        <v>43203.03571428571</v>
      </c>
    </row>
    <row r="61" spans="2:25" hidden="1" x14ac:dyDescent="0.2">
      <c r="B61" s="160">
        <v>6565</v>
      </c>
      <c r="C61" s="161" t="s">
        <v>105</v>
      </c>
      <c r="D61" s="29">
        <v>0.31</v>
      </c>
      <c r="E61" s="169"/>
      <c r="F61" s="169">
        <f t="shared" si="6"/>
        <v>0</v>
      </c>
      <c r="G61" s="169"/>
      <c r="H61" s="158">
        <f t="shared" si="7"/>
        <v>384.53709677419357</v>
      </c>
      <c r="I61" s="119">
        <v>119.20650000000001</v>
      </c>
      <c r="J61" s="172">
        <f t="shared" si="16"/>
        <v>119.20650000000001</v>
      </c>
      <c r="K61" s="103">
        <f t="shared" si="15"/>
        <v>5.0000000000000044E-2</v>
      </c>
      <c r="L61" s="119">
        <f t="shared" si="17"/>
        <v>366.22580645161293</v>
      </c>
      <c r="M61" s="123">
        <v>113.53</v>
      </c>
      <c r="N61" s="117">
        <f t="shared" si="1"/>
        <v>5.0000000000000044E-2</v>
      </c>
      <c r="O61" s="118">
        <f t="shared" si="2"/>
        <v>421.15967741935481</v>
      </c>
      <c r="P61" s="113">
        <f t="shared" si="9"/>
        <v>36.622580645161236</v>
      </c>
      <c r="Q61" s="108">
        <v>100</v>
      </c>
      <c r="R61" s="49">
        <f t="shared" si="18"/>
        <v>3662.2580645161233</v>
      </c>
      <c r="S61" s="50">
        <f t="shared" si="19"/>
        <v>36622.580645161295</v>
      </c>
      <c r="T61" s="51">
        <f t="shared" si="20"/>
        <v>38453.709677419356</v>
      </c>
      <c r="U61" s="52">
        <f t="shared" si="21"/>
        <v>42115.967741935478</v>
      </c>
      <c r="Y61" s="116"/>
    </row>
    <row r="62" spans="2:25" x14ac:dyDescent="0.2">
      <c r="B62" s="160">
        <v>5706</v>
      </c>
      <c r="C62" s="161" t="s">
        <v>68</v>
      </c>
      <c r="D62" s="29">
        <v>0.25</v>
      </c>
      <c r="E62" s="169">
        <v>150</v>
      </c>
      <c r="F62" s="169">
        <f t="shared" si="6"/>
        <v>37.5</v>
      </c>
      <c r="G62" s="186">
        <f>VLOOKUP(B62,[2]КИ_ПФ!$D:$D,1,0)</f>
        <v>5706</v>
      </c>
      <c r="H62" s="157">
        <f t="shared" si="7"/>
        <v>729.54</v>
      </c>
      <c r="I62" s="120">
        <v>182.38499999999999</v>
      </c>
      <c r="J62" s="176">
        <f t="shared" si="16"/>
        <v>182.38499999999999</v>
      </c>
      <c r="K62" s="114">
        <f t="shared" si="15"/>
        <v>5.0000000000000044E-2</v>
      </c>
      <c r="L62" s="126">
        <f t="shared" si="17"/>
        <v>694.8</v>
      </c>
      <c r="M62" s="122">
        <v>173.7</v>
      </c>
      <c r="N62" s="117">
        <f t="shared" si="1"/>
        <v>5.0000000000000044E-2</v>
      </c>
      <c r="O62" s="118">
        <f t="shared" si="2"/>
        <v>799.01999999999987</v>
      </c>
      <c r="P62" s="113">
        <f t="shared" si="9"/>
        <v>69.479999999999905</v>
      </c>
      <c r="Q62" s="108">
        <v>100</v>
      </c>
      <c r="R62" s="49">
        <f t="shared" si="18"/>
        <v>6947.9999999999909</v>
      </c>
      <c r="S62" s="50">
        <f t="shared" si="19"/>
        <v>69480</v>
      </c>
      <c r="T62" s="51">
        <f t="shared" si="20"/>
        <v>72954</v>
      </c>
      <c r="U62" s="52">
        <f t="shared" si="21"/>
        <v>79901.999999999985</v>
      </c>
    </row>
    <row r="63" spans="2:25" x14ac:dyDescent="0.2">
      <c r="B63" s="160">
        <v>3287</v>
      </c>
      <c r="C63" s="161" t="s">
        <v>69</v>
      </c>
      <c r="D63" s="29">
        <v>1</v>
      </c>
      <c r="E63" s="169">
        <v>40</v>
      </c>
      <c r="F63" s="169">
        <f t="shared" si="6"/>
        <v>40</v>
      </c>
      <c r="G63" s="186">
        <f>VLOOKUP(B63,[2]КИ_ПФ!$D:$D,1,0)</f>
        <v>3287</v>
      </c>
      <c r="H63" s="157">
        <f t="shared" si="7"/>
        <v>763.54950000000008</v>
      </c>
      <c r="I63" s="120">
        <v>763.54950000000008</v>
      </c>
      <c r="J63" s="172">
        <f t="shared" si="16"/>
        <v>763.54950000000008</v>
      </c>
      <c r="K63" s="112">
        <f t="shared" si="15"/>
        <v>5.0000000000000044E-2</v>
      </c>
      <c r="L63" s="120">
        <f t="shared" si="17"/>
        <v>727.19</v>
      </c>
      <c r="M63" s="122">
        <v>727.19</v>
      </c>
      <c r="N63" s="117">
        <f t="shared" si="1"/>
        <v>5.0000000000000044E-2</v>
      </c>
      <c r="O63" s="118">
        <f t="shared" si="2"/>
        <v>836.26850000000002</v>
      </c>
      <c r="P63" s="113">
        <f t="shared" si="9"/>
        <v>72.718999999999937</v>
      </c>
      <c r="Q63" s="108">
        <v>100</v>
      </c>
      <c r="R63" s="49">
        <f t="shared" si="18"/>
        <v>7271.8999999999942</v>
      </c>
      <c r="S63" s="50">
        <f t="shared" si="19"/>
        <v>72719</v>
      </c>
      <c r="T63" s="51">
        <f t="shared" si="20"/>
        <v>76354.950000000012</v>
      </c>
      <c r="U63" s="52">
        <f t="shared" si="21"/>
        <v>83626.850000000006</v>
      </c>
    </row>
    <row r="64" spans="2:25" x14ac:dyDescent="0.2">
      <c r="B64" s="160">
        <v>4993</v>
      </c>
      <c r="C64" s="161" t="s">
        <v>70</v>
      </c>
      <c r="D64" s="29">
        <v>0.25</v>
      </c>
      <c r="E64" s="169">
        <v>100</v>
      </c>
      <c r="F64" s="169">
        <f t="shared" si="6"/>
        <v>25</v>
      </c>
      <c r="G64" s="186">
        <f>VLOOKUP(B64,[2]КИ_ПФ!$D:$D,1,0)</f>
        <v>4993</v>
      </c>
      <c r="H64" s="157">
        <f t="shared" si="7"/>
        <v>772.80000000000007</v>
      </c>
      <c r="I64" s="120">
        <v>193.20000000000002</v>
      </c>
      <c r="J64" s="172">
        <f t="shared" si="16"/>
        <v>193.20000000000002</v>
      </c>
      <c r="K64" s="112">
        <f t="shared" si="15"/>
        <v>5.0000000000000044E-2</v>
      </c>
      <c r="L64" s="120">
        <f t="shared" si="17"/>
        <v>736</v>
      </c>
      <c r="M64" s="122">
        <v>184</v>
      </c>
      <c r="N64" s="117">
        <f t="shared" si="1"/>
        <v>5.0000000000000044E-2</v>
      </c>
      <c r="O64" s="118">
        <f t="shared" si="2"/>
        <v>846.4</v>
      </c>
      <c r="P64" s="113">
        <f t="shared" si="9"/>
        <v>73.599999999999909</v>
      </c>
      <c r="Q64" s="108">
        <v>100</v>
      </c>
      <c r="R64" s="49">
        <f t="shared" si="18"/>
        <v>7359.9999999999909</v>
      </c>
      <c r="S64" s="50">
        <f t="shared" si="19"/>
        <v>73600</v>
      </c>
      <c r="T64" s="51">
        <f t="shared" si="20"/>
        <v>77280</v>
      </c>
      <c r="U64" s="52">
        <f t="shared" si="21"/>
        <v>84639.999999999985</v>
      </c>
    </row>
    <row r="65" spans="2:25" x14ac:dyDescent="0.2">
      <c r="B65" s="160">
        <v>5483</v>
      </c>
      <c r="C65" s="161" t="s">
        <v>71</v>
      </c>
      <c r="D65" s="29">
        <v>0.25</v>
      </c>
      <c r="E65" s="169">
        <v>120</v>
      </c>
      <c r="F65" s="169">
        <f t="shared" si="6"/>
        <v>30</v>
      </c>
      <c r="G65" s="186">
        <f>VLOOKUP(B65,[2]КИ_ПФ!$D:$D,1,0)</f>
        <v>5483</v>
      </c>
      <c r="H65" s="157">
        <f t="shared" si="7"/>
        <v>690.64800000000002</v>
      </c>
      <c r="I65" s="120">
        <v>172.66200000000001</v>
      </c>
      <c r="J65" s="172">
        <f t="shared" si="16"/>
        <v>172.66200000000001</v>
      </c>
      <c r="K65" s="112">
        <f t="shared" si="15"/>
        <v>5.0000000000000044E-2</v>
      </c>
      <c r="L65" s="120">
        <f t="shared" si="17"/>
        <v>657.76</v>
      </c>
      <c r="M65" s="122">
        <v>164.44</v>
      </c>
      <c r="N65" s="117">
        <f t="shared" si="1"/>
        <v>5.0000000000000044E-2</v>
      </c>
      <c r="O65" s="118">
        <f t="shared" si="2"/>
        <v>756.42399999999998</v>
      </c>
      <c r="P65" s="113">
        <f t="shared" si="9"/>
        <v>65.775999999999954</v>
      </c>
      <c r="Q65" s="108">
        <v>100</v>
      </c>
      <c r="R65" s="49">
        <f t="shared" si="18"/>
        <v>6577.5999999999949</v>
      </c>
      <c r="S65" s="50">
        <f t="shared" si="19"/>
        <v>65776</v>
      </c>
      <c r="T65" s="51">
        <f t="shared" si="20"/>
        <v>69064.800000000003</v>
      </c>
      <c r="U65" s="52">
        <f t="shared" si="21"/>
        <v>75642.399999999994</v>
      </c>
    </row>
    <row r="66" spans="2:25" hidden="1" x14ac:dyDescent="0.2">
      <c r="B66" s="160">
        <v>4117</v>
      </c>
      <c r="C66" s="161" t="s">
        <v>72</v>
      </c>
      <c r="D66" s="29">
        <v>1</v>
      </c>
      <c r="E66" s="169"/>
      <c r="F66" s="169">
        <f t="shared" si="6"/>
        <v>0</v>
      </c>
      <c r="G66" s="169"/>
      <c r="H66" s="157">
        <f t="shared" si="7"/>
        <v>684.71550000000002</v>
      </c>
      <c r="I66" s="120">
        <v>684.71550000000002</v>
      </c>
      <c r="J66" s="172">
        <f t="shared" si="16"/>
        <v>684.71550000000002</v>
      </c>
      <c r="K66" s="112">
        <f t="shared" si="15"/>
        <v>5.0000000000000044E-2</v>
      </c>
      <c r="L66" s="120">
        <f t="shared" si="17"/>
        <v>652.11</v>
      </c>
      <c r="M66" s="122">
        <v>652.11</v>
      </c>
      <c r="N66" s="117">
        <f t="shared" si="1"/>
        <v>5.0000000000000044E-2</v>
      </c>
      <c r="O66" s="118">
        <f t="shared" si="2"/>
        <v>749.92649999999992</v>
      </c>
      <c r="P66" s="113">
        <f t="shared" si="9"/>
        <v>65.210999999999899</v>
      </c>
      <c r="Q66" s="108">
        <v>100</v>
      </c>
      <c r="R66" s="49">
        <f t="shared" si="18"/>
        <v>6521.0999999999894</v>
      </c>
      <c r="S66" s="50">
        <f t="shared" si="19"/>
        <v>65211</v>
      </c>
      <c r="T66" s="51">
        <f t="shared" si="20"/>
        <v>68471.55</v>
      </c>
      <c r="U66" s="52">
        <f t="shared" si="21"/>
        <v>74992.649999999994</v>
      </c>
    </row>
    <row r="67" spans="2:25" x14ac:dyDescent="0.2">
      <c r="B67" s="160">
        <v>5708</v>
      </c>
      <c r="C67" s="161" t="s">
        <v>73</v>
      </c>
      <c r="D67" s="29">
        <v>1</v>
      </c>
      <c r="E67" s="169">
        <v>10</v>
      </c>
      <c r="F67" s="169">
        <f t="shared" si="6"/>
        <v>10</v>
      </c>
      <c r="G67" s="186">
        <f>VLOOKUP(B67,[2]КИ_ПФ!$D:$D,1,0)</f>
        <v>5708</v>
      </c>
      <c r="H67" s="157">
        <f t="shared" si="7"/>
        <v>690.63750000000005</v>
      </c>
      <c r="I67" s="120">
        <v>690.63750000000005</v>
      </c>
      <c r="J67" s="172">
        <f t="shared" si="16"/>
        <v>690.63750000000005</v>
      </c>
      <c r="K67" s="112">
        <f t="shared" si="15"/>
        <v>5.0000000000000044E-2</v>
      </c>
      <c r="L67" s="120">
        <f t="shared" si="17"/>
        <v>657.75</v>
      </c>
      <c r="M67" s="122">
        <v>657.75</v>
      </c>
      <c r="N67" s="117">
        <f t="shared" ref="N67:N87" si="22">H67/L67-1</f>
        <v>5.0000000000000044E-2</v>
      </c>
      <c r="O67" s="118">
        <f t="shared" ref="O67:O87" si="23">L67*1.15</f>
        <v>756.41249999999991</v>
      </c>
      <c r="P67" s="113">
        <f t="shared" ref="P67:P87" si="24">O67-H67</f>
        <v>65.774999999999864</v>
      </c>
      <c r="Q67" s="108">
        <v>100</v>
      </c>
      <c r="R67" s="49">
        <f t="shared" si="18"/>
        <v>6577.4999999999864</v>
      </c>
      <c r="S67" s="50">
        <f t="shared" si="19"/>
        <v>65775</v>
      </c>
      <c r="T67" s="51">
        <f t="shared" si="20"/>
        <v>69063.75</v>
      </c>
      <c r="U67" s="52">
        <f t="shared" si="21"/>
        <v>75641.249999999985</v>
      </c>
    </row>
    <row r="68" spans="2:25" hidden="1" x14ac:dyDescent="0.2">
      <c r="B68" s="160" t="s">
        <v>75</v>
      </c>
      <c r="C68" s="161" t="s">
        <v>74</v>
      </c>
      <c r="D68" s="29">
        <v>1</v>
      </c>
      <c r="E68" s="169"/>
      <c r="F68" s="169">
        <f t="shared" ref="F68:F130" si="25">E68*D68</f>
        <v>0</v>
      </c>
      <c r="G68" s="169"/>
      <c r="H68" s="158">
        <f t="shared" ref="H68:H87" si="26">I68/D68</f>
        <v>908.60700000000008</v>
      </c>
      <c r="I68" s="119">
        <v>908.60700000000008</v>
      </c>
      <c r="J68" s="172">
        <f t="shared" si="16"/>
        <v>908.60700000000008</v>
      </c>
      <c r="K68" s="103">
        <f t="shared" si="15"/>
        <v>5.0000000000000044E-2</v>
      </c>
      <c r="L68" s="119">
        <f t="shared" si="17"/>
        <v>865.34</v>
      </c>
      <c r="M68" s="123">
        <v>865.34</v>
      </c>
      <c r="N68" s="117">
        <f t="shared" si="22"/>
        <v>5.0000000000000044E-2</v>
      </c>
      <c r="O68" s="118">
        <f t="shared" si="23"/>
        <v>995.14099999999996</v>
      </c>
      <c r="P68" s="113">
        <f t="shared" si="24"/>
        <v>86.533999999999878</v>
      </c>
      <c r="Q68" s="108">
        <v>100</v>
      </c>
      <c r="R68" s="49">
        <f t="shared" si="18"/>
        <v>8653.3999999999869</v>
      </c>
      <c r="S68" s="50">
        <f t="shared" si="19"/>
        <v>86534</v>
      </c>
      <c r="T68" s="51">
        <f t="shared" si="20"/>
        <v>90860.700000000012</v>
      </c>
      <c r="U68" s="52">
        <f t="shared" si="21"/>
        <v>99514.1</v>
      </c>
      <c r="Y68" s="116"/>
    </row>
    <row r="69" spans="2:25" x14ac:dyDescent="0.2">
      <c r="B69" s="188" t="s">
        <v>77</v>
      </c>
      <c r="C69" s="189" t="s">
        <v>76</v>
      </c>
      <c r="D69" s="190">
        <v>0.25</v>
      </c>
      <c r="E69" s="191">
        <v>50</v>
      </c>
      <c r="F69" s="191">
        <f t="shared" si="25"/>
        <v>12.5</v>
      </c>
      <c r="G69" s="192" t="e">
        <f>VLOOKUP(B69,[2]КИ_ПФ!$D:$D,1,0)</f>
        <v>#N/A</v>
      </c>
      <c r="H69" s="158">
        <f t="shared" si="26"/>
        <v>746.59199999999998</v>
      </c>
      <c r="I69" s="119">
        <v>186.648</v>
      </c>
      <c r="J69" s="172">
        <f t="shared" si="16"/>
        <v>186.648</v>
      </c>
      <c r="K69" s="103">
        <f t="shared" si="15"/>
        <v>5.0000000000000044E-2</v>
      </c>
      <c r="L69" s="119">
        <f t="shared" si="17"/>
        <v>711.04</v>
      </c>
      <c r="M69" s="123">
        <v>177.76</v>
      </c>
      <c r="N69" s="117">
        <f t="shared" si="22"/>
        <v>5.0000000000000044E-2</v>
      </c>
      <c r="O69" s="118">
        <f t="shared" si="23"/>
        <v>817.69599999999991</v>
      </c>
      <c r="P69" s="113">
        <f t="shared" si="24"/>
        <v>71.103999999999928</v>
      </c>
      <c r="Q69" s="108">
        <v>100</v>
      </c>
      <c r="R69" s="49">
        <f t="shared" si="18"/>
        <v>7110.3999999999924</v>
      </c>
      <c r="S69" s="50">
        <f t="shared" si="19"/>
        <v>71104</v>
      </c>
      <c r="T69" s="51">
        <f t="shared" si="20"/>
        <v>74659.199999999997</v>
      </c>
      <c r="U69" s="52">
        <f t="shared" si="21"/>
        <v>81769.599999999991</v>
      </c>
      <c r="Y69" s="116"/>
    </row>
    <row r="70" spans="2:25" hidden="1" x14ac:dyDescent="0.2">
      <c r="B70" s="160">
        <v>6794</v>
      </c>
      <c r="C70" s="161" t="s">
        <v>78</v>
      </c>
      <c r="D70" s="29">
        <v>1</v>
      </c>
      <c r="E70" s="169"/>
      <c r="F70" s="169">
        <f t="shared" si="25"/>
        <v>0</v>
      </c>
      <c r="G70" s="169"/>
      <c r="H70" s="157">
        <f t="shared" si="26"/>
        <v>510.87750000000005</v>
      </c>
      <c r="I70" s="120">
        <v>510.87750000000005</v>
      </c>
      <c r="J70" s="176">
        <f t="shared" si="16"/>
        <v>510.87750000000005</v>
      </c>
      <c r="K70" s="114">
        <f t="shared" si="15"/>
        <v>5.0000000000000044E-2</v>
      </c>
      <c r="L70" s="126">
        <f t="shared" si="17"/>
        <v>486.55</v>
      </c>
      <c r="M70" s="122">
        <v>486.55</v>
      </c>
      <c r="N70" s="117">
        <f t="shared" si="22"/>
        <v>5.0000000000000044E-2</v>
      </c>
      <c r="O70" s="118">
        <f t="shared" si="23"/>
        <v>559.53249999999991</v>
      </c>
      <c r="P70" s="113">
        <f t="shared" si="24"/>
        <v>48.654999999999859</v>
      </c>
      <c r="Q70" s="108">
        <v>100</v>
      </c>
      <c r="R70" s="49">
        <f t="shared" si="18"/>
        <v>4865.4999999999854</v>
      </c>
      <c r="S70" s="50">
        <f t="shared" si="19"/>
        <v>48655</v>
      </c>
      <c r="T70" s="51">
        <f t="shared" si="20"/>
        <v>51087.750000000007</v>
      </c>
      <c r="U70" s="52">
        <f t="shared" si="21"/>
        <v>55953.249999999993</v>
      </c>
    </row>
    <row r="71" spans="2:25" hidden="1" x14ac:dyDescent="0.2">
      <c r="B71" s="160">
        <v>6793</v>
      </c>
      <c r="C71" s="161" t="s">
        <v>79</v>
      </c>
      <c r="D71" s="29">
        <v>0.33</v>
      </c>
      <c r="E71" s="169"/>
      <c r="F71" s="169">
        <f t="shared" si="25"/>
        <v>0</v>
      </c>
      <c r="G71" s="169"/>
      <c r="H71" s="157">
        <f t="shared" si="26"/>
        <v>526.4</v>
      </c>
      <c r="I71" s="120">
        <v>173.71200000000002</v>
      </c>
      <c r="J71" s="172">
        <f t="shared" si="16"/>
        <v>173.71200000000002</v>
      </c>
      <c r="K71" s="112">
        <f t="shared" si="15"/>
        <v>5.0000000000000044E-2</v>
      </c>
      <c r="L71" s="120">
        <f t="shared" si="17"/>
        <v>501.33333333333331</v>
      </c>
      <c r="M71" s="122">
        <v>165.44</v>
      </c>
      <c r="N71" s="117">
        <f t="shared" si="22"/>
        <v>5.0000000000000044E-2</v>
      </c>
      <c r="O71" s="118">
        <f t="shared" si="23"/>
        <v>576.5333333333333</v>
      </c>
      <c r="P71" s="113">
        <f t="shared" si="24"/>
        <v>50.133333333333326</v>
      </c>
      <c r="Q71" s="108">
        <v>100</v>
      </c>
      <c r="R71" s="49">
        <f t="shared" si="18"/>
        <v>5013.3333333333321</v>
      </c>
      <c r="S71" s="50">
        <f t="shared" si="19"/>
        <v>50133.333333333328</v>
      </c>
      <c r="T71" s="51">
        <f t="shared" si="20"/>
        <v>52640</v>
      </c>
      <c r="U71" s="52">
        <f t="shared" si="21"/>
        <v>57653.333333333328</v>
      </c>
    </row>
    <row r="72" spans="2:25" x14ac:dyDescent="0.2">
      <c r="B72" s="160">
        <v>6665</v>
      </c>
      <c r="C72" s="161" t="s">
        <v>80</v>
      </c>
      <c r="D72" s="29">
        <v>0.31</v>
      </c>
      <c r="E72" s="169">
        <v>120</v>
      </c>
      <c r="F72" s="169">
        <f t="shared" si="25"/>
        <v>37.200000000000003</v>
      </c>
      <c r="G72" s="186">
        <f>VLOOKUP(B72,[2]КИ_ПФ!$D:$D,1,0)</f>
        <v>6665</v>
      </c>
      <c r="H72" s="158">
        <f t="shared" si="26"/>
        <v>485.1</v>
      </c>
      <c r="I72" s="119">
        <v>150.381</v>
      </c>
      <c r="J72" s="172">
        <f t="shared" si="16"/>
        <v>150.381</v>
      </c>
      <c r="K72" s="103">
        <f t="shared" si="15"/>
        <v>5.0000000000000044E-2</v>
      </c>
      <c r="L72" s="119">
        <f t="shared" si="17"/>
        <v>462</v>
      </c>
      <c r="M72" s="123">
        <v>143.22</v>
      </c>
      <c r="N72" s="117">
        <f t="shared" si="22"/>
        <v>5.0000000000000044E-2</v>
      </c>
      <c r="O72" s="118">
        <f t="shared" si="23"/>
        <v>531.29999999999995</v>
      </c>
      <c r="P72" s="113">
        <f t="shared" si="24"/>
        <v>46.199999999999932</v>
      </c>
      <c r="Q72" s="108">
        <v>100</v>
      </c>
      <c r="R72" s="49">
        <f t="shared" si="18"/>
        <v>4619.9999999999927</v>
      </c>
      <c r="S72" s="50">
        <f t="shared" si="19"/>
        <v>46200</v>
      </c>
      <c r="T72" s="51">
        <f t="shared" si="20"/>
        <v>48510</v>
      </c>
      <c r="U72" s="52">
        <f t="shared" si="21"/>
        <v>53129.999999999993</v>
      </c>
      <c r="Y72" s="116"/>
    </row>
    <row r="73" spans="2:25" hidden="1" x14ac:dyDescent="0.2">
      <c r="B73" s="160">
        <v>6967</v>
      </c>
      <c r="C73" s="161" t="s">
        <v>81</v>
      </c>
      <c r="D73" s="29">
        <v>0.25</v>
      </c>
      <c r="E73" s="169"/>
      <c r="F73" s="169">
        <f t="shared" si="25"/>
        <v>0</v>
      </c>
      <c r="G73" s="169"/>
      <c r="H73" s="158">
        <f t="shared" si="26"/>
        <v>757.80600000000004</v>
      </c>
      <c r="I73" s="119">
        <v>189.45150000000001</v>
      </c>
      <c r="J73" s="172">
        <f t="shared" si="16"/>
        <v>189.45150000000001</v>
      </c>
      <c r="K73" s="103">
        <f t="shared" si="15"/>
        <v>5.0000000000000044E-2</v>
      </c>
      <c r="L73" s="119">
        <f t="shared" si="17"/>
        <v>721.72</v>
      </c>
      <c r="M73" s="123">
        <v>180.43</v>
      </c>
      <c r="N73" s="117">
        <f t="shared" si="22"/>
        <v>5.0000000000000044E-2</v>
      </c>
      <c r="O73" s="118">
        <f t="shared" si="23"/>
        <v>829.97799999999995</v>
      </c>
      <c r="P73" s="113">
        <f t="shared" si="24"/>
        <v>72.171999999999912</v>
      </c>
      <c r="Q73" s="108">
        <v>100</v>
      </c>
      <c r="R73" s="49">
        <f t="shared" si="18"/>
        <v>7217.1999999999916</v>
      </c>
      <c r="S73" s="50">
        <f t="shared" si="19"/>
        <v>72172</v>
      </c>
      <c r="T73" s="51">
        <f t="shared" si="20"/>
        <v>75780.600000000006</v>
      </c>
      <c r="U73" s="52">
        <f t="shared" si="21"/>
        <v>82997.8</v>
      </c>
      <c r="Y73" s="116"/>
    </row>
    <row r="74" spans="2:25" hidden="1" x14ac:dyDescent="0.2">
      <c r="B74" s="160">
        <v>6796</v>
      </c>
      <c r="C74" s="161" t="s">
        <v>82</v>
      </c>
      <c r="D74" s="29">
        <v>1</v>
      </c>
      <c r="E74" s="169"/>
      <c r="F74" s="169">
        <f t="shared" si="25"/>
        <v>0</v>
      </c>
      <c r="G74" s="169"/>
      <c r="H74" s="157">
        <f t="shared" si="26"/>
        <v>563.73450000000003</v>
      </c>
      <c r="I74" s="120">
        <v>563.73450000000003</v>
      </c>
      <c r="J74" s="176">
        <f t="shared" si="16"/>
        <v>563.73450000000003</v>
      </c>
      <c r="K74" s="114">
        <f t="shared" si="15"/>
        <v>5.0000000000000044E-2</v>
      </c>
      <c r="L74" s="126">
        <f t="shared" si="17"/>
        <v>536.89</v>
      </c>
      <c r="M74" s="122">
        <v>536.89</v>
      </c>
      <c r="N74" s="117">
        <f t="shared" si="22"/>
        <v>5.0000000000000044E-2</v>
      </c>
      <c r="O74" s="118">
        <f t="shared" si="23"/>
        <v>617.42349999999999</v>
      </c>
      <c r="P74" s="113">
        <f t="shared" si="24"/>
        <v>53.688999999999965</v>
      </c>
      <c r="Q74" s="108">
        <v>100</v>
      </c>
      <c r="R74" s="49">
        <f t="shared" si="18"/>
        <v>5368.899999999996</v>
      </c>
      <c r="S74" s="50">
        <f t="shared" si="19"/>
        <v>53689</v>
      </c>
      <c r="T74" s="51">
        <f t="shared" si="20"/>
        <v>56373.450000000004</v>
      </c>
      <c r="U74" s="52">
        <f t="shared" si="21"/>
        <v>61742.35</v>
      </c>
    </row>
    <row r="75" spans="2:25" x14ac:dyDescent="0.2">
      <c r="B75" s="160">
        <v>6795</v>
      </c>
      <c r="C75" s="161" t="s">
        <v>83</v>
      </c>
      <c r="D75" s="29">
        <v>0.33</v>
      </c>
      <c r="E75" s="169">
        <v>75</v>
      </c>
      <c r="F75" s="169">
        <f t="shared" si="25"/>
        <v>24.75</v>
      </c>
      <c r="G75" s="186">
        <f>VLOOKUP(B75,[2]КИ_ПФ!$D:$D,1,0)</f>
        <v>6795</v>
      </c>
      <c r="H75" s="157">
        <f t="shared" si="26"/>
        <v>583.89545454545453</v>
      </c>
      <c r="I75" s="120">
        <v>192.68549999999999</v>
      </c>
      <c r="J75" s="172">
        <f t="shared" si="16"/>
        <v>192.68549999999999</v>
      </c>
      <c r="K75" s="112">
        <f t="shared" si="15"/>
        <v>5.0000000000000044E-2</v>
      </c>
      <c r="L75" s="120">
        <f t="shared" si="17"/>
        <v>556.09090909090901</v>
      </c>
      <c r="M75" s="122">
        <v>183.51</v>
      </c>
      <c r="N75" s="117">
        <f t="shared" si="22"/>
        <v>5.0000000000000044E-2</v>
      </c>
      <c r="O75" s="118">
        <f t="shared" si="23"/>
        <v>639.50454545454534</v>
      </c>
      <c r="P75" s="113">
        <f t="shared" si="24"/>
        <v>55.60909090909081</v>
      </c>
      <c r="Q75" s="108">
        <v>100</v>
      </c>
      <c r="R75" s="49">
        <f t="shared" si="18"/>
        <v>5560.909090909081</v>
      </c>
      <c r="S75" s="50">
        <f t="shared" si="19"/>
        <v>55609.090909090897</v>
      </c>
      <c r="T75" s="51">
        <f t="shared" si="20"/>
        <v>58389.545454545456</v>
      </c>
      <c r="U75" s="52">
        <f t="shared" si="21"/>
        <v>63950.454545454537</v>
      </c>
    </row>
    <row r="76" spans="2:25" x14ac:dyDescent="0.2">
      <c r="B76" s="188" t="s">
        <v>85</v>
      </c>
      <c r="C76" s="189" t="s">
        <v>84</v>
      </c>
      <c r="D76" s="190">
        <v>0.09</v>
      </c>
      <c r="E76" s="191">
        <v>100</v>
      </c>
      <c r="F76" s="191">
        <f t="shared" si="25"/>
        <v>9</v>
      </c>
      <c r="G76" s="192" t="e">
        <f>VLOOKUP(B76,[2]КИ_ПФ!$D:$D,1,0)</f>
        <v>#N/A</v>
      </c>
      <c r="H76" s="158">
        <f t="shared" si="26"/>
        <v>1029.9333333333334</v>
      </c>
      <c r="I76" s="119">
        <v>92.694000000000003</v>
      </c>
      <c r="J76" s="172">
        <f t="shared" si="16"/>
        <v>92.694000000000003</v>
      </c>
      <c r="K76" s="103">
        <f t="shared" si="15"/>
        <v>5.0000000000000044E-2</v>
      </c>
      <c r="L76" s="119">
        <f t="shared" si="17"/>
        <v>980.88888888888891</v>
      </c>
      <c r="M76" s="123">
        <v>88.28</v>
      </c>
      <c r="N76" s="117">
        <f t="shared" si="22"/>
        <v>5.0000000000000044E-2</v>
      </c>
      <c r="O76" s="118">
        <f t="shared" si="23"/>
        <v>1128.0222222222221</v>
      </c>
      <c r="P76" s="113">
        <f t="shared" si="24"/>
        <v>98.088888888888732</v>
      </c>
      <c r="Q76" s="108">
        <v>100</v>
      </c>
      <c r="R76" s="49">
        <f t="shared" si="18"/>
        <v>9808.8888888888723</v>
      </c>
      <c r="S76" s="50">
        <f t="shared" si="19"/>
        <v>98088.888888888891</v>
      </c>
      <c r="T76" s="51">
        <f t="shared" si="20"/>
        <v>102993.33333333334</v>
      </c>
      <c r="U76" s="52">
        <f t="shared" si="21"/>
        <v>112802.22222222222</v>
      </c>
      <c r="Y76" s="116"/>
    </row>
    <row r="77" spans="2:25" x14ac:dyDescent="0.2">
      <c r="B77" s="188" t="s">
        <v>87</v>
      </c>
      <c r="C77" s="189" t="s">
        <v>86</v>
      </c>
      <c r="D77" s="190">
        <v>0.1</v>
      </c>
      <c r="E77" s="191">
        <v>50</v>
      </c>
      <c r="F77" s="191">
        <f t="shared" si="25"/>
        <v>5</v>
      </c>
      <c r="G77" s="192" t="e">
        <f>VLOOKUP(B77,[2]КИ_ПФ!$D:$D,1,0)</f>
        <v>#N/A</v>
      </c>
      <c r="H77" s="158">
        <f t="shared" si="26"/>
        <v>734.79000000000008</v>
      </c>
      <c r="I77" s="119">
        <v>73.479000000000013</v>
      </c>
      <c r="J77" s="172">
        <f t="shared" si="16"/>
        <v>73.479000000000013</v>
      </c>
      <c r="K77" s="103">
        <f t="shared" si="15"/>
        <v>5.0000000000000044E-2</v>
      </c>
      <c r="L77" s="119">
        <f t="shared" si="17"/>
        <v>699.8</v>
      </c>
      <c r="M77" s="123">
        <v>69.98</v>
      </c>
      <c r="N77" s="117">
        <f t="shared" si="22"/>
        <v>5.0000000000000266E-2</v>
      </c>
      <c r="O77" s="118">
        <f t="shared" si="23"/>
        <v>804.76999999999987</v>
      </c>
      <c r="P77" s="113">
        <f t="shared" si="24"/>
        <v>69.979999999999791</v>
      </c>
      <c r="Q77" s="108">
        <v>100</v>
      </c>
      <c r="R77" s="49">
        <f t="shared" si="18"/>
        <v>6997.9999999999791</v>
      </c>
      <c r="S77" s="50">
        <f t="shared" si="19"/>
        <v>69980</v>
      </c>
      <c r="T77" s="51">
        <f t="shared" si="20"/>
        <v>73479.000000000015</v>
      </c>
      <c r="U77" s="52">
        <f t="shared" si="21"/>
        <v>80477</v>
      </c>
      <c r="Y77" s="116"/>
    </row>
    <row r="78" spans="2:25" hidden="1" x14ac:dyDescent="0.2">
      <c r="B78" s="160">
        <v>6454</v>
      </c>
      <c r="C78" s="161" t="s">
        <v>88</v>
      </c>
      <c r="D78" s="29">
        <v>0.1</v>
      </c>
      <c r="E78" s="169"/>
      <c r="F78" s="169">
        <f t="shared" si="25"/>
        <v>0</v>
      </c>
      <c r="G78" s="169"/>
      <c r="H78" s="157">
        <f t="shared" si="26"/>
        <v>908.04</v>
      </c>
      <c r="I78" s="120">
        <v>90.804000000000002</v>
      </c>
      <c r="J78" s="176">
        <f t="shared" si="16"/>
        <v>90.804000000000002</v>
      </c>
      <c r="K78" s="114">
        <f t="shared" si="15"/>
        <v>5.0000000000000044E-2</v>
      </c>
      <c r="L78" s="126">
        <f t="shared" si="17"/>
        <v>864.8</v>
      </c>
      <c r="M78" s="122">
        <v>86.48</v>
      </c>
      <c r="N78" s="117">
        <f t="shared" si="22"/>
        <v>5.0000000000000044E-2</v>
      </c>
      <c r="O78" s="118">
        <f t="shared" si="23"/>
        <v>994.51999999999987</v>
      </c>
      <c r="P78" s="113">
        <f t="shared" si="24"/>
        <v>86.479999999999905</v>
      </c>
      <c r="Q78" s="108">
        <v>100</v>
      </c>
      <c r="R78" s="49">
        <f t="shared" si="18"/>
        <v>8647.9999999999909</v>
      </c>
      <c r="S78" s="50">
        <f t="shared" si="19"/>
        <v>86480</v>
      </c>
      <c r="T78" s="51">
        <f t="shared" si="20"/>
        <v>90804</v>
      </c>
      <c r="U78" s="52">
        <f t="shared" si="21"/>
        <v>99451.999999999985</v>
      </c>
    </row>
    <row r="79" spans="2:25" hidden="1" x14ac:dyDescent="0.2">
      <c r="B79" s="160">
        <v>6834</v>
      </c>
      <c r="C79" s="161" t="s">
        <v>89</v>
      </c>
      <c r="D79" s="29">
        <v>0.1</v>
      </c>
      <c r="E79" s="169"/>
      <c r="F79" s="169">
        <f t="shared" si="25"/>
        <v>0</v>
      </c>
      <c r="G79" s="169"/>
      <c r="H79" s="157">
        <f t="shared" si="26"/>
        <v>770.4899999999999</v>
      </c>
      <c r="I79" s="120">
        <v>77.048999999999992</v>
      </c>
      <c r="J79" s="172">
        <f t="shared" si="16"/>
        <v>77.048999999999992</v>
      </c>
      <c r="K79" s="112">
        <f t="shared" si="15"/>
        <v>5.0000000000000044E-2</v>
      </c>
      <c r="L79" s="120">
        <f t="shared" si="17"/>
        <v>733.8</v>
      </c>
      <c r="M79" s="122">
        <v>73.38</v>
      </c>
      <c r="N79" s="117">
        <f t="shared" si="22"/>
        <v>4.9999999999999822E-2</v>
      </c>
      <c r="O79" s="118">
        <f t="shared" si="23"/>
        <v>843.86999999999989</v>
      </c>
      <c r="P79" s="113">
        <f t="shared" si="24"/>
        <v>73.38</v>
      </c>
      <c r="Q79" s="108">
        <v>100</v>
      </c>
      <c r="R79" s="49">
        <f t="shared" si="18"/>
        <v>7338</v>
      </c>
      <c r="S79" s="50">
        <f t="shared" si="19"/>
        <v>73380</v>
      </c>
      <c r="T79" s="51">
        <f t="shared" si="20"/>
        <v>77048.999999999985</v>
      </c>
      <c r="U79" s="52">
        <f t="shared" si="21"/>
        <v>84386.999999999985</v>
      </c>
    </row>
    <row r="80" spans="2:25" x14ac:dyDescent="0.2">
      <c r="B80" s="160">
        <v>5682</v>
      </c>
      <c r="C80" s="161" t="s">
        <v>90</v>
      </c>
      <c r="D80" s="29">
        <v>0.12</v>
      </c>
      <c r="E80" s="169">
        <v>60</v>
      </c>
      <c r="F80" s="169">
        <f t="shared" si="25"/>
        <v>7.1999999999999993</v>
      </c>
      <c r="G80" s="186">
        <f>VLOOKUP(B80,[2]КИ_ПФ!$D:$D,1,0)</f>
        <v>5682</v>
      </c>
      <c r="H80" s="157">
        <f t="shared" si="26"/>
        <v>933.97500000000002</v>
      </c>
      <c r="I80" s="120">
        <v>112.077</v>
      </c>
      <c r="J80" s="172">
        <f t="shared" si="16"/>
        <v>112.077</v>
      </c>
      <c r="K80" s="112">
        <f t="shared" si="15"/>
        <v>5.0000000000000044E-2</v>
      </c>
      <c r="L80" s="120">
        <f t="shared" si="17"/>
        <v>889.5</v>
      </c>
      <c r="M80" s="122">
        <v>106.74</v>
      </c>
      <c r="N80" s="117">
        <f t="shared" si="22"/>
        <v>5.0000000000000044E-2</v>
      </c>
      <c r="O80" s="118">
        <f t="shared" si="23"/>
        <v>1022.925</v>
      </c>
      <c r="P80" s="113">
        <f t="shared" si="24"/>
        <v>88.949999999999932</v>
      </c>
      <c r="Q80" s="108">
        <v>100</v>
      </c>
      <c r="R80" s="49">
        <f t="shared" si="18"/>
        <v>8894.9999999999927</v>
      </c>
      <c r="S80" s="50">
        <f t="shared" si="19"/>
        <v>88950</v>
      </c>
      <c r="T80" s="51">
        <f t="shared" si="20"/>
        <v>93397.5</v>
      </c>
      <c r="U80" s="52">
        <f t="shared" si="21"/>
        <v>102292.5</v>
      </c>
    </row>
    <row r="81" spans="2:25" hidden="1" x14ac:dyDescent="0.2">
      <c r="B81" s="160">
        <v>7001</v>
      </c>
      <c r="C81" s="161" t="s">
        <v>92</v>
      </c>
      <c r="D81" s="29">
        <v>1</v>
      </c>
      <c r="E81" s="169"/>
      <c r="F81" s="169">
        <f t="shared" si="25"/>
        <v>0</v>
      </c>
      <c r="G81" s="169"/>
      <c r="H81" s="157">
        <f t="shared" si="26"/>
        <v>294.5985</v>
      </c>
      <c r="I81" s="120">
        <v>294.5985</v>
      </c>
      <c r="J81" s="172">
        <f t="shared" si="16"/>
        <v>294.5985</v>
      </c>
      <c r="K81" s="112">
        <f t="shared" si="15"/>
        <v>5.0000000000000044E-2</v>
      </c>
      <c r="L81" s="120">
        <f t="shared" si="17"/>
        <v>280.57</v>
      </c>
      <c r="M81" s="122">
        <v>280.57</v>
      </c>
      <c r="N81" s="117">
        <f t="shared" si="22"/>
        <v>5.0000000000000044E-2</v>
      </c>
      <c r="O81" s="118">
        <f t="shared" si="23"/>
        <v>322.65549999999996</v>
      </c>
      <c r="P81" s="113">
        <f t="shared" si="24"/>
        <v>28.05699999999996</v>
      </c>
      <c r="Q81" s="108">
        <v>100</v>
      </c>
      <c r="R81" s="49">
        <f t="shared" si="18"/>
        <v>2805.6999999999962</v>
      </c>
      <c r="S81" s="50">
        <f t="shared" si="19"/>
        <v>28057</v>
      </c>
      <c r="T81" s="51">
        <f t="shared" si="20"/>
        <v>29459.85</v>
      </c>
      <c r="U81" s="52">
        <f t="shared" si="21"/>
        <v>32265.549999999996</v>
      </c>
    </row>
    <row r="82" spans="2:25" x14ac:dyDescent="0.2">
      <c r="B82" s="160">
        <v>6909</v>
      </c>
      <c r="C82" s="161" t="s">
        <v>94</v>
      </c>
      <c r="D82" s="29">
        <v>0.33</v>
      </c>
      <c r="E82" s="169">
        <v>80</v>
      </c>
      <c r="F82" s="169">
        <f t="shared" si="25"/>
        <v>26.400000000000002</v>
      </c>
      <c r="G82" s="186">
        <f>VLOOKUP(B82,[2]КИ_ПФ!$D:$D,1,0)</f>
        <v>6909</v>
      </c>
      <c r="H82" s="157">
        <f t="shared" si="26"/>
        <v>376.44090909090909</v>
      </c>
      <c r="I82" s="120">
        <v>124.22550000000001</v>
      </c>
      <c r="J82" s="172">
        <f t="shared" si="16"/>
        <v>124.22550000000001</v>
      </c>
      <c r="K82" s="112">
        <f t="shared" si="15"/>
        <v>5.0000000000000044E-2</v>
      </c>
      <c r="L82" s="120">
        <f t="shared" si="17"/>
        <v>358.5151515151515</v>
      </c>
      <c r="M82" s="122">
        <v>118.31</v>
      </c>
      <c r="N82" s="117">
        <f t="shared" si="22"/>
        <v>5.0000000000000044E-2</v>
      </c>
      <c r="O82" s="118">
        <f t="shared" si="23"/>
        <v>412.2924242424242</v>
      </c>
      <c r="P82" s="113">
        <f t="shared" si="24"/>
        <v>35.851515151515116</v>
      </c>
      <c r="Q82" s="108">
        <v>100</v>
      </c>
      <c r="R82" s="49">
        <f t="shared" si="18"/>
        <v>3585.1515151515114</v>
      </c>
      <c r="S82" s="50">
        <f t="shared" si="19"/>
        <v>35851.515151515152</v>
      </c>
      <c r="T82" s="51">
        <f t="shared" si="20"/>
        <v>37644.090909090912</v>
      </c>
      <c r="U82" s="52">
        <f t="shared" si="21"/>
        <v>41229.242424242424</v>
      </c>
    </row>
    <row r="83" spans="2:25" hidden="1" x14ac:dyDescent="0.2">
      <c r="B83" s="160">
        <v>7077</v>
      </c>
      <c r="C83" s="161" t="s">
        <v>95</v>
      </c>
      <c r="D83" s="29">
        <v>0.4</v>
      </c>
      <c r="E83" s="169"/>
      <c r="F83" s="169">
        <f t="shared" si="25"/>
        <v>0</v>
      </c>
      <c r="G83" s="169"/>
      <c r="H83" s="157">
        <f t="shared" si="26"/>
        <v>254.1</v>
      </c>
      <c r="I83" s="120">
        <v>101.64</v>
      </c>
      <c r="J83" s="172">
        <f t="shared" si="16"/>
        <v>101.64</v>
      </c>
      <c r="K83" s="112">
        <f t="shared" si="15"/>
        <v>5.0000000000000044E-2</v>
      </c>
      <c r="L83" s="120">
        <f t="shared" si="17"/>
        <v>241.99999999999997</v>
      </c>
      <c r="M83" s="122">
        <v>96.8</v>
      </c>
      <c r="N83" s="117">
        <f t="shared" si="22"/>
        <v>5.0000000000000044E-2</v>
      </c>
      <c r="O83" s="118">
        <f t="shared" si="23"/>
        <v>278.29999999999995</v>
      </c>
      <c r="P83" s="113">
        <f t="shared" si="24"/>
        <v>24.19999999999996</v>
      </c>
      <c r="Q83" s="108">
        <v>100</v>
      </c>
      <c r="R83" s="49">
        <f t="shared" si="18"/>
        <v>2419.9999999999959</v>
      </c>
      <c r="S83" s="50">
        <f t="shared" si="19"/>
        <v>24199.999999999996</v>
      </c>
      <c r="T83" s="51">
        <f t="shared" si="20"/>
        <v>25410</v>
      </c>
      <c r="U83" s="52">
        <f t="shared" si="21"/>
        <v>27829.999999999996</v>
      </c>
    </row>
    <row r="84" spans="2:25" hidden="1" x14ac:dyDescent="0.2">
      <c r="B84" s="160">
        <v>7066</v>
      </c>
      <c r="C84" s="161" t="s">
        <v>96</v>
      </c>
      <c r="D84" s="29">
        <v>0.41</v>
      </c>
      <c r="E84" s="169"/>
      <c r="F84" s="169">
        <f t="shared" si="25"/>
        <v>0</v>
      </c>
      <c r="G84" s="169"/>
      <c r="H84" s="157">
        <f t="shared" si="26"/>
        <v>256.53292682926832</v>
      </c>
      <c r="I84" s="120">
        <v>105.1785</v>
      </c>
      <c r="J84" s="172">
        <f t="shared" si="16"/>
        <v>105.1785</v>
      </c>
      <c r="K84" s="112">
        <f t="shared" si="15"/>
        <v>5.0000000000000044E-2</v>
      </c>
      <c r="L84" s="120">
        <f t="shared" si="17"/>
        <v>244.31707317073173</v>
      </c>
      <c r="M84" s="122">
        <v>100.17</v>
      </c>
      <c r="N84" s="117">
        <f t="shared" si="22"/>
        <v>5.0000000000000044E-2</v>
      </c>
      <c r="O84" s="118">
        <f t="shared" si="23"/>
        <v>280.9646341463415</v>
      </c>
      <c r="P84" s="113">
        <f t="shared" si="24"/>
        <v>24.431707317073176</v>
      </c>
      <c r="Q84" s="108">
        <v>100</v>
      </c>
      <c r="R84" s="49">
        <f t="shared" si="18"/>
        <v>2443.1707317073178</v>
      </c>
      <c r="S84" s="50">
        <f t="shared" si="19"/>
        <v>24431.707317073175</v>
      </c>
      <c r="T84" s="51">
        <f t="shared" si="20"/>
        <v>25653.292682926833</v>
      </c>
      <c r="U84" s="52">
        <f t="shared" si="21"/>
        <v>28096.463414634149</v>
      </c>
    </row>
    <row r="85" spans="2:25" x14ac:dyDescent="0.2">
      <c r="B85" s="160">
        <v>6069</v>
      </c>
      <c r="C85" s="161" t="s">
        <v>97</v>
      </c>
      <c r="D85" s="29">
        <v>0.33</v>
      </c>
      <c r="E85" s="169">
        <v>75</v>
      </c>
      <c r="F85" s="169">
        <f t="shared" si="25"/>
        <v>24.75</v>
      </c>
      <c r="G85" s="186">
        <f>VLOOKUP(B85,[2]КИ_ПФ!$D:$D,1,0)</f>
        <v>6069</v>
      </c>
      <c r="H85" s="157">
        <f t="shared" si="26"/>
        <v>385.89090909090908</v>
      </c>
      <c r="I85" s="120">
        <v>127.34400000000001</v>
      </c>
      <c r="J85" s="172">
        <f t="shared" si="16"/>
        <v>127.34400000000001</v>
      </c>
      <c r="K85" s="112">
        <f t="shared" si="15"/>
        <v>5.0000000000000044E-2</v>
      </c>
      <c r="L85" s="120">
        <f t="shared" si="17"/>
        <v>367.5151515151515</v>
      </c>
      <c r="M85" s="122">
        <v>121.28</v>
      </c>
      <c r="N85" s="117">
        <f t="shared" si="22"/>
        <v>5.0000000000000044E-2</v>
      </c>
      <c r="O85" s="118">
        <f t="shared" si="23"/>
        <v>422.64242424242417</v>
      </c>
      <c r="P85" s="113">
        <f t="shared" si="24"/>
        <v>36.751515151515093</v>
      </c>
      <c r="Q85" s="108">
        <v>100</v>
      </c>
      <c r="R85" s="49">
        <f t="shared" si="18"/>
        <v>3675.1515151515096</v>
      </c>
      <c r="S85" s="50">
        <f t="shared" si="19"/>
        <v>36751.515151515152</v>
      </c>
      <c r="T85" s="51">
        <f t="shared" si="20"/>
        <v>38589.090909090904</v>
      </c>
      <c r="U85" s="52">
        <f t="shared" si="21"/>
        <v>42264.242424242417</v>
      </c>
    </row>
    <row r="86" spans="2:25" hidden="1" x14ac:dyDescent="0.2">
      <c r="B86" s="160">
        <v>6254</v>
      </c>
      <c r="C86" s="161" t="s">
        <v>98</v>
      </c>
      <c r="D86" s="29">
        <v>1</v>
      </c>
      <c r="E86" s="169"/>
      <c r="F86" s="169">
        <f t="shared" si="25"/>
        <v>0</v>
      </c>
      <c r="G86" s="169"/>
      <c r="H86" s="157">
        <f t="shared" si="26"/>
        <v>286.38749999999999</v>
      </c>
      <c r="I86" s="120">
        <v>286.38749999999999</v>
      </c>
      <c r="J86" s="172">
        <f t="shared" si="16"/>
        <v>286.38749999999999</v>
      </c>
      <c r="K86" s="112">
        <f t="shared" si="15"/>
        <v>5.0000000000000044E-2</v>
      </c>
      <c r="L86" s="120">
        <f t="shared" si="17"/>
        <v>272.75</v>
      </c>
      <c r="M86" s="122">
        <v>272.75</v>
      </c>
      <c r="N86" s="117">
        <f t="shared" si="22"/>
        <v>5.0000000000000044E-2</v>
      </c>
      <c r="O86" s="118">
        <f t="shared" si="23"/>
        <v>313.66249999999997</v>
      </c>
      <c r="P86" s="113">
        <f t="shared" si="24"/>
        <v>27.274999999999977</v>
      </c>
      <c r="Q86" s="108">
        <v>100</v>
      </c>
      <c r="R86" s="49">
        <f t="shared" si="18"/>
        <v>2727.4999999999977</v>
      </c>
      <c r="S86" s="50">
        <f t="shared" si="19"/>
        <v>27275</v>
      </c>
      <c r="T86" s="51">
        <f t="shared" si="20"/>
        <v>28638.75</v>
      </c>
      <c r="U86" s="52">
        <f t="shared" si="21"/>
        <v>31366.249999999996</v>
      </c>
    </row>
    <row r="87" spans="2:25" ht="9.75" customHeight="1" thickBot="1" x14ac:dyDescent="0.25">
      <c r="B87" s="193" t="s">
        <v>99</v>
      </c>
      <c r="C87" s="194" t="s">
        <v>100</v>
      </c>
      <c r="D87" s="195">
        <v>0.35</v>
      </c>
      <c r="E87" s="196">
        <v>100</v>
      </c>
      <c r="F87" s="196">
        <f t="shared" si="25"/>
        <v>35</v>
      </c>
      <c r="G87" s="192" t="e">
        <f>VLOOKUP(B87,[2]КИ_ПФ!$D:$D,1,0)</f>
        <v>#N/A</v>
      </c>
      <c r="H87" s="159">
        <f t="shared" si="26"/>
        <v>263.82000000000005</v>
      </c>
      <c r="I87" s="135">
        <v>92.337000000000003</v>
      </c>
      <c r="J87" s="175">
        <f>M87*1.05</f>
        <v>92.337000000000003</v>
      </c>
      <c r="K87" s="137">
        <f t="shared" si="15"/>
        <v>5.0000000000000044E-2</v>
      </c>
      <c r="L87" s="135">
        <f t="shared" si="17"/>
        <v>251.25714285714287</v>
      </c>
      <c r="M87" s="136">
        <v>87.94</v>
      </c>
      <c r="N87" s="41">
        <f t="shared" si="22"/>
        <v>5.0000000000000266E-2</v>
      </c>
      <c r="O87" s="42">
        <f t="shared" si="23"/>
        <v>288.9457142857143</v>
      </c>
      <c r="P87" s="40">
        <f t="shared" si="24"/>
        <v>25.125714285714253</v>
      </c>
      <c r="Q87" s="138">
        <v>100</v>
      </c>
      <c r="R87" s="44">
        <f t="shared" si="18"/>
        <v>2512.5714285714253</v>
      </c>
      <c r="S87" s="45">
        <f t="shared" si="19"/>
        <v>25125.714285714286</v>
      </c>
      <c r="T87" s="46">
        <f t="shared" si="20"/>
        <v>26382.000000000004</v>
      </c>
      <c r="U87" s="47">
        <f t="shared" si="21"/>
        <v>28894.571428571428</v>
      </c>
      <c r="Y87" s="116"/>
    </row>
    <row r="88" spans="2:25" x14ac:dyDescent="0.2">
      <c r="B88" s="186" t="s">
        <v>128</v>
      </c>
      <c r="C88" s="170" t="s">
        <v>109</v>
      </c>
      <c r="D88" s="170">
        <v>0.15</v>
      </c>
      <c r="E88" s="170">
        <v>40</v>
      </c>
      <c r="F88" s="11">
        <f t="shared" si="25"/>
        <v>6</v>
      </c>
      <c r="G88" s="186" t="s">
        <v>128</v>
      </c>
      <c r="Q88" s="115"/>
    </row>
    <row r="89" spans="2:25" ht="13.5" hidden="1" thickBot="1" x14ac:dyDescent="0.25">
      <c r="C89" s="170" t="s">
        <v>110</v>
      </c>
      <c r="D89" s="5">
        <v>0.25</v>
      </c>
      <c r="F89" s="5">
        <f t="shared" si="25"/>
        <v>0</v>
      </c>
      <c r="G89" s="5"/>
      <c r="Q89" s="85">
        <f>SUM(Q3:Q87)</f>
        <v>26005.988799999999</v>
      </c>
      <c r="R89" s="85">
        <f>SUM(R3:R87)</f>
        <v>1023207.3730075011</v>
      </c>
      <c r="S89" s="86">
        <f>SUM(S3:S87)</f>
        <v>8463619.9256955907</v>
      </c>
      <c r="T89" s="53">
        <f>SUM(T3:T87)</f>
        <v>8677565.8336315714</v>
      </c>
      <c r="U89" s="54">
        <f>SUM(U3:U87)</f>
        <v>9700773.2066390738</v>
      </c>
    </row>
    <row r="90" spans="2:25" ht="13.5" hidden="1" thickBot="1" x14ac:dyDescent="0.25">
      <c r="C90" s="170" t="s">
        <v>111</v>
      </c>
      <c r="D90" s="5">
        <v>0.4</v>
      </c>
      <c r="F90" s="5">
        <f t="shared" si="25"/>
        <v>0</v>
      </c>
      <c r="G90" s="5"/>
      <c r="Q90" s="56"/>
      <c r="S90" s="89">
        <f>S89/Q89</f>
        <v>325.44887990167831</v>
      </c>
      <c r="T90" s="90">
        <f>T89/Q89</f>
        <v>333.67567372141497</v>
      </c>
      <c r="U90" s="91">
        <f>U89/Q89</f>
        <v>373.02074077025958</v>
      </c>
    </row>
    <row r="91" spans="2:25" ht="13.5" hidden="1" thickBot="1" x14ac:dyDescent="0.25">
      <c r="F91" s="5">
        <f t="shared" si="25"/>
        <v>0</v>
      </c>
      <c r="G91" s="5"/>
      <c r="Q91" s="2"/>
      <c r="S91" s="3"/>
      <c r="T91" s="87">
        <f>T89/S89-1</f>
        <v>2.5278298153068146E-2</v>
      </c>
      <c r="U91" s="88">
        <f>U89/S89-1</f>
        <v>0.14617306682067333</v>
      </c>
    </row>
    <row r="92" spans="2:25" ht="12.75" hidden="1" x14ac:dyDescent="0.2">
      <c r="F92" s="5">
        <f t="shared" si="25"/>
        <v>0</v>
      </c>
      <c r="G92" s="5"/>
      <c r="R92" s="58">
        <f>R89/Q89</f>
        <v>39.345067048844577</v>
      </c>
    </row>
    <row r="93" spans="2:25" ht="12.75" hidden="1" x14ac:dyDescent="0.2">
      <c r="F93" s="5">
        <f t="shared" si="25"/>
        <v>0</v>
      </c>
      <c r="G93" s="5"/>
      <c r="R93" s="58">
        <f>R89/120000</f>
        <v>8.5267281083958419</v>
      </c>
    </row>
    <row r="94" spans="2:25" hidden="1" x14ac:dyDescent="0.2">
      <c r="F94" s="5">
        <f t="shared" si="25"/>
        <v>0</v>
      </c>
      <c r="G94" s="5"/>
    </row>
    <row r="95" spans="2:25" hidden="1" x14ac:dyDescent="0.2">
      <c r="F95" s="5">
        <f t="shared" si="25"/>
        <v>0</v>
      </c>
      <c r="G95" s="5"/>
    </row>
    <row r="96" spans="2:25" hidden="1" x14ac:dyDescent="0.2">
      <c r="F96" s="5">
        <f t="shared" si="25"/>
        <v>0</v>
      </c>
      <c r="G96" s="5"/>
    </row>
    <row r="97" spans="6:21" ht="13.5" hidden="1" thickBot="1" x14ac:dyDescent="0.25">
      <c r="F97" s="5">
        <f t="shared" si="25"/>
        <v>0</v>
      </c>
      <c r="G97" s="5"/>
      <c r="O97" s="11" t="s">
        <v>106</v>
      </c>
      <c r="Q97" s="59">
        <v>21012.5488</v>
      </c>
      <c r="R97" s="85">
        <v>724383.30082932615</v>
      </c>
      <c r="S97" s="86">
        <v>6273431.147112865</v>
      </c>
      <c r="T97" s="53">
        <v>6500738.8695184682</v>
      </c>
      <c r="U97" s="54">
        <v>7225122.1703477949</v>
      </c>
    </row>
    <row r="98" spans="6:21" ht="13.5" hidden="1" thickBot="1" x14ac:dyDescent="0.25">
      <c r="F98" s="5">
        <f t="shared" si="25"/>
        <v>0</v>
      </c>
      <c r="G98" s="5"/>
      <c r="Q98" s="56"/>
      <c r="S98" s="89">
        <v>298.55641059179192</v>
      </c>
      <c r="T98" s="90">
        <v>309.37412359601365</v>
      </c>
      <c r="U98" s="91">
        <v>343.84796623757489</v>
      </c>
    </row>
    <row r="99" spans="6:21" ht="13.5" hidden="1" thickBot="1" x14ac:dyDescent="0.25">
      <c r="F99" s="5">
        <f t="shared" si="25"/>
        <v>0</v>
      </c>
      <c r="G99" s="5"/>
      <c r="Q99" s="2"/>
      <c r="S99" s="3"/>
      <c r="T99" s="87">
        <v>3.6233397175358117E-2</v>
      </c>
      <c r="U99" s="88">
        <v>0.15170183603161314</v>
      </c>
    </row>
    <row r="100" spans="6:21" ht="12.75" hidden="1" x14ac:dyDescent="0.2">
      <c r="F100" s="5">
        <f t="shared" si="25"/>
        <v>0</v>
      </c>
      <c r="G100" s="5"/>
      <c r="R100" s="58">
        <v>34.473842641561227</v>
      </c>
    </row>
    <row r="101" spans="6:21" ht="12.75" hidden="1" x14ac:dyDescent="0.2">
      <c r="F101" s="5">
        <f t="shared" si="25"/>
        <v>0</v>
      </c>
      <c r="G101" s="5"/>
      <c r="R101" s="58">
        <v>6.0365275069110513</v>
      </c>
    </row>
    <row r="102" spans="6:21" hidden="1" x14ac:dyDescent="0.2">
      <c r="F102" s="5">
        <f t="shared" si="25"/>
        <v>0</v>
      </c>
      <c r="G102" s="5"/>
    </row>
    <row r="103" spans="6:21" hidden="1" x14ac:dyDescent="0.2">
      <c r="F103" s="5">
        <f t="shared" si="25"/>
        <v>0</v>
      </c>
      <c r="G103" s="5"/>
    </row>
    <row r="104" spans="6:21" hidden="1" x14ac:dyDescent="0.2">
      <c r="F104" s="5">
        <f t="shared" si="25"/>
        <v>0</v>
      </c>
      <c r="G104" s="5"/>
    </row>
    <row r="105" spans="6:21" hidden="1" x14ac:dyDescent="0.2">
      <c r="F105" s="5">
        <f t="shared" si="25"/>
        <v>0</v>
      </c>
      <c r="G105" s="5"/>
    </row>
    <row r="106" spans="6:21" hidden="1" x14ac:dyDescent="0.2">
      <c r="F106" s="5">
        <f t="shared" si="25"/>
        <v>0</v>
      </c>
      <c r="G106" s="5"/>
    </row>
    <row r="107" spans="6:21" hidden="1" x14ac:dyDescent="0.2">
      <c r="F107" s="5">
        <f t="shared" si="25"/>
        <v>0</v>
      </c>
      <c r="G107" s="5"/>
    </row>
    <row r="108" spans="6:21" hidden="1" x14ac:dyDescent="0.2">
      <c r="F108" s="5">
        <f t="shared" si="25"/>
        <v>0</v>
      </c>
      <c r="G108" s="5"/>
    </row>
    <row r="109" spans="6:21" hidden="1" x14ac:dyDescent="0.2">
      <c r="F109" s="5">
        <f t="shared" si="25"/>
        <v>0</v>
      </c>
      <c r="G109" s="5"/>
    </row>
    <row r="110" spans="6:21" hidden="1" x14ac:dyDescent="0.2">
      <c r="F110" s="5">
        <f t="shared" si="25"/>
        <v>0</v>
      </c>
      <c r="G110" s="5"/>
    </row>
    <row r="111" spans="6:21" hidden="1" x14ac:dyDescent="0.2">
      <c r="F111" s="5">
        <f t="shared" si="25"/>
        <v>0</v>
      </c>
      <c r="G111" s="5"/>
    </row>
    <row r="112" spans="6:21" hidden="1" x14ac:dyDescent="0.2">
      <c r="F112" s="5">
        <f t="shared" si="25"/>
        <v>0</v>
      </c>
      <c r="G112" s="5"/>
    </row>
    <row r="113" spans="2:7" hidden="1" x14ac:dyDescent="0.2">
      <c r="F113" s="5">
        <f t="shared" si="25"/>
        <v>0</v>
      </c>
      <c r="G113" s="5"/>
    </row>
    <row r="114" spans="2:7" hidden="1" x14ac:dyDescent="0.2">
      <c r="F114" s="5">
        <f t="shared" si="25"/>
        <v>0</v>
      </c>
      <c r="G114" s="5"/>
    </row>
    <row r="115" spans="2:7" hidden="1" x14ac:dyDescent="0.2">
      <c r="F115" s="5">
        <f t="shared" si="25"/>
        <v>0</v>
      </c>
      <c r="G115" s="5"/>
    </row>
    <row r="116" spans="2:7" hidden="1" x14ac:dyDescent="0.2">
      <c r="F116" s="5">
        <f t="shared" si="25"/>
        <v>0</v>
      </c>
      <c r="G116" s="5"/>
    </row>
    <row r="117" spans="2:7" hidden="1" x14ac:dyDescent="0.2">
      <c r="F117" s="5">
        <f t="shared" si="25"/>
        <v>0</v>
      </c>
      <c r="G117" s="5"/>
    </row>
    <row r="118" spans="2:7" hidden="1" x14ac:dyDescent="0.2">
      <c r="F118" s="5">
        <f t="shared" si="25"/>
        <v>0</v>
      </c>
      <c r="G118" s="5"/>
    </row>
    <row r="119" spans="2:7" ht="4.5" hidden="1" customHeight="1" x14ac:dyDescent="0.2">
      <c r="F119" s="5">
        <f t="shared" si="25"/>
        <v>0</v>
      </c>
      <c r="G119" s="5"/>
    </row>
    <row r="120" spans="2:7" hidden="1" x14ac:dyDescent="0.2">
      <c r="C120" s="116">
        <v>250242720093</v>
      </c>
      <c r="F120" s="5">
        <f t="shared" si="25"/>
        <v>0</v>
      </c>
      <c r="G120" s="5"/>
    </row>
    <row r="121" spans="2:7" hidden="1" x14ac:dyDescent="0.2">
      <c r="B121" s="161">
        <v>6937</v>
      </c>
      <c r="C121" s="161" t="s">
        <v>112</v>
      </c>
      <c r="F121" s="5">
        <f t="shared" si="25"/>
        <v>0</v>
      </c>
      <c r="G121" s="5"/>
    </row>
    <row r="122" spans="2:7" hidden="1" x14ac:dyDescent="0.2">
      <c r="B122" s="161" t="s">
        <v>120</v>
      </c>
      <c r="C122" s="161" t="s">
        <v>112</v>
      </c>
      <c r="F122" s="5">
        <f t="shared" si="25"/>
        <v>0</v>
      </c>
      <c r="G122" s="5"/>
    </row>
    <row r="123" spans="2:7" hidden="1" x14ac:dyDescent="0.2">
      <c r="B123" s="161" t="s">
        <v>113</v>
      </c>
      <c r="C123" s="161" t="s">
        <v>114</v>
      </c>
      <c r="F123" s="5">
        <f t="shared" si="25"/>
        <v>0</v>
      </c>
      <c r="G123" s="5"/>
    </row>
    <row r="124" spans="2:7" hidden="1" x14ac:dyDescent="0.2">
      <c r="B124" s="161" t="s">
        <v>115</v>
      </c>
      <c r="C124" s="161" t="s">
        <v>116</v>
      </c>
      <c r="F124" s="5">
        <f t="shared" si="25"/>
        <v>0</v>
      </c>
      <c r="G124" s="5"/>
    </row>
    <row r="125" spans="2:7" hidden="1" x14ac:dyDescent="0.2">
      <c r="B125" s="161">
        <v>5679</v>
      </c>
      <c r="C125" s="161" t="s">
        <v>119</v>
      </c>
      <c r="F125" s="5">
        <f t="shared" si="25"/>
        <v>0</v>
      </c>
      <c r="G125" s="5"/>
    </row>
    <row r="126" spans="2:7" hidden="1" x14ac:dyDescent="0.2">
      <c r="B126" s="161" t="s">
        <v>118</v>
      </c>
      <c r="C126" s="161" t="s">
        <v>117</v>
      </c>
      <c r="F126" s="5">
        <f t="shared" si="25"/>
        <v>0</v>
      </c>
      <c r="G126" s="5"/>
    </row>
    <row r="127" spans="2:7" ht="22.5" x14ac:dyDescent="0.2">
      <c r="B127" s="186" t="s">
        <v>128</v>
      </c>
      <c r="C127" s="177" t="s">
        <v>123</v>
      </c>
      <c r="D127" s="178">
        <v>1</v>
      </c>
      <c r="E127" s="178">
        <v>180</v>
      </c>
      <c r="F127" s="178">
        <f t="shared" si="25"/>
        <v>180</v>
      </c>
      <c r="G127" s="186" t="s">
        <v>128</v>
      </c>
    </row>
    <row r="128" spans="2:7" x14ac:dyDescent="0.2">
      <c r="B128" s="186" t="s">
        <v>128</v>
      </c>
      <c r="C128" s="179" t="s">
        <v>124</v>
      </c>
      <c r="D128" s="178">
        <v>1</v>
      </c>
      <c r="E128" s="178">
        <v>50</v>
      </c>
      <c r="F128" s="178">
        <f t="shared" si="25"/>
        <v>50</v>
      </c>
      <c r="G128" s="186" t="s">
        <v>128</v>
      </c>
    </row>
    <row r="129" spans="2:7" x14ac:dyDescent="0.2">
      <c r="B129" s="186" t="s">
        <v>128</v>
      </c>
      <c r="C129" s="11" t="s">
        <v>111</v>
      </c>
      <c r="D129" s="5">
        <v>1</v>
      </c>
      <c r="E129" s="5">
        <v>90</v>
      </c>
      <c r="F129" s="178">
        <f t="shared" si="25"/>
        <v>90</v>
      </c>
      <c r="G129" s="186" t="s">
        <v>128</v>
      </c>
    </row>
    <row r="130" spans="2:7" x14ac:dyDescent="0.2">
      <c r="B130" s="186" t="s">
        <v>128</v>
      </c>
      <c r="C130" s="11" t="s">
        <v>125</v>
      </c>
      <c r="D130" s="5">
        <v>1</v>
      </c>
      <c r="E130" s="5">
        <v>130</v>
      </c>
      <c r="F130" s="178">
        <f t="shared" si="25"/>
        <v>130</v>
      </c>
      <c r="G130" s="186" t="s">
        <v>128</v>
      </c>
    </row>
  </sheetData>
  <autoFilter ref="A2:U89" xr:uid="{00000000-0009-0000-0000-000000000000}">
    <filterColumn colId="4">
      <customFilters>
        <customFilter operator="notEqual" val=" "/>
      </customFilters>
    </filterColumn>
  </autoFilter>
  <conditionalFormatting sqref="B89:B92 B1:B41 B99:B120 B131:B1048576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 опт февраль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2025-02-13T11:14:27Z</cp:lastPrinted>
  <dcterms:created xsi:type="dcterms:W3CDTF">2025-02-03T11:54:25Z</dcterms:created>
  <dcterms:modified xsi:type="dcterms:W3CDTF">2025-02-19T08:49:47Z</dcterms:modified>
</cp:coreProperties>
</file>