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3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8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3" i="1"/>
  <c r="AB9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7" i="1"/>
  <c r="U8" i="1"/>
  <c r="U9" i="1"/>
  <c r="U10" i="1"/>
  <c r="U11" i="1"/>
  <c r="U12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4" i="1"/>
  <c r="U86" i="1"/>
  <c r="U87" i="1"/>
  <c r="U88" i="1"/>
  <c r="U89" i="1"/>
  <c r="U90" i="1"/>
  <c r="U91" i="1"/>
  <c r="U92" i="1"/>
  <c r="U93" i="1"/>
  <c r="U94" i="1"/>
  <c r="U7" i="1"/>
  <c r="S8" i="1"/>
  <c r="S9" i="1"/>
  <c r="S10" i="1"/>
  <c r="S11" i="1"/>
  <c r="S12" i="1"/>
  <c r="S13" i="1"/>
  <c r="S14" i="1"/>
  <c r="S15" i="1"/>
  <c r="S16" i="1"/>
  <c r="S17" i="1"/>
  <c r="S18" i="1"/>
  <c r="V18" i="1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V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U83" i="1" s="1"/>
  <c r="S84" i="1"/>
  <c r="S85" i="1"/>
  <c r="U85" i="1" s="1"/>
  <c r="S86" i="1"/>
  <c r="S87" i="1"/>
  <c r="S88" i="1"/>
  <c r="S89" i="1"/>
  <c r="S90" i="1"/>
  <c r="S91" i="1"/>
  <c r="S92" i="1"/>
  <c r="S93" i="1"/>
  <c r="S94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U13" i="1" l="1"/>
  <c r="U1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7" i="1"/>
  <c r="J84" i="1"/>
  <c r="J85" i="1"/>
  <c r="J89" i="1"/>
  <c r="J9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I86" i="1"/>
  <c r="J86" i="1" s="1"/>
  <c r="I87" i="1"/>
  <c r="J87" i="1" s="1"/>
  <c r="I88" i="1"/>
  <c r="J88" i="1" s="1"/>
  <c r="I89" i="1"/>
  <c r="I90" i="1"/>
  <c r="J90" i="1" s="1"/>
  <c r="I91" i="1"/>
  <c r="J91" i="1" s="1"/>
  <c r="I92" i="1"/>
  <c r="J92" i="1" s="1"/>
  <c r="I93" i="1"/>
  <c r="I94" i="1"/>
  <c r="J94" i="1" s="1"/>
  <c r="I7" i="1"/>
  <c r="J7" i="1" s="1"/>
  <c r="X6" i="1"/>
  <c r="Y6" i="1"/>
  <c r="Z6" i="1"/>
  <c r="AA6" i="1"/>
  <c r="AB6" i="1"/>
  <c r="AE6" i="1"/>
  <c r="AF6" i="1"/>
  <c r="W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E6" i="1"/>
  <c r="F6" i="1"/>
  <c r="J6" i="1" l="1"/>
  <c r="K6" i="1"/>
  <c r="I6" i="1"/>
</calcChain>
</file>

<file path=xl/sharedStrings.xml><?xml version="1.0" encoding="utf-8"?>
<sst xmlns="http://schemas.openxmlformats.org/spreadsheetml/2006/main" count="223" uniqueCount="121">
  <si>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</si>
  <si>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</si>
  <si>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</si>
  <si>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</si>
  <si>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</si>
  <si>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</si>
  <si>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</si>
  <si>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</si>
  <si>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</si>
  <si>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</si>
  <si>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</si>
  <si>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</si>
  <si>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</si>
  <si>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</si>
  <si>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</si>
  <si>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</si>
  <si>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</si>
  <si>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</si>
  <si>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</si>
  <si>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</si>
  <si>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</si>
  <si>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</si>
  <si>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</si>
  <si>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</si>
  <si>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</si>
  <si>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</si>
  <si>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</si>
  <si>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</si>
  <si>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</si>
  <si>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</si>
  <si>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</si>
  <si>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</si>
  <si>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</si>
  <si>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</si>
  <si>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</si>
  <si>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</si>
  <si>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</si>
  <si>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</si>
  <si>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</si>
  <si>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</si>
  <si>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</si>
  <si>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</si>
  <si>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</si>
  <si>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</si>
  <si>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</si>
  <si>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</si>
  <si>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</si>
  <si>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</si>
  <si>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</si>
  <si>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</si>
  <si>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</si>
  <si>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</si>
  <si>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</si>
  <si>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</si>
  <si>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</si>
  <si>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</si>
  <si>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</si>
  <si>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</si>
  <si>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</si>
  <si>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</si>
  <si>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</si>
  <si>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</si>
  <si>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</si>
  <si>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</si>
  <si>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</si>
  <si>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</si>
  <si>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</si>
  <si>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6591 ДОКТОРСКАЯ ОРИГИНАЛЬНАЯ СН вар ц/о в/у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</si>
  <si>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</si>
  <si>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</si>
  <si>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</si>
  <si>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</si>
  <si>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</si>
  <si>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</si>
  <si>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</si>
  <si>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</si>
  <si>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</si>
  <si>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</si>
  <si>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</si>
  <si>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</si>
  <si>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</si>
  <si>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</si>
  <si>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</si>
  <si>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</si>
  <si>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</si>
  <si>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</si>
  <si>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</si>
  <si>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</si>
  <si>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</si>
  <si>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</si>
  <si>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</si>
  <si>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</si>
  <si>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</si>
  <si>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</si>
  <si>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</si>
  <si>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</si>
  <si>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</si>
  <si>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</si>
  <si>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</si>
  <si>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</si>
  <si>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</si>
  <si>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</si>
  <si>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</si>
  <si>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</si>
  <si>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</si>
  <si>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</si>
  <si>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</si>
  <si>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</si>
  <si>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</si>
  <si>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</si>
  <si>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</si>
  <si>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19,01,</t>
  </si>
  <si>
    <t>21,01,</t>
  </si>
  <si>
    <t>23,01,</t>
  </si>
  <si>
    <t>24,01,</t>
  </si>
  <si>
    <t>26,01,</t>
  </si>
  <si>
    <t>29,12,</t>
  </si>
  <si>
    <t>05,01,</t>
  </si>
  <si>
    <t>12,01,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</si>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</sst>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19,01,</v>
          </cell>
          <cell r="L5" t="str">
            <v>21,01,</v>
          </cell>
          <cell r="T5" t="str">
            <v>23,01,</v>
          </cell>
          <cell r="Y5" t="str">
            <v>29,12,</v>
          </cell>
          <cell r="Z5" t="str">
            <v>05,01,</v>
          </cell>
          <cell r="AA5" t="str">
            <v>12,01,</v>
          </cell>
          <cell r="AB5" t="str">
            <v>18,01,</v>
          </cell>
        </row>
        <row r="6">
          <cell r="E6">
            <v>71997.381999999998</v>
          </cell>
          <cell r="F6">
            <v>62200.539999999994</v>
          </cell>
          <cell r="I6">
            <v>72361.019</v>
          </cell>
          <cell r="J6">
            <v>-363.63699999999989</v>
          </cell>
          <cell r="K6">
            <v>8900</v>
          </cell>
          <cell r="L6">
            <v>20482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14399.476400000005</v>
          </cell>
          <cell r="T6">
            <v>14320</v>
          </cell>
          <cell r="W6">
            <v>0</v>
          </cell>
          <cell r="X6">
            <v>0</v>
          </cell>
          <cell r="Y6">
            <v>19687.078999999998</v>
          </cell>
          <cell r="Z6">
            <v>12043.754499999997</v>
          </cell>
          <cell r="AA6">
            <v>11350.106</v>
          </cell>
          <cell r="AB6">
            <v>8739.9869999999992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39</v>
          </cell>
          <cell r="D7">
            <v>531</v>
          </cell>
          <cell r="E7">
            <v>176</v>
          </cell>
          <cell r="F7">
            <v>284</v>
          </cell>
          <cell r="G7">
            <v>0.4</v>
          </cell>
          <cell r="H7">
            <v>60</v>
          </cell>
          <cell r="I7">
            <v>177</v>
          </cell>
          <cell r="J7">
            <v>-1</v>
          </cell>
          <cell r="K7">
            <v>0</v>
          </cell>
          <cell r="L7">
            <v>0</v>
          </cell>
          <cell r="S7">
            <v>35.200000000000003</v>
          </cell>
          <cell r="U7">
            <v>8.0681818181818183</v>
          </cell>
          <cell r="V7">
            <v>8.0681818181818183</v>
          </cell>
          <cell r="Y7">
            <v>53.8</v>
          </cell>
          <cell r="Z7">
            <v>38.75</v>
          </cell>
          <cell r="AA7">
            <v>45.4</v>
          </cell>
          <cell r="AB7">
            <v>21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0.77300000000000002</v>
          </cell>
          <cell r="D8">
            <v>311.255</v>
          </cell>
          <cell r="E8">
            <v>171.559</v>
          </cell>
          <cell r="F8">
            <v>134.53899999999999</v>
          </cell>
          <cell r="G8">
            <v>1</v>
          </cell>
          <cell r="H8" t="e">
            <v>#N/A</v>
          </cell>
          <cell r="I8">
            <v>184</v>
          </cell>
          <cell r="J8">
            <v>-12.441000000000003</v>
          </cell>
          <cell r="K8">
            <v>0</v>
          </cell>
          <cell r="L8">
            <v>40</v>
          </cell>
          <cell r="S8">
            <v>34.311799999999998</v>
          </cell>
          <cell r="T8">
            <v>70</v>
          </cell>
          <cell r="U8">
            <v>7.1269650674112111</v>
          </cell>
          <cell r="V8">
            <v>3.9210708852348168</v>
          </cell>
          <cell r="Y8">
            <v>21.996199999999998</v>
          </cell>
          <cell r="Z8">
            <v>17.707999999999998</v>
          </cell>
          <cell r="AA8">
            <v>27.676200000000001</v>
          </cell>
          <cell r="AB8">
            <v>29.701000000000001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390.55099999999999</v>
          </cell>
          <cell r="D9">
            <v>2359.1570000000002</v>
          </cell>
          <cell r="E9">
            <v>1549.3579999999999</v>
          </cell>
          <cell r="F9">
            <v>1159.789</v>
          </cell>
          <cell r="G9">
            <v>1</v>
          </cell>
          <cell r="H9">
            <v>45</v>
          </cell>
          <cell r="I9">
            <v>1563.1</v>
          </cell>
          <cell r="J9">
            <v>-13.741999999999962</v>
          </cell>
          <cell r="K9">
            <v>300</v>
          </cell>
          <cell r="L9">
            <v>500</v>
          </cell>
          <cell r="S9">
            <v>309.8716</v>
          </cell>
          <cell r="T9">
            <v>220</v>
          </cell>
          <cell r="U9">
            <v>7.0344910601681461</v>
          </cell>
          <cell r="V9">
            <v>3.7428050844285181</v>
          </cell>
          <cell r="Y9">
            <v>243.25100000000003</v>
          </cell>
          <cell r="Z9">
            <v>188.39324999999999</v>
          </cell>
          <cell r="AA9">
            <v>239.4042</v>
          </cell>
          <cell r="AB9">
            <v>149.417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2594.9830000000002</v>
          </cell>
          <cell r="D10">
            <v>3343.2339999999999</v>
          </cell>
          <cell r="E10">
            <v>1823.691</v>
          </cell>
          <cell r="F10">
            <v>3980.79</v>
          </cell>
          <cell r="G10">
            <v>1</v>
          </cell>
          <cell r="H10">
            <v>60</v>
          </cell>
          <cell r="I10">
            <v>1901.33</v>
          </cell>
          <cell r="J10">
            <v>-77.638999999999896</v>
          </cell>
          <cell r="K10">
            <v>0</v>
          </cell>
          <cell r="L10">
            <v>0</v>
          </cell>
          <cell r="S10">
            <v>364.73820000000001</v>
          </cell>
          <cell r="U10">
            <v>10.914102224554489</v>
          </cell>
          <cell r="V10">
            <v>10.914102224554489</v>
          </cell>
          <cell r="Y10">
            <v>677.25580000000002</v>
          </cell>
          <cell r="Z10">
            <v>466.46424999999999</v>
          </cell>
          <cell r="AA10">
            <v>314.07579999999996</v>
          </cell>
          <cell r="AB10">
            <v>224.32599999999999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108.334</v>
          </cell>
          <cell r="D11">
            <v>0.52600000000000002</v>
          </cell>
          <cell r="E11">
            <v>36.066000000000003</v>
          </cell>
          <cell r="F11">
            <v>72.268000000000001</v>
          </cell>
          <cell r="G11">
            <v>1</v>
          </cell>
          <cell r="H11">
            <v>120</v>
          </cell>
          <cell r="I11">
            <v>35</v>
          </cell>
          <cell r="J11">
            <v>1.0660000000000025</v>
          </cell>
          <cell r="K11">
            <v>0</v>
          </cell>
          <cell r="L11">
            <v>0</v>
          </cell>
          <cell r="S11">
            <v>7.2132000000000005</v>
          </cell>
          <cell r="U11">
            <v>10.018854322630732</v>
          </cell>
          <cell r="V11">
            <v>10.018854322630732</v>
          </cell>
          <cell r="Y11">
            <v>26.085000000000001</v>
          </cell>
          <cell r="Z11">
            <v>7.26</v>
          </cell>
          <cell r="AA11">
            <v>6.2476000000000003</v>
          </cell>
          <cell r="AB11">
            <v>6.2460000000000004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32.156999999999996</v>
          </cell>
          <cell r="D12">
            <v>208.232</v>
          </cell>
          <cell r="E12">
            <v>99.381</v>
          </cell>
          <cell r="F12">
            <v>131.59800000000001</v>
          </cell>
          <cell r="G12">
            <v>1</v>
          </cell>
          <cell r="H12">
            <v>60</v>
          </cell>
          <cell r="I12">
            <v>107.25</v>
          </cell>
          <cell r="J12">
            <v>-7.8689999999999998</v>
          </cell>
          <cell r="K12">
            <v>0</v>
          </cell>
          <cell r="L12">
            <v>0</v>
          </cell>
          <cell r="S12">
            <v>19.876200000000001</v>
          </cell>
          <cell r="T12">
            <v>20</v>
          </cell>
          <cell r="U12">
            <v>7.6271118221792902</v>
          </cell>
          <cell r="V12">
            <v>6.6208832674253637</v>
          </cell>
          <cell r="Y12">
            <v>18.020599999999998</v>
          </cell>
          <cell r="Z12">
            <v>17.83175</v>
          </cell>
          <cell r="AA12">
            <v>21.0242</v>
          </cell>
          <cell r="AB12">
            <v>16.117000000000001</v>
          </cell>
          <cell r="AC12">
            <v>0</v>
          </cell>
          <cell r="AD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73.061999999999998</v>
          </cell>
          <cell r="D13">
            <v>18.16</v>
          </cell>
          <cell r="E13">
            <v>113</v>
          </cell>
          <cell r="F13">
            <v>211</v>
          </cell>
          <cell r="G13">
            <v>1</v>
          </cell>
          <cell r="H13">
            <v>60</v>
          </cell>
          <cell r="I13">
            <v>76.3</v>
          </cell>
          <cell r="J13">
            <v>36.700000000000003</v>
          </cell>
          <cell r="K13">
            <v>0</v>
          </cell>
          <cell r="L13">
            <v>0</v>
          </cell>
          <cell r="S13">
            <v>22.6</v>
          </cell>
          <cell r="U13">
            <v>9.336283185840708</v>
          </cell>
          <cell r="V13">
            <v>9.336283185840708</v>
          </cell>
          <cell r="Y13">
            <v>24.0486</v>
          </cell>
          <cell r="Z13">
            <v>28.536249999999999</v>
          </cell>
          <cell r="AA13">
            <v>27.8</v>
          </cell>
          <cell r="AB13">
            <v>6.0979999999999999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516.10799999999995</v>
          </cell>
          <cell r="D14">
            <v>634.923</v>
          </cell>
          <cell r="E14">
            <v>409.73700000000002</v>
          </cell>
          <cell r="F14">
            <v>735.88599999999997</v>
          </cell>
          <cell r="G14">
            <v>1</v>
          </cell>
          <cell r="H14">
            <v>60</v>
          </cell>
          <cell r="I14">
            <v>395.15</v>
          </cell>
          <cell r="J14">
            <v>14.587000000000046</v>
          </cell>
          <cell r="K14">
            <v>200</v>
          </cell>
          <cell r="L14">
            <v>0</v>
          </cell>
          <cell r="S14">
            <v>81.947400000000002</v>
          </cell>
          <cell r="U14">
            <v>11.420569780127252</v>
          </cell>
          <cell r="V14">
            <v>8.9799798407271005</v>
          </cell>
          <cell r="Y14">
            <v>168.5162</v>
          </cell>
          <cell r="Z14">
            <v>105.90625</v>
          </cell>
          <cell r="AA14">
            <v>85.846800000000002</v>
          </cell>
          <cell r="AB14">
            <v>51.436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699</v>
          </cell>
          <cell r="D15">
            <v>1015</v>
          </cell>
          <cell r="E15">
            <v>434</v>
          </cell>
          <cell r="F15">
            <v>1273</v>
          </cell>
          <cell r="G15">
            <v>0.25</v>
          </cell>
          <cell r="H15">
            <v>120</v>
          </cell>
          <cell r="I15">
            <v>439</v>
          </cell>
          <cell r="J15">
            <v>-5</v>
          </cell>
          <cell r="K15">
            <v>0</v>
          </cell>
          <cell r="L15">
            <v>0</v>
          </cell>
          <cell r="S15">
            <v>86.8</v>
          </cell>
          <cell r="U15">
            <v>14.665898617511521</v>
          </cell>
          <cell r="V15">
            <v>14.665898617511521</v>
          </cell>
          <cell r="Y15">
            <v>171</v>
          </cell>
          <cell r="Z15">
            <v>115.5</v>
          </cell>
          <cell r="AA15">
            <v>80</v>
          </cell>
          <cell r="AB15">
            <v>68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1.494</v>
          </cell>
          <cell r="D16">
            <v>92.156999999999996</v>
          </cell>
          <cell r="E16">
            <v>65.343999999999994</v>
          </cell>
          <cell r="F16">
            <v>28.306999999999999</v>
          </cell>
          <cell r="G16">
            <v>1</v>
          </cell>
          <cell r="H16">
            <v>30</v>
          </cell>
          <cell r="I16">
            <v>64.099999999999994</v>
          </cell>
          <cell r="J16">
            <v>1.2439999999999998</v>
          </cell>
          <cell r="K16">
            <v>0</v>
          </cell>
          <cell r="L16">
            <v>30</v>
          </cell>
          <cell r="S16">
            <v>13.0688</v>
          </cell>
          <cell r="T16">
            <v>30</v>
          </cell>
          <cell r="U16">
            <v>6.7570855778648387</v>
          </cell>
          <cell r="V16">
            <v>2.1659984084231145</v>
          </cell>
          <cell r="Y16">
            <v>13.497999999999999</v>
          </cell>
          <cell r="Z16">
            <v>15.5055</v>
          </cell>
          <cell r="AA16">
            <v>3.2683999999999997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19.260999999999999</v>
          </cell>
          <cell r="D17">
            <v>56.45</v>
          </cell>
          <cell r="E17">
            <v>31.152999999999999</v>
          </cell>
          <cell r="F17">
            <v>43.070999999999998</v>
          </cell>
          <cell r="G17">
            <v>1</v>
          </cell>
          <cell r="H17">
            <v>30</v>
          </cell>
          <cell r="I17">
            <v>29.8</v>
          </cell>
          <cell r="J17">
            <v>1.352999999999998</v>
          </cell>
          <cell r="K17">
            <v>0</v>
          </cell>
          <cell r="L17">
            <v>20</v>
          </cell>
          <cell r="S17">
            <v>6.2305999999999999</v>
          </cell>
          <cell r="U17">
            <v>10.122781112573428</v>
          </cell>
          <cell r="V17">
            <v>6.9128173851635477</v>
          </cell>
          <cell r="Y17">
            <v>15.661000000000001</v>
          </cell>
          <cell r="Z17">
            <v>8.1455000000000002</v>
          </cell>
          <cell r="AA17">
            <v>11.2742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179.02600000000001</v>
          </cell>
          <cell r="D18">
            <v>75.626999999999995</v>
          </cell>
          <cell r="E18">
            <v>98</v>
          </cell>
          <cell r="F18">
            <v>176</v>
          </cell>
          <cell r="G18">
            <v>1</v>
          </cell>
          <cell r="H18">
            <v>60</v>
          </cell>
          <cell r="I18">
            <v>96.688999999999993</v>
          </cell>
          <cell r="J18">
            <v>1.311000000000007</v>
          </cell>
          <cell r="K18">
            <v>0</v>
          </cell>
          <cell r="L18">
            <v>0</v>
          </cell>
          <cell r="S18">
            <v>19.600000000000001</v>
          </cell>
          <cell r="U18">
            <v>8.9795918367346932</v>
          </cell>
          <cell r="V18">
            <v>8.9795918367346932</v>
          </cell>
          <cell r="Y18">
            <v>49.4</v>
          </cell>
          <cell r="Z18">
            <v>21.25</v>
          </cell>
          <cell r="AA18">
            <v>23.2</v>
          </cell>
          <cell r="AB18">
            <v>25.907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39.188000000000002</v>
          </cell>
          <cell r="D19">
            <v>23.280999999999999</v>
          </cell>
          <cell r="E19">
            <v>33.265000000000001</v>
          </cell>
          <cell r="F19">
            <v>29.204000000000001</v>
          </cell>
          <cell r="G19">
            <v>1</v>
          </cell>
          <cell r="H19">
            <v>60</v>
          </cell>
          <cell r="I19">
            <v>33</v>
          </cell>
          <cell r="J19">
            <v>0.26500000000000057</v>
          </cell>
          <cell r="K19">
            <v>0</v>
          </cell>
          <cell r="L19">
            <v>0</v>
          </cell>
          <cell r="S19">
            <v>6.6530000000000005</v>
          </cell>
          <cell r="T19">
            <v>20</v>
          </cell>
          <cell r="U19">
            <v>7.3957613106869076</v>
          </cell>
          <cell r="V19">
            <v>4.3895986772884408</v>
          </cell>
          <cell r="Y19">
            <v>11.209999999999999</v>
          </cell>
          <cell r="Z19">
            <v>7.4297500000000003</v>
          </cell>
          <cell r="AA19">
            <v>5.1171999999999995</v>
          </cell>
          <cell r="AB19">
            <v>5.9050000000000002</v>
          </cell>
          <cell r="AC19">
            <v>0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379.84500000000003</v>
          </cell>
          <cell r="D20">
            <v>329.399</v>
          </cell>
          <cell r="E20">
            <v>270.863</v>
          </cell>
          <cell r="F20">
            <v>411.51600000000002</v>
          </cell>
          <cell r="G20">
            <v>1</v>
          </cell>
          <cell r="H20">
            <v>45</v>
          </cell>
          <cell r="I20">
            <v>297.60000000000002</v>
          </cell>
          <cell r="J20">
            <v>-26.737000000000023</v>
          </cell>
          <cell r="K20">
            <v>0</v>
          </cell>
          <cell r="L20">
            <v>50</v>
          </cell>
          <cell r="S20">
            <v>54.172600000000003</v>
          </cell>
          <cell r="U20">
            <v>8.5193621867881557</v>
          </cell>
          <cell r="V20">
            <v>7.5963863650627808</v>
          </cell>
          <cell r="Y20">
            <v>93.072800000000001</v>
          </cell>
          <cell r="Z20">
            <v>76.138000000000005</v>
          </cell>
          <cell r="AA20">
            <v>42.280799999999999</v>
          </cell>
          <cell r="AB20">
            <v>26.207999999999998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1425</v>
          </cell>
          <cell r="D21">
            <v>620</v>
          </cell>
          <cell r="E21">
            <v>623</v>
          </cell>
          <cell r="F21">
            <v>1409</v>
          </cell>
          <cell r="G21">
            <v>0.25</v>
          </cell>
          <cell r="H21">
            <v>120</v>
          </cell>
          <cell r="I21">
            <v>624</v>
          </cell>
          <cell r="J21">
            <v>-1</v>
          </cell>
          <cell r="K21">
            <v>0</v>
          </cell>
          <cell r="L21">
            <v>0</v>
          </cell>
          <cell r="S21">
            <v>124.6</v>
          </cell>
          <cell r="U21">
            <v>11.308186195826647</v>
          </cell>
          <cell r="V21">
            <v>11.308186195826647</v>
          </cell>
          <cell r="Y21">
            <v>312.60000000000002</v>
          </cell>
          <cell r="Z21">
            <v>144.75</v>
          </cell>
          <cell r="AA21">
            <v>96.8</v>
          </cell>
          <cell r="AB21">
            <v>101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857.18700000000001</v>
          </cell>
          <cell r="D22">
            <v>913.96299999999997</v>
          </cell>
          <cell r="E22">
            <v>934.452</v>
          </cell>
          <cell r="F22">
            <v>813.02700000000004</v>
          </cell>
          <cell r="G22">
            <v>1</v>
          </cell>
          <cell r="H22">
            <v>45</v>
          </cell>
          <cell r="I22">
            <v>905.6</v>
          </cell>
          <cell r="J22">
            <v>28.851999999999975</v>
          </cell>
          <cell r="K22">
            <v>0</v>
          </cell>
          <cell r="L22">
            <v>250</v>
          </cell>
          <cell r="S22">
            <v>186.8904</v>
          </cell>
          <cell r="T22">
            <v>230</v>
          </cell>
          <cell r="U22">
            <v>6.9186378754606981</v>
          </cell>
          <cell r="V22">
            <v>4.3502876552246663</v>
          </cell>
          <cell r="Y22">
            <v>350.40839999999997</v>
          </cell>
          <cell r="Z22">
            <v>201.39525</v>
          </cell>
          <cell r="AA22">
            <v>129.625</v>
          </cell>
          <cell r="AB22">
            <v>55.238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18</v>
          </cell>
          <cell r="D23">
            <v>3832</v>
          </cell>
          <cell r="E23">
            <v>1732</v>
          </cell>
          <cell r="F23">
            <v>2094</v>
          </cell>
          <cell r="G23">
            <v>0.12</v>
          </cell>
          <cell r="H23">
            <v>60</v>
          </cell>
          <cell r="I23">
            <v>1741</v>
          </cell>
          <cell r="J23">
            <v>-9</v>
          </cell>
          <cell r="K23">
            <v>0</v>
          </cell>
          <cell r="L23">
            <v>400</v>
          </cell>
          <cell r="S23">
            <v>346.4</v>
          </cell>
          <cell r="U23">
            <v>7.1997690531177838</v>
          </cell>
          <cell r="V23">
            <v>6.0450346420323333</v>
          </cell>
          <cell r="Y23">
            <v>399.4</v>
          </cell>
          <cell r="Z23">
            <v>158.25</v>
          </cell>
          <cell r="AA23">
            <v>379</v>
          </cell>
          <cell r="AB23">
            <v>151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1219</v>
          </cell>
          <cell r="D24">
            <v>1242</v>
          </cell>
          <cell r="E24">
            <v>741</v>
          </cell>
          <cell r="F24">
            <v>1674</v>
          </cell>
          <cell r="G24">
            <v>0.25</v>
          </cell>
          <cell r="H24">
            <v>120</v>
          </cell>
          <cell r="I24">
            <v>787</v>
          </cell>
          <cell r="J24">
            <v>-46</v>
          </cell>
          <cell r="K24">
            <v>0</v>
          </cell>
          <cell r="L24">
            <v>0</v>
          </cell>
          <cell r="S24">
            <v>148.19999999999999</v>
          </cell>
          <cell r="U24">
            <v>11.295546558704455</v>
          </cell>
          <cell r="V24">
            <v>11.295546558704455</v>
          </cell>
          <cell r="Y24">
            <v>346.8</v>
          </cell>
          <cell r="Z24">
            <v>171</v>
          </cell>
          <cell r="AA24">
            <v>136.6</v>
          </cell>
          <cell r="AB24">
            <v>117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279.69600000000003</v>
          </cell>
          <cell r="D25">
            <v>77.718999999999994</v>
          </cell>
          <cell r="E25">
            <v>55.901000000000003</v>
          </cell>
          <cell r="F25">
            <v>300.41199999999998</v>
          </cell>
          <cell r="G25">
            <v>1</v>
          </cell>
          <cell r="H25">
            <v>120</v>
          </cell>
          <cell r="I25">
            <v>54.3</v>
          </cell>
          <cell r="J25">
            <v>1.6010000000000062</v>
          </cell>
          <cell r="K25">
            <v>0</v>
          </cell>
          <cell r="L25">
            <v>0</v>
          </cell>
          <cell r="S25">
            <v>11.180200000000001</v>
          </cell>
          <cell r="U25">
            <v>26.87000232553979</v>
          </cell>
          <cell r="V25">
            <v>26.87000232553979</v>
          </cell>
          <cell r="Y25">
            <v>43.601999999999997</v>
          </cell>
          <cell r="Z25">
            <v>23.988</v>
          </cell>
          <cell r="AA25">
            <v>12.366800000000001</v>
          </cell>
          <cell r="AB25">
            <v>5.0990000000000002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4.3419999999999996</v>
          </cell>
          <cell r="D26">
            <v>186.31899999999999</v>
          </cell>
          <cell r="E26">
            <v>118.49299999999999</v>
          </cell>
          <cell r="F26">
            <v>70.126999999999995</v>
          </cell>
          <cell r="G26">
            <v>1</v>
          </cell>
          <cell r="H26">
            <v>45</v>
          </cell>
          <cell r="I26">
            <v>128</v>
          </cell>
          <cell r="J26">
            <v>-9.507000000000005</v>
          </cell>
          <cell r="K26">
            <v>0</v>
          </cell>
          <cell r="L26">
            <v>80</v>
          </cell>
          <cell r="S26">
            <v>23.698599999999999</v>
          </cell>
          <cell r="T26">
            <v>30</v>
          </cell>
          <cell r="U26">
            <v>7.6007443477673791</v>
          </cell>
          <cell r="V26">
            <v>2.9591199480138068</v>
          </cell>
          <cell r="Y26">
            <v>13.065799999999999</v>
          </cell>
          <cell r="Z26">
            <v>12.29025</v>
          </cell>
          <cell r="AA26">
            <v>19.615600000000001</v>
          </cell>
          <cell r="AB26">
            <v>32.770000000000003</v>
          </cell>
          <cell r="AC26" t="str">
            <v>увел</v>
          </cell>
          <cell r="AD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762.93399999999997</v>
          </cell>
          <cell r="D27">
            <v>412.82299999999998</v>
          </cell>
          <cell r="E27">
            <v>391.06099999999998</v>
          </cell>
          <cell r="F27">
            <v>775.26099999999997</v>
          </cell>
          <cell r="G27">
            <v>1</v>
          </cell>
          <cell r="H27">
            <v>60</v>
          </cell>
          <cell r="I27">
            <v>385.95</v>
          </cell>
          <cell r="J27">
            <v>5.11099999999999</v>
          </cell>
          <cell r="K27">
            <v>0</v>
          </cell>
          <cell r="L27">
            <v>0</v>
          </cell>
          <cell r="S27">
            <v>78.212199999999996</v>
          </cell>
          <cell r="U27">
            <v>9.9122771127778027</v>
          </cell>
          <cell r="V27">
            <v>9.9122771127778027</v>
          </cell>
          <cell r="Y27">
            <v>144.86579999999998</v>
          </cell>
          <cell r="Z27">
            <v>118.40025</v>
          </cell>
          <cell r="AA27">
            <v>72.852999999999994</v>
          </cell>
          <cell r="AB27">
            <v>71.626999999999995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430</v>
          </cell>
          <cell r="D28">
            <v>1144</v>
          </cell>
          <cell r="E28">
            <v>721</v>
          </cell>
          <cell r="F28">
            <v>838</v>
          </cell>
          <cell r="G28">
            <v>0.22</v>
          </cell>
          <cell r="H28">
            <v>120</v>
          </cell>
          <cell r="I28">
            <v>729</v>
          </cell>
          <cell r="J28">
            <v>-8</v>
          </cell>
          <cell r="K28">
            <v>0</v>
          </cell>
          <cell r="L28">
            <v>0</v>
          </cell>
          <cell r="S28">
            <v>144.19999999999999</v>
          </cell>
          <cell r="T28">
            <v>160</v>
          </cell>
          <cell r="U28">
            <v>6.920943134535368</v>
          </cell>
          <cell r="V28">
            <v>5.8113730929264911</v>
          </cell>
          <cell r="Y28">
            <v>134.19999999999999</v>
          </cell>
          <cell r="Z28">
            <v>168</v>
          </cell>
          <cell r="AA28">
            <v>129</v>
          </cell>
          <cell r="AB28">
            <v>103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-3.3029999999999999</v>
          </cell>
          <cell r="D29">
            <v>319.50700000000001</v>
          </cell>
          <cell r="E29">
            <v>148.15600000000001</v>
          </cell>
          <cell r="F29">
            <v>104.98399999999999</v>
          </cell>
          <cell r="G29">
            <v>1</v>
          </cell>
          <cell r="H29">
            <v>45</v>
          </cell>
          <cell r="I29">
            <v>164.8</v>
          </cell>
          <cell r="J29">
            <v>-16.644000000000005</v>
          </cell>
          <cell r="K29">
            <v>0</v>
          </cell>
          <cell r="L29">
            <v>120</v>
          </cell>
          <cell r="S29">
            <v>29.6312</v>
          </cell>
          <cell r="U29">
            <v>7.5928075811981959</v>
          </cell>
          <cell r="V29">
            <v>3.5430222198223493</v>
          </cell>
          <cell r="Y29">
            <v>21.661000000000001</v>
          </cell>
          <cell r="Z29">
            <v>16.985499999999998</v>
          </cell>
          <cell r="AA29">
            <v>28.677999999999997</v>
          </cell>
          <cell r="AB29">
            <v>33.290999999999997</v>
          </cell>
          <cell r="AC29" t="str">
            <v>увел</v>
          </cell>
          <cell r="AD29" t="e">
            <v>#N/A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D30">
            <v>96</v>
          </cell>
          <cell r="E30">
            <v>29</v>
          </cell>
          <cell r="F30">
            <v>108</v>
          </cell>
          <cell r="G30">
            <v>0.6</v>
          </cell>
          <cell r="H30" t="e">
            <v>#N/A</v>
          </cell>
          <cell r="I30">
            <v>8</v>
          </cell>
          <cell r="J30">
            <v>21</v>
          </cell>
          <cell r="K30">
            <v>0</v>
          </cell>
          <cell r="L30">
            <v>80</v>
          </cell>
          <cell r="S30">
            <v>5.8</v>
          </cell>
          <cell r="U30">
            <v>32.413793103448278</v>
          </cell>
          <cell r="V30">
            <v>18.620689655172413</v>
          </cell>
          <cell r="Y30">
            <v>0</v>
          </cell>
          <cell r="Z30">
            <v>0</v>
          </cell>
          <cell r="AA30">
            <v>0</v>
          </cell>
          <cell r="AB30">
            <v>8</v>
          </cell>
          <cell r="AC30" t="str">
            <v>новый</v>
          </cell>
          <cell r="AD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139.447</v>
          </cell>
          <cell r="D31">
            <v>223.24600000000001</v>
          </cell>
          <cell r="E31">
            <v>218.92699999999999</v>
          </cell>
          <cell r="F31">
            <v>142.715</v>
          </cell>
          <cell r="G31">
            <v>1</v>
          </cell>
          <cell r="H31">
            <v>45</v>
          </cell>
          <cell r="I31">
            <v>212.6</v>
          </cell>
          <cell r="J31">
            <v>6.3269999999999982</v>
          </cell>
          <cell r="K31">
            <v>0</v>
          </cell>
          <cell r="L31">
            <v>180</v>
          </cell>
          <cell r="S31">
            <v>43.785399999999996</v>
          </cell>
          <cell r="U31">
            <v>7.3703791674850532</v>
          </cell>
          <cell r="V31">
            <v>3.2594198066022013</v>
          </cell>
          <cell r="Y31">
            <v>51.1006</v>
          </cell>
          <cell r="Z31">
            <v>38.143999999999998</v>
          </cell>
          <cell r="AA31">
            <v>32.391599999999997</v>
          </cell>
          <cell r="AB31">
            <v>10.289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650</v>
          </cell>
          <cell r="D32">
            <v>1186</v>
          </cell>
          <cell r="E32">
            <v>1071</v>
          </cell>
          <cell r="F32">
            <v>740</v>
          </cell>
          <cell r="G32">
            <v>0.4</v>
          </cell>
          <cell r="H32">
            <v>45</v>
          </cell>
          <cell r="I32">
            <v>1087</v>
          </cell>
          <cell r="J32">
            <v>-16</v>
          </cell>
          <cell r="K32">
            <v>0</v>
          </cell>
          <cell r="L32">
            <v>480</v>
          </cell>
          <cell r="S32">
            <v>214.2</v>
          </cell>
          <cell r="T32">
            <v>240</v>
          </cell>
          <cell r="U32">
            <v>6.8160597572362285</v>
          </cell>
          <cell r="V32">
            <v>3.4547152194211019</v>
          </cell>
          <cell r="Y32">
            <v>228.2</v>
          </cell>
          <cell r="Z32">
            <v>138.25</v>
          </cell>
          <cell r="AA32">
            <v>160.6</v>
          </cell>
          <cell r="AB32">
            <v>115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1789.597</v>
          </cell>
          <cell r="D33">
            <v>2326.7890000000002</v>
          </cell>
          <cell r="E33">
            <v>2005</v>
          </cell>
          <cell r="F33">
            <v>1851</v>
          </cell>
          <cell r="G33">
            <v>1</v>
          </cell>
          <cell r="H33">
            <v>45</v>
          </cell>
          <cell r="I33">
            <v>1709</v>
          </cell>
          <cell r="J33">
            <v>296</v>
          </cell>
          <cell r="K33">
            <v>500</v>
          </cell>
          <cell r="L33">
            <v>400</v>
          </cell>
          <cell r="S33">
            <v>401</v>
          </cell>
          <cell r="T33">
            <v>100</v>
          </cell>
          <cell r="U33">
            <v>7.109725685785536</v>
          </cell>
          <cell r="V33">
            <v>4.6159600997506232</v>
          </cell>
          <cell r="Y33">
            <v>634.4</v>
          </cell>
          <cell r="Z33">
            <v>341.25</v>
          </cell>
          <cell r="AA33">
            <v>344</v>
          </cell>
          <cell r="AB33">
            <v>227.03899999999999</v>
          </cell>
          <cell r="AC33">
            <v>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26.59</v>
          </cell>
          <cell r="D34">
            <v>1127.828</v>
          </cell>
          <cell r="E34">
            <v>491.62599999999998</v>
          </cell>
          <cell r="F34">
            <v>650.03899999999999</v>
          </cell>
          <cell r="G34">
            <v>1</v>
          </cell>
          <cell r="H34">
            <v>45</v>
          </cell>
          <cell r="I34">
            <v>476</v>
          </cell>
          <cell r="J34">
            <v>15.625999999999976</v>
          </cell>
          <cell r="K34">
            <v>0</v>
          </cell>
          <cell r="L34">
            <v>220</v>
          </cell>
          <cell r="S34">
            <v>98.325199999999995</v>
          </cell>
          <cell r="U34">
            <v>8.8485861203435139</v>
          </cell>
          <cell r="V34">
            <v>6.6111129191702638</v>
          </cell>
          <cell r="Y34">
            <v>108.58759999999999</v>
          </cell>
          <cell r="Z34">
            <v>126.04</v>
          </cell>
          <cell r="AA34">
            <v>87.5428</v>
          </cell>
          <cell r="AB34">
            <v>61.15</v>
          </cell>
          <cell r="AC34" t="str">
            <v>костик</v>
          </cell>
          <cell r="AD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5</v>
          </cell>
          <cell r="D35">
            <v>243</v>
          </cell>
          <cell r="E35">
            <v>96</v>
          </cell>
          <cell r="F35">
            <v>125</v>
          </cell>
          <cell r="G35">
            <v>0.36</v>
          </cell>
          <cell r="H35">
            <v>45</v>
          </cell>
          <cell r="I35">
            <v>146</v>
          </cell>
          <cell r="J35">
            <v>-50</v>
          </cell>
          <cell r="K35">
            <v>0</v>
          </cell>
          <cell r="L35">
            <v>40</v>
          </cell>
          <cell r="S35">
            <v>19.2</v>
          </cell>
          <cell r="U35">
            <v>8.59375</v>
          </cell>
          <cell r="V35">
            <v>6.510416666666667</v>
          </cell>
          <cell r="Y35">
            <v>15</v>
          </cell>
          <cell r="Z35">
            <v>14.25</v>
          </cell>
          <cell r="AA35">
            <v>20.2</v>
          </cell>
          <cell r="AB35">
            <v>20</v>
          </cell>
          <cell r="AC35" t="str">
            <v>костик</v>
          </cell>
          <cell r="AD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C36">
            <v>842</v>
          </cell>
          <cell r="D36">
            <v>13</v>
          </cell>
          <cell r="E36">
            <v>219</v>
          </cell>
          <cell r="F36">
            <v>630</v>
          </cell>
          <cell r="G36">
            <v>0</v>
          </cell>
          <cell r="H36">
            <v>60</v>
          </cell>
          <cell r="I36">
            <v>221</v>
          </cell>
          <cell r="J36">
            <v>-2</v>
          </cell>
          <cell r="K36">
            <v>0</v>
          </cell>
          <cell r="L36">
            <v>0</v>
          </cell>
          <cell r="S36">
            <v>43.8</v>
          </cell>
          <cell r="U36">
            <v>14.383561643835618</v>
          </cell>
          <cell r="V36">
            <v>14.383561643835618</v>
          </cell>
          <cell r="Y36">
            <v>115.6</v>
          </cell>
          <cell r="Z36">
            <v>138</v>
          </cell>
          <cell r="AA36">
            <v>28.4</v>
          </cell>
          <cell r="AB36">
            <v>17</v>
          </cell>
          <cell r="AC36" t="str">
            <v>вывод</v>
          </cell>
          <cell r="AD36" t="str">
            <v>кос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67</v>
          </cell>
          <cell r="D37">
            <v>396</v>
          </cell>
          <cell r="E37">
            <v>158</v>
          </cell>
          <cell r="F37">
            <v>295</v>
          </cell>
          <cell r="G37">
            <v>0.35</v>
          </cell>
          <cell r="H37">
            <v>45</v>
          </cell>
          <cell r="I37">
            <v>164</v>
          </cell>
          <cell r="J37">
            <v>-6</v>
          </cell>
          <cell r="K37">
            <v>0</v>
          </cell>
          <cell r="L37">
            <v>0</v>
          </cell>
          <cell r="S37">
            <v>31.6</v>
          </cell>
          <cell r="U37">
            <v>9.3354430379746827</v>
          </cell>
          <cell r="V37">
            <v>9.3354430379746827</v>
          </cell>
          <cell r="Y37">
            <v>62.8</v>
          </cell>
          <cell r="Z37">
            <v>38.75</v>
          </cell>
          <cell r="AA37">
            <v>44.2</v>
          </cell>
          <cell r="AB37">
            <v>18</v>
          </cell>
          <cell r="AC37" t="str">
            <v>магаз</v>
          </cell>
          <cell r="AD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15</v>
          </cell>
          <cell r="D38">
            <v>243</v>
          </cell>
          <cell r="E38">
            <v>103</v>
          </cell>
          <cell r="F38">
            <v>153</v>
          </cell>
          <cell r="G38">
            <v>0.35</v>
          </cell>
          <cell r="H38">
            <v>45</v>
          </cell>
          <cell r="I38">
            <v>105</v>
          </cell>
          <cell r="J38">
            <v>-2</v>
          </cell>
          <cell r="K38">
            <v>0</v>
          </cell>
          <cell r="L38">
            <v>0</v>
          </cell>
          <cell r="S38">
            <v>20.6</v>
          </cell>
          <cell r="U38">
            <v>7.4271844660194173</v>
          </cell>
          <cell r="V38">
            <v>7.4271844660194173</v>
          </cell>
          <cell r="Y38">
            <v>37.6</v>
          </cell>
          <cell r="Z38">
            <v>27</v>
          </cell>
          <cell r="AA38">
            <v>26.4</v>
          </cell>
          <cell r="AB38">
            <v>13</v>
          </cell>
          <cell r="AC38" t="str">
            <v>магаз</v>
          </cell>
          <cell r="AD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39</v>
          </cell>
          <cell r="D39">
            <v>97</v>
          </cell>
          <cell r="E39">
            <v>77</v>
          </cell>
          <cell r="F39">
            <v>53</v>
          </cell>
          <cell r="G39">
            <v>0.4</v>
          </cell>
          <cell r="H39">
            <v>45</v>
          </cell>
          <cell r="I39">
            <v>84</v>
          </cell>
          <cell r="J39">
            <v>-7</v>
          </cell>
          <cell r="K39">
            <v>0</v>
          </cell>
          <cell r="L39">
            <v>40</v>
          </cell>
          <cell r="S39">
            <v>15.4</v>
          </cell>
          <cell r="T39">
            <v>40</v>
          </cell>
          <cell r="U39">
            <v>8.6363636363636367</v>
          </cell>
          <cell r="V39">
            <v>3.4415584415584415</v>
          </cell>
          <cell r="Y39">
            <v>27.6</v>
          </cell>
          <cell r="Z39">
            <v>2</v>
          </cell>
          <cell r="AA39">
            <v>18.399999999999999</v>
          </cell>
          <cell r="AB39">
            <v>15</v>
          </cell>
          <cell r="AC39" t="str">
            <v>магаз</v>
          </cell>
          <cell r="AD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132</v>
          </cell>
          <cell r="D40">
            <v>401</v>
          </cell>
          <cell r="E40">
            <v>234</v>
          </cell>
          <cell r="F40">
            <v>298</v>
          </cell>
          <cell r="G40">
            <v>0.09</v>
          </cell>
          <cell r="H40" t="e">
            <v>#N/A</v>
          </cell>
          <cell r="I40">
            <v>227</v>
          </cell>
          <cell r="J40">
            <v>7</v>
          </cell>
          <cell r="K40">
            <v>0</v>
          </cell>
          <cell r="L40">
            <v>120</v>
          </cell>
          <cell r="S40">
            <v>46.8</v>
          </cell>
          <cell r="U40">
            <v>8.9316239316239319</v>
          </cell>
          <cell r="V40">
            <v>6.367521367521368</v>
          </cell>
          <cell r="Y40">
            <v>81.599999999999994</v>
          </cell>
          <cell r="Z40">
            <v>57.25</v>
          </cell>
          <cell r="AA40">
            <v>43</v>
          </cell>
          <cell r="AB40">
            <v>8</v>
          </cell>
          <cell r="AC40" t="str">
            <v>костик</v>
          </cell>
          <cell r="AD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-1</v>
          </cell>
          <cell r="D41">
            <v>42</v>
          </cell>
          <cell r="E41">
            <v>21</v>
          </cell>
          <cell r="F41">
            <v>20</v>
          </cell>
          <cell r="G41">
            <v>0</v>
          </cell>
          <cell r="H41">
            <v>45</v>
          </cell>
          <cell r="I41">
            <v>21</v>
          </cell>
          <cell r="J41">
            <v>0</v>
          </cell>
          <cell r="K41">
            <v>0</v>
          </cell>
          <cell r="L41">
            <v>0</v>
          </cell>
          <cell r="S41">
            <v>4.2</v>
          </cell>
          <cell r="U41">
            <v>4.7619047619047619</v>
          </cell>
          <cell r="V41">
            <v>4.7619047619047619</v>
          </cell>
          <cell r="Y41">
            <v>50</v>
          </cell>
          <cell r="Z41">
            <v>3.25</v>
          </cell>
          <cell r="AA41">
            <v>9.1999999999999993</v>
          </cell>
          <cell r="AB41">
            <v>1</v>
          </cell>
          <cell r="AC41" t="str">
            <v>костик</v>
          </cell>
          <cell r="AD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3</v>
          </cell>
          <cell r="D42">
            <v>548</v>
          </cell>
          <cell r="E42">
            <v>289</v>
          </cell>
          <cell r="F42">
            <v>254</v>
          </cell>
          <cell r="G42">
            <v>0.09</v>
          </cell>
          <cell r="H42" t="e">
            <v>#N/A</v>
          </cell>
          <cell r="I42">
            <v>295</v>
          </cell>
          <cell r="J42">
            <v>-6</v>
          </cell>
          <cell r="K42">
            <v>0</v>
          </cell>
          <cell r="L42">
            <v>120</v>
          </cell>
          <cell r="S42">
            <v>57.8</v>
          </cell>
          <cell r="T42">
            <v>50</v>
          </cell>
          <cell r="U42">
            <v>7.335640138408305</v>
          </cell>
          <cell r="V42">
            <v>4.3944636678200695</v>
          </cell>
          <cell r="Y42">
            <v>134.4</v>
          </cell>
          <cell r="Z42">
            <v>79.25</v>
          </cell>
          <cell r="AA42">
            <v>15.6</v>
          </cell>
          <cell r="AB42">
            <v>44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49</v>
          </cell>
          <cell r="D43">
            <v>14</v>
          </cell>
          <cell r="E43">
            <v>52</v>
          </cell>
          <cell r="F43">
            <v>5</v>
          </cell>
          <cell r="G43">
            <v>0.1</v>
          </cell>
          <cell r="H43" t="e">
            <v>#N/A</v>
          </cell>
          <cell r="I43">
            <v>105</v>
          </cell>
          <cell r="J43">
            <v>-53</v>
          </cell>
          <cell r="K43">
            <v>0</v>
          </cell>
          <cell r="L43">
            <v>200</v>
          </cell>
          <cell r="S43">
            <v>10.4</v>
          </cell>
          <cell r="U43">
            <v>19.71153846153846</v>
          </cell>
          <cell r="V43">
            <v>0.48076923076923073</v>
          </cell>
          <cell r="Y43">
            <v>38.799999999999997</v>
          </cell>
          <cell r="Z43">
            <v>21.5</v>
          </cell>
          <cell r="AA43">
            <v>28.8</v>
          </cell>
          <cell r="AB43">
            <v>0</v>
          </cell>
          <cell r="AC43" t="str">
            <v>костик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127</v>
          </cell>
          <cell r="D44">
            <v>226</v>
          </cell>
          <cell r="E44">
            <v>277</v>
          </cell>
          <cell r="F44">
            <v>65</v>
          </cell>
          <cell r="G44">
            <v>0.38</v>
          </cell>
          <cell r="H44">
            <v>45</v>
          </cell>
          <cell r="I44">
            <v>374</v>
          </cell>
          <cell r="J44">
            <v>-97</v>
          </cell>
          <cell r="K44">
            <v>0</v>
          </cell>
          <cell r="L44">
            <v>240</v>
          </cell>
          <cell r="S44">
            <v>55.4</v>
          </cell>
          <cell r="T44">
            <v>80</v>
          </cell>
          <cell r="U44">
            <v>6.9494584837545128</v>
          </cell>
          <cell r="V44">
            <v>1.1732851985559567</v>
          </cell>
          <cell r="Y44">
            <v>83</v>
          </cell>
          <cell r="Z44">
            <v>26.75</v>
          </cell>
          <cell r="AA44">
            <v>50</v>
          </cell>
          <cell r="AB44">
            <v>66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95</v>
          </cell>
          <cell r="D45">
            <v>295</v>
          </cell>
          <cell r="E45">
            <v>245</v>
          </cell>
          <cell r="F45">
            <v>135</v>
          </cell>
          <cell r="G45">
            <v>0.4</v>
          </cell>
          <cell r="H45">
            <v>60</v>
          </cell>
          <cell r="I45">
            <v>245</v>
          </cell>
          <cell r="J45">
            <v>0</v>
          </cell>
          <cell r="K45">
            <v>0</v>
          </cell>
          <cell r="L45">
            <v>160</v>
          </cell>
          <cell r="S45">
            <v>49</v>
          </cell>
          <cell r="T45">
            <v>80</v>
          </cell>
          <cell r="U45">
            <v>7.6530612244897958</v>
          </cell>
          <cell r="V45">
            <v>2.7551020408163267</v>
          </cell>
          <cell r="Y45">
            <v>55.8</v>
          </cell>
          <cell r="Z45">
            <v>40.25</v>
          </cell>
          <cell r="AA45">
            <v>34.200000000000003</v>
          </cell>
          <cell r="AB45">
            <v>11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203</v>
          </cell>
          <cell r="D46">
            <v>386</v>
          </cell>
          <cell r="E46">
            <v>294</v>
          </cell>
          <cell r="F46">
            <v>83</v>
          </cell>
          <cell r="G46">
            <v>0.4</v>
          </cell>
          <cell r="H46">
            <v>60</v>
          </cell>
          <cell r="I46">
            <v>298</v>
          </cell>
          <cell r="J46">
            <v>-4</v>
          </cell>
          <cell r="K46">
            <v>0</v>
          </cell>
          <cell r="L46">
            <v>280</v>
          </cell>
          <cell r="S46">
            <v>58.8</v>
          </cell>
          <cell r="T46">
            <v>80</v>
          </cell>
          <cell r="U46">
            <v>7.5340136054421771</v>
          </cell>
          <cell r="V46">
            <v>1.4115646258503403</v>
          </cell>
          <cell r="Y46">
            <v>86.8</v>
          </cell>
          <cell r="Z46">
            <v>53.25</v>
          </cell>
          <cell r="AA46">
            <v>36.4</v>
          </cell>
          <cell r="AB46">
            <v>35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371</v>
          </cell>
          <cell r="D47">
            <v>495</v>
          </cell>
          <cell r="E47">
            <v>459</v>
          </cell>
          <cell r="F47">
            <v>397</v>
          </cell>
          <cell r="G47">
            <v>0.3</v>
          </cell>
          <cell r="H47">
            <v>45</v>
          </cell>
          <cell r="I47">
            <v>451</v>
          </cell>
          <cell r="J47">
            <v>8</v>
          </cell>
          <cell r="K47">
            <v>0</v>
          </cell>
          <cell r="L47">
            <v>240</v>
          </cell>
          <cell r="S47">
            <v>91.8</v>
          </cell>
          <cell r="T47">
            <v>120</v>
          </cell>
          <cell r="U47">
            <v>8.246187363834423</v>
          </cell>
          <cell r="V47">
            <v>4.3246187363834423</v>
          </cell>
          <cell r="Y47">
            <v>197.2</v>
          </cell>
          <cell r="Z47">
            <v>115</v>
          </cell>
          <cell r="AA47">
            <v>74.400000000000006</v>
          </cell>
          <cell r="AB47">
            <v>18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687</v>
          </cell>
          <cell r="D48">
            <v>2889</v>
          </cell>
          <cell r="E48">
            <v>2044</v>
          </cell>
          <cell r="F48">
            <v>1474</v>
          </cell>
          <cell r="G48">
            <v>0.27</v>
          </cell>
          <cell r="H48">
            <v>45</v>
          </cell>
          <cell r="I48">
            <v>2073</v>
          </cell>
          <cell r="J48">
            <v>-29</v>
          </cell>
          <cell r="K48">
            <v>0</v>
          </cell>
          <cell r="L48">
            <v>1200</v>
          </cell>
          <cell r="S48">
            <v>408.8</v>
          </cell>
          <cell r="T48">
            <v>300</v>
          </cell>
          <cell r="U48">
            <v>7.2749510763209395</v>
          </cell>
          <cell r="V48">
            <v>3.6056751467710373</v>
          </cell>
          <cell r="Y48">
            <v>491.8</v>
          </cell>
          <cell r="Z48">
            <v>248.75</v>
          </cell>
          <cell r="AA48">
            <v>331.4</v>
          </cell>
          <cell r="AB48">
            <v>192</v>
          </cell>
          <cell r="AC48">
            <v>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2</v>
          </cell>
          <cell r="D49">
            <v>83</v>
          </cell>
          <cell r="E49">
            <v>81</v>
          </cell>
          <cell r="F49">
            <v>1</v>
          </cell>
          <cell r="G49">
            <v>0.35</v>
          </cell>
          <cell r="H49">
            <v>45</v>
          </cell>
          <cell r="I49">
            <v>91</v>
          </cell>
          <cell r="J49">
            <v>-10</v>
          </cell>
          <cell r="K49">
            <v>0</v>
          </cell>
          <cell r="L49">
            <v>120</v>
          </cell>
          <cell r="S49">
            <v>16.2</v>
          </cell>
          <cell r="U49">
            <v>7.4691358024691361</v>
          </cell>
          <cell r="V49">
            <v>6.1728395061728399E-2</v>
          </cell>
          <cell r="Y49">
            <v>6.8</v>
          </cell>
          <cell r="Z49">
            <v>10.75</v>
          </cell>
          <cell r="AA49">
            <v>8.1999999999999993</v>
          </cell>
          <cell r="AB49">
            <v>7</v>
          </cell>
          <cell r="AC49" t="e">
            <v>#N/A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4.4139999999999997</v>
          </cell>
          <cell r="D50">
            <v>456.70499999999998</v>
          </cell>
          <cell r="E50">
            <v>316.005</v>
          </cell>
          <cell r="F50">
            <v>133.84</v>
          </cell>
          <cell r="G50">
            <v>1</v>
          </cell>
          <cell r="H50">
            <v>45</v>
          </cell>
          <cell r="I50">
            <v>304.5</v>
          </cell>
          <cell r="J50">
            <v>11.504999999999995</v>
          </cell>
          <cell r="K50">
            <v>100</v>
          </cell>
          <cell r="L50">
            <v>150</v>
          </cell>
          <cell r="S50">
            <v>63.201000000000001</v>
          </cell>
          <cell r="T50">
            <v>60</v>
          </cell>
          <cell r="U50">
            <v>7.0226736918719643</v>
          </cell>
          <cell r="V50">
            <v>2.1176880112656447</v>
          </cell>
          <cell r="Y50">
            <v>40.059199999999997</v>
          </cell>
          <cell r="Z50">
            <v>28.169</v>
          </cell>
          <cell r="AA50">
            <v>43.008600000000001</v>
          </cell>
          <cell r="AB50">
            <v>25.655999999999999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378</v>
          </cell>
          <cell r="D51">
            <v>895</v>
          </cell>
          <cell r="E51">
            <v>670</v>
          </cell>
          <cell r="F51">
            <v>595</v>
          </cell>
          <cell r="G51">
            <v>0.4</v>
          </cell>
          <cell r="H51">
            <v>60</v>
          </cell>
          <cell r="I51">
            <v>675</v>
          </cell>
          <cell r="J51">
            <v>-5</v>
          </cell>
          <cell r="K51">
            <v>0</v>
          </cell>
          <cell r="L51">
            <v>120</v>
          </cell>
          <cell r="S51">
            <v>134</v>
          </cell>
          <cell r="T51">
            <v>200</v>
          </cell>
          <cell r="U51">
            <v>6.8283582089552235</v>
          </cell>
          <cell r="V51">
            <v>4.4402985074626864</v>
          </cell>
          <cell r="Y51">
            <v>167.4</v>
          </cell>
          <cell r="Z51">
            <v>132.5</v>
          </cell>
          <cell r="AA51">
            <v>115</v>
          </cell>
          <cell r="AB51">
            <v>100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5267</v>
          </cell>
          <cell r="D52">
            <v>8532</v>
          </cell>
          <cell r="E52">
            <v>6863</v>
          </cell>
          <cell r="F52">
            <v>6852</v>
          </cell>
          <cell r="G52">
            <v>0.4</v>
          </cell>
          <cell r="H52">
            <v>60</v>
          </cell>
          <cell r="I52">
            <v>6906</v>
          </cell>
          <cell r="J52">
            <v>-43</v>
          </cell>
          <cell r="K52">
            <v>1600</v>
          </cell>
          <cell r="L52">
            <v>0</v>
          </cell>
          <cell r="S52">
            <v>1372.6</v>
          </cell>
          <cell r="T52">
            <v>1000</v>
          </cell>
          <cell r="U52">
            <v>6.8862013696634126</v>
          </cell>
          <cell r="V52">
            <v>4.9919860119481276</v>
          </cell>
          <cell r="Y52">
            <v>2093</v>
          </cell>
          <cell r="Z52">
            <v>1257</v>
          </cell>
          <cell r="AA52">
            <v>1024.5999999999999</v>
          </cell>
          <cell r="AB52">
            <v>610</v>
          </cell>
          <cell r="AC52" t="str">
            <v>м1800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1488</v>
          </cell>
          <cell r="D53">
            <v>2057</v>
          </cell>
          <cell r="E53">
            <v>2017</v>
          </cell>
          <cell r="F53">
            <v>1492</v>
          </cell>
          <cell r="G53">
            <v>0.4</v>
          </cell>
          <cell r="H53">
            <v>60</v>
          </cell>
          <cell r="I53">
            <v>2038</v>
          </cell>
          <cell r="J53">
            <v>-21</v>
          </cell>
          <cell r="K53">
            <v>400</v>
          </cell>
          <cell r="L53">
            <v>400</v>
          </cell>
          <cell r="S53">
            <v>403.4</v>
          </cell>
          <cell r="T53">
            <v>480</v>
          </cell>
          <cell r="U53">
            <v>6.8715914724838871</v>
          </cell>
          <cell r="V53">
            <v>3.6985622211204761</v>
          </cell>
          <cell r="Y53">
            <v>620.4</v>
          </cell>
          <cell r="Z53">
            <v>373.75</v>
          </cell>
          <cell r="AA53">
            <v>299</v>
          </cell>
          <cell r="AB53">
            <v>258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3034</v>
          </cell>
          <cell r="D54">
            <v>6515</v>
          </cell>
          <cell r="E54">
            <v>4914</v>
          </cell>
          <cell r="F54">
            <v>4547</v>
          </cell>
          <cell r="G54">
            <v>0.4</v>
          </cell>
          <cell r="H54">
            <v>60</v>
          </cell>
          <cell r="I54">
            <v>4969</v>
          </cell>
          <cell r="J54">
            <v>-55</v>
          </cell>
          <cell r="K54">
            <v>1000</v>
          </cell>
          <cell r="L54">
            <v>400</v>
          </cell>
          <cell r="S54">
            <v>982.8</v>
          </cell>
          <cell r="T54">
            <v>880</v>
          </cell>
          <cell r="U54">
            <v>6.9464794464794464</v>
          </cell>
          <cell r="V54">
            <v>4.6265771265771267</v>
          </cell>
          <cell r="Y54">
            <v>1339.8</v>
          </cell>
          <cell r="Z54">
            <v>870</v>
          </cell>
          <cell r="AA54">
            <v>770.4</v>
          </cell>
          <cell r="AB54">
            <v>536</v>
          </cell>
          <cell r="AC54" t="str">
            <v>м1000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1019</v>
          </cell>
          <cell r="D55">
            <v>1340</v>
          </cell>
          <cell r="E55">
            <v>1338</v>
          </cell>
          <cell r="F55">
            <v>968</v>
          </cell>
          <cell r="G55">
            <v>0.35</v>
          </cell>
          <cell r="H55">
            <v>60</v>
          </cell>
          <cell r="I55">
            <v>1390</v>
          </cell>
          <cell r="J55">
            <v>-52</v>
          </cell>
          <cell r="K55">
            <v>200</v>
          </cell>
          <cell r="L55">
            <v>240</v>
          </cell>
          <cell r="S55">
            <v>267.60000000000002</v>
          </cell>
          <cell r="T55">
            <v>440</v>
          </cell>
          <cell r="U55">
            <v>6.9058295964125556</v>
          </cell>
          <cell r="V55">
            <v>3.6173393124065765</v>
          </cell>
          <cell r="Y55">
            <v>487.6</v>
          </cell>
          <cell r="Z55">
            <v>285.5</v>
          </cell>
          <cell r="AA55">
            <v>211.2</v>
          </cell>
          <cell r="AB55">
            <v>161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92</v>
          </cell>
          <cell r="D56">
            <v>599</v>
          </cell>
          <cell r="E56">
            <v>460</v>
          </cell>
          <cell r="F56">
            <v>218</v>
          </cell>
          <cell r="G56">
            <v>0.3</v>
          </cell>
          <cell r="H56">
            <v>45</v>
          </cell>
          <cell r="I56">
            <v>473</v>
          </cell>
          <cell r="J56">
            <v>-13</v>
          </cell>
          <cell r="K56">
            <v>0</v>
          </cell>
          <cell r="L56">
            <v>280</v>
          </cell>
          <cell r="S56">
            <v>92</v>
          </cell>
          <cell r="T56">
            <v>120</v>
          </cell>
          <cell r="U56">
            <v>6.7173913043478262</v>
          </cell>
          <cell r="V56">
            <v>2.3695652173913042</v>
          </cell>
          <cell r="Y56">
            <v>115</v>
          </cell>
          <cell r="Z56">
            <v>67.25</v>
          </cell>
          <cell r="AA56">
            <v>75.599999999999994</v>
          </cell>
          <cell r="AB56">
            <v>73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D57">
            <v>200</v>
          </cell>
          <cell r="E57">
            <v>50</v>
          </cell>
          <cell r="F57">
            <v>150</v>
          </cell>
          <cell r="G57">
            <v>0.1</v>
          </cell>
          <cell r="H57" t="e">
            <v>#N/A</v>
          </cell>
          <cell r="I57">
            <v>55</v>
          </cell>
          <cell r="J57">
            <v>-5</v>
          </cell>
          <cell r="K57">
            <v>0</v>
          </cell>
          <cell r="L57">
            <v>0</v>
          </cell>
          <cell r="S57">
            <v>10</v>
          </cell>
          <cell r="T57">
            <v>100</v>
          </cell>
          <cell r="U57">
            <v>25</v>
          </cell>
          <cell r="V57">
            <v>15</v>
          </cell>
          <cell r="Y57">
            <v>0</v>
          </cell>
          <cell r="Z57">
            <v>0</v>
          </cell>
          <cell r="AA57">
            <v>0</v>
          </cell>
          <cell r="AB57">
            <v>50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12</v>
          </cell>
          <cell r="D58">
            <v>1850</v>
          </cell>
          <cell r="E58">
            <v>1074</v>
          </cell>
          <cell r="F58">
            <v>770</v>
          </cell>
          <cell r="G58">
            <v>0.1</v>
          </cell>
          <cell r="H58">
            <v>60</v>
          </cell>
          <cell r="I58">
            <v>1085</v>
          </cell>
          <cell r="J58">
            <v>-11</v>
          </cell>
          <cell r="K58">
            <v>0</v>
          </cell>
          <cell r="L58">
            <v>420</v>
          </cell>
          <cell r="S58">
            <v>214.8</v>
          </cell>
          <cell r="T58">
            <v>280</v>
          </cell>
          <cell r="U58">
            <v>6.8435754189944129</v>
          </cell>
          <cell r="V58">
            <v>3.5847299813780258</v>
          </cell>
          <cell r="Y58">
            <v>216.2</v>
          </cell>
          <cell r="Z58">
            <v>184.75</v>
          </cell>
          <cell r="AA58">
            <v>170.2</v>
          </cell>
          <cell r="AB58">
            <v>208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7</v>
          </cell>
          <cell r="D59">
            <v>1424</v>
          </cell>
          <cell r="E59">
            <v>729</v>
          </cell>
          <cell r="F59">
            <v>687</v>
          </cell>
          <cell r="G59">
            <v>0.1</v>
          </cell>
          <cell r="H59">
            <v>60</v>
          </cell>
          <cell r="I59">
            <v>741</v>
          </cell>
          <cell r="J59">
            <v>-12</v>
          </cell>
          <cell r="K59">
            <v>0</v>
          </cell>
          <cell r="L59">
            <v>0</v>
          </cell>
          <cell r="S59">
            <v>145.80000000000001</v>
          </cell>
          <cell r="T59">
            <v>280</v>
          </cell>
          <cell r="U59">
            <v>6.6323731138545945</v>
          </cell>
          <cell r="V59">
            <v>4.7119341563786001</v>
          </cell>
          <cell r="Y59">
            <v>213.6</v>
          </cell>
          <cell r="Z59">
            <v>158.5</v>
          </cell>
          <cell r="AA59">
            <v>129</v>
          </cell>
          <cell r="AB59">
            <v>173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30</v>
          </cell>
          <cell r="D60">
            <v>313</v>
          </cell>
          <cell r="E60">
            <v>264</v>
          </cell>
          <cell r="F60">
            <v>55</v>
          </cell>
          <cell r="G60">
            <v>0.4</v>
          </cell>
          <cell r="H60">
            <v>30</v>
          </cell>
          <cell r="I60">
            <v>288</v>
          </cell>
          <cell r="J60">
            <v>-24</v>
          </cell>
          <cell r="K60">
            <v>0</v>
          </cell>
          <cell r="L60">
            <v>150</v>
          </cell>
          <cell r="S60">
            <v>52.8</v>
          </cell>
          <cell r="T60">
            <v>150</v>
          </cell>
          <cell r="U60">
            <v>6.7234848484848486</v>
          </cell>
          <cell r="V60">
            <v>1.0416666666666667</v>
          </cell>
          <cell r="Y60">
            <v>56.8</v>
          </cell>
          <cell r="Z60">
            <v>42.25</v>
          </cell>
          <cell r="AA60">
            <v>29.8</v>
          </cell>
          <cell r="AB60">
            <v>58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40.518000000000001</v>
          </cell>
          <cell r="D61">
            <v>765.08699999999999</v>
          </cell>
          <cell r="E61">
            <v>460.88900000000001</v>
          </cell>
          <cell r="F61">
            <v>328.05599999999998</v>
          </cell>
          <cell r="G61">
            <v>1</v>
          </cell>
          <cell r="H61">
            <v>45</v>
          </cell>
          <cell r="I61">
            <v>484.6</v>
          </cell>
          <cell r="J61">
            <v>-23.711000000000013</v>
          </cell>
          <cell r="K61">
            <v>0</v>
          </cell>
          <cell r="L61">
            <v>200</v>
          </cell>
          <cell r="S61">
            <v>92.177800000000005</v>
          </cell>
          <cell r="T61">
            <v>120</v>
          </cell>
          <cell r="U61">
            <v>7.0304997515670804</v>
          </cell>
          <cell r="V61">
            <v>3.558948033040493</v>
          </cell>
          <cell r="Y61">
            <v>78.102000000000004</v>
          </cell>
          <cell r="Z61">
            <v>53.517249999999997</v>
          </cell>
          <cell r="AA61">
            <v>74.700400000000002</v>
          </cell>
          <cell r="AB61">
            <v>84.966999999999999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142</v>
          </cell>
          <cell r="D62">
            <v>1077</v>
          </cell>
          <cell r="E62">
            <v>630</v>
          </cell>
          <cell r="F62">
            <v>559</v>
          </cell>
          <cell r="G62">
            <v>0.28000000000000003</v>
          </cell>
          <cell r="H62">
            <v>45</v>
          </cell>
          <cell r="I62">
            <v>655</v>
          </cell>
          <cell r="J62">
            <v>-25</v>
          </cell>
          <cell r="K62">
            <v>0</v>
          </cell>
          <cell r="L62">
            <v>280</v>
          </cell>
          <cell r="S62">
            <v>126</v>
          </cell>
          <cell r="T62">
            <v>40</v>
          </cell>
          <cell r="U62">
            <v>6.9761904761904763</v>
          </cell>
          <cell r="V62">
            <v>4.4365079365079367</v>
          </cell>
          <cell r="Y62">
            <v>153.6</v>
          </cell>
          <cell r="Z62">
            <v>96</v>
          </cell>
          <cell r="AA62">
            <v>130</v>
          </cell>
          <cell r="AB62">
            <v>116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18.291</v>
          </cell>
          <cell r="D63">
            <v>121.857</v>
          </cell>
          <cell r="E63">
            <v>86.131</v>
          </cell>
          <cell r="F63">
            <v>54.017000000000003</v>
          </cell>
          <cell r="G63">
            <v>1</v>
          </cell>
          <cell r="H63">
            <v>45</v>
          </cell>
          <cell r="I63">
            <v>78</v>
          </cell>
          <cell r="J63">
            <v>8.1310000000000002</v>
          </cell>
          <cell r="K63">
            <v>0</v>
          </cell>
          <cell r="L63">
            <v>40</v>
          </cell>
          <cell r="S63">
            <v>17.226199999999999</v>
          </cell>
          <cell r="T63">
            <v>30</v>
          </cell>
          <cell r="U63">
            <v>7.1993242851006025</v>
          </cell>
          <cell r="V63">
            <v>3.1357467114047211</v>
          </cell>
          <cell r="Y63">
            <v>5.5983999999999998</v>
          </cell>
          <cell r="Z63">
            <v>9.7682500000000001</v>
          </cell>
          <cell r="AA63">
            <v>12.828399999999998</v>
          </cell>
          <cell r="AB63">
            <v>14.903</v>
          </cell>
          <cell r="AC63" t="str">
            <v>магаз</v>
          </cell>
          <cell r="AD63" t="e">
            <v>#N/A</v>
          </cell>
        </row>
        <row r="64">
          <cell r="A64" t="str">
            <v>6591 ДОКТОРСКАЯ ОРИГИНАЛЬНАЯ СН вар ц/о в/у  ОСТАНКИНО</v>
          </cell>
          <cell r="B64" t="str">
            <v>кг</v>
          </cell>
          <cell r="C64">
            <v>25.867999999999999</v>
          </cell>
          <cell r="E64">
            <v>5.6319999999999997</v>
          </cell>
          <cell r="F64">
            <v>20.236000000000001</v>
          </cell>
          <cell r="G64">
            <v>0</v>
          </cell>
          <cell r="H64">
            <v>30</v>
          </cell>
          <cell r="I64">
            <v>4.7</v>
          </cell>
          <cell r="J64">
            <v>0.9319999999999995</v>
          </cell>
          <cell r="K64">
            <v>0</v>
          </cell>
          <cell r="L64">
            <v>0</v>
          </cell>
          <cell r="S64">
            <v>1.1263999999999998</v>
          </cell>
          <cell r="U64">
            <v>17.965198863636367</v>
          </cell>
          <cell r="V64">
            <v>17.965198863636367</v>
          </cell>
          <cell r="Y64">
            <v>0</v>
          </cell>
          <cell r="Z64">
            <v>0</v>
          </cell>
          <cell r="AA64">
            <v>1.6111999999999997</v>
          </cell>
          <cell r="AB64">
            <v>1.6140000000000001</v>
          </cell>
          <cell r="AC64" t="str">
            <v>вывод</v>
          </cell>
          <cell r="AD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56.698999999999998</v>
          </cell>
          <cell r="D65">
            <v>53.04</v>
          </cell>
          <cell r="E65">
            <v>24.323</v>
          </cell>
          <cell r="F65">
            <v>85.415999999999997</v>
          </cell>
          <cell r="G65">
            <v>0</v>
          </cell>
          <cell r="H65">
            <v>60</v>
          </cell>
          <cell r="I65">
            <v>23.75</v>
          </cell>
          <cell r="J65">
            <v>0.5730000000000004</v>
          </cell>
          <cell r="K65">
            <v>0</v>
          </cell>
          <cell r="L65">
            <v>0</v>
          </cell>
          <cell r="S65">
            <v>4.8646000000000003</v>
          </cell>
          <cell r="U65">
            <v>17.558689306417794</v>
          </cell>
          <cell r="V65">
            <v>17.558689306417794</v>
          </cell>
          <cell r="Y65">
            <v>14.2738</v>
          </cell>
          <cell r="Z65">
            <v>13.140750000000001</v>
          </cell>
          <cell r="AA65">
            <v>2.1528</v>
          </cell>
          <cell r="AB65">
            <v>5.4119999999999999</v>
          </cell>
          <cell r="AC65" t="str">
            <v>вывод</v>
          </cell>
          <cell r="AD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125</v>
          </cell>
          <cell r="D66">
            <v>338</v>
          </cell>
          <cell r="E66">
            <v>228</v>
          </cell>
          <cell r="F66">
            <v>224</v>
          </cell>
          <cell r="G66">
            <v>0.45</v>
          </cell>
          <cell r="H66">
            <v>60</v>
          </cell>
          <cell r="I66">
            <v>263</v>
          </cell>
          <cell r="J66">
            <v>-35</v>
          </cell>
          <cell r="K66">
            <v>0</v>
          </cell>
          <cell r="L66">
            <v>80</v>
          </cell>
          <cell r="S66">
            <v>45.6</v>
          </cell>
          <cell r="T66">
            <v>40</v>
          </cell>
          <cell r="U66">
            <v>7.5438596491228065</v>
          </cell>
          <cell r="V66">
            <v>4.9122807017543861</v>
          </cell>
          <cell r="Y66">
            <v>37.799999999999997</v>
          </cell>
          <cell r="Z66">
            <v>30.25</v>
          </cell>
          <cell r="AA66">
            <v>46.8</v>
          </cell>
          <cell r="AB66">
            <v>46</v>
          </cell>
          <cell r="AC66" t="str">
            <v>магаз</v>
          </cell>
          <cell r="AD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36.456000000000003</v>
          </cell>
          <cell r="D67">
            <v>101.49299999999999</v>
          </cell>
          <cell r="E67">
            <v>41.889000000000003</v>
          </cell>
          <cell r="F67">
            <v>96.06</v>
          </cell>
          <cell r="G67">
            <v>0</v>
          </cell>
          <cell r="H67">
            <v>60</v>
          </cell>
          <cell r="I67">
            <v>40.4</v>
          </cell>
          <cell r="J67">
            <v>1.4890000000000043</v>
          </cell>
          <cell r="K67">
            <v>0</v>
          </cell>
          <cell r="L67">
            <v>0</v>
          </cell>
          <cell r="S67">
            <v>8.3778000000000006</v>
          </cell>
          <cell r="U67">
            <v>11.466017331519014</v>
          </cell>
          <cell r="V67">
            <v>11.466017331519014</v>
          </cell>
          <cell r="Y67">
            <v>13.522200000000002</v>
          </cell>
          <cell r="Z67">
            <v>16.634250000000002</v>
          </cell>
          <cell r="AA67">
            <v>7.8763999999999994</v>
          </cell>
          <cell r="AB67">
            <v>12.193</v>
          </cell>
          <cell r="AC67" t="str">
            <v>вывод</v>
          </cell>
          <cell r="AD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42</v>
          </cell>
          <cell r="D68">
            <v>453</v>
          </cell>
          <cell r="E68">
            <v>160</v>
          </cell>
          <cell r="F68">
            <v>275</v>
          </cell>
          <cell r="G68">
            <v>0.45</v>
          </cell>
          <cell r="H68">
            <v>60</v>
          </cell>
          <cell r="I68">
            <v>237</v>
          </cell>
          <cell r="J68">
            <v>-77</v>
          </cell>
          <cell r="K68">
            <v>0</v>
          </cell>
          <cell r="L68">
            <v>0</v>
          </cell>
          <cell r="S68">
            <v>32</v>
          </cell>
          <cell r="U68">
            <v>8.59375</v>
          </cell>
          <cell r="V68">
            <v>8.59375</v>
          </cell>
          <cell r="Y68">
            <v>45</v>
          </cell>
          <cell r="Z68">
            <v>24.25</v>
          </cell>
          <cell r="AA68">
            <v>52.2</v>
          </cell>
          <cell r="AB68">
            <v>31</v>
          </cell>
          <cell r="AC68" t="str">
            <v>магаз</v>
          </cell>
          <cell r="AD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8</v>
          </cell>
          <cell r="D69">
            <v>47</v>
          </cell>
          <cell r="E69">
            <v>10</v>
          </cell>
          <cell r="F69">
            <v>29</v>
          </cell>
          <cell r="G69">
            <v>0.45</v>
          </cell>
          <cell r="H69">
            <v>60</v>
          </cell>
          <cell r="I69">
            <v>18</v>
          </cell>
          <cell r="J69">
            <v>-8</v>
          </cell>
          <cell r="K69">
            <v>0</v>
          </cell>
          <cell r="L69">
            <v>0</v>
          </cell>
          <cell r="S69">
            <v>2</v>
          </cell>
          <cell r="U69">
            <v>14.5</v>
          </cell>
          <cell r="V69">
            <v>14.5</v>
          </cell>
          <cell r="Y69">
            <v>6.2</v>
          </cell>
          <cell r="Z69">
            <v>4</v>
          </cell>
          <cell r="AA69">
            <v>3.6</v>
          </cell>
          <cell r="AB69">
            <v>4</v>
          </cell>
          <cell r="AC69" t="str">
            <v>невыв</v>
          </cell>
          <cell r="AD69" t="e">
            <v>#N/A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6.4909999999999997</v>
          </cell>
          <cell r="D70">
            <v>211.02699999999999</v>
          </cell>
          <cell r="E70">
            <v>113.881</v>
          </cell>
          <cell r="F70">
            <v>101.61</v>
          </cell>
          <cell r="G70">
            <v>1</v>
          </cell>
          <cell r="H70">
            <v>45</v>
          </cell>
          <cell r="I70">
            <v>113</v>
          </cell>
          <cell r="J70">
            <v>0.88100000000000023</v>
          </cell>
          <cell r="K70">
            <v>0</v>
          </cell>
          <cell r="L70">
            <v>70</v>
          </cell>
          <cell r="S70">
            <v>22.776199999999999</v>
          </cell>
          <cell r="U70">
            <v>7.5346194712023964</v>
          </cell>
          <cell r="V70">
            <v>4.4612358514589792</v>
          </cell>
          <cell r="Y70">
            <v>24.747</v>
          </cell>
          <cell r="Z70">
            <v>17.81475</v>
          </cell>
          <cell r="AA70">
            <v>24.826599999999999</v>
          </cell>
          <cell r="AB70">
            <v>22.341999999999999</v>
          </cell>
          <cell r="AC70" t="str">
            <v>к</v>
          </cell>
          <cell r="AD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14</v>
          </cell>
          <cell r="D71">
            <v>263</v>
          </cell>
          <cell r="E71">
            <v>150</v>
          </cell>
          <cell r="F71">
            <v>98</v>
          </cell>
          <cell r="G71">
            <v>0.35</v>
          </cell>
          <cell r="H71" t="e">
            <v>#N/A</v>
          </cell>
          <cell r="I71">
            <v>220</v>
          </cell>
          <cell r="J71">
            <v>-70</v>
          </cell>
          <cell r="K71">
            <v>0</v>
          </cell>
          <cell r="L71">
            <v>120</v>
          </cell>
          <cell r="S71">
            <v>30</v>
          </cell>
          <cell r="U71">
            <v>7.2666666666666666</v>
          </cell>
          <cell r="V71">
            <v>3.2666666666666666</v>
          </cell>
          <cell r="Y71">
            <v>17</v>
          </cell>
          <cell r="Z71">
            <v>12.5</v>
          </cell>
          <cell r="AA71">
            <v>25.4</v>
          </cell>
          <cell r="AB71">
            <v>49</v>
          </cell>
          <cell r="AC71" t="str">
            <v>костик</v>
          </cell>
          <cell r="AD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16</v>
          </cell>
          <cell r="D72">
            <v>1</v>
          </cell>
          <cell r="E72">
            <v>2</v>
          </cell>
          <cell r="F72">
            <v>15</v>
          </cell>
          <cell r="G72">
            <v>0.8</v>
          </cell>
          <cell r="H72">
            <v>60</v>
          </cell>
          <cell r="I72">
            <v>2</v>
          </cell>
          <cell r="J72">
            <v>0</v>
          </cell>
          <cell r="K72">
            <v>0</v>
          </cell>
          <cell r="L72">
            <v>0</v>
          </cell>
          <cell r="S72">
            <v>0.4</v>
          </cell>
          <cell r="U72">
            <v>37.5</v>
          </cell>
          <cell r="V72">
            <v>37.5</v>
          </cell>
          <cell r="Y72">
            <v>6.2</v>
          </cell>
          <cell r="Z72">
            <v>1.25</v>
          </cell>
          <cell r="AA72">
            <v>2.6</v>
          </cell>
          <cell r="AB72">
            <v>0</v>
          </cell>
          <cell r="AC72" t="str">
            <v>магаз</v>
          </cell>
          <cell r="AD72" t="str">
            <v>???</v>
          </cell>
        </row>
        <row r="73">
          <cell r="A73" t="str">
            <v>6648 СОЧНЫЕ Папа может сар п/о мгс 1*3  ОСТАНКИНО</v>
          </cell>
          <cell r="B73" t="str">
            <v>кг</v>
          </cell>
          <cell r="D73">
            <v>31.210999999999999</v>
          </cell>
          <cell r="E73">
            <v>15.635999999999999</v>
          </cell>
          <cell r="F73">
            <v>15.574999999999999</v>
          </cell>
          <cell r="G73">
            <v>0</v>
          </cell>
          <cell r="H73">
            <v>45</v>
          </cell>
          <cell r="I73">
            <v>15</v>
          </cell>
          <cell r="J73">
            <v>0.63599999999999923</v>
          </cell>
          <cell r="K73">
            <v>0</v>
          </cell>
          <cell r="L73">
            <v>0</v>
          </cell>
          <cell r="S73">
            <v>3.1271999999999998</v>
          </cell>
          <cell r="U73">
            <v>4.9804937324123815</v>
          </cell>
          <cell r="V73">
            <v>4.9804937324123815</v>
          </cell>
          <cell r="Y73">
            <v>3.4874000000000001</v>
          </cell>
          <cell r="Z73">
            <v>1.25075</v>
          </cell>
          <cell r="AA73">
            <v>3.468</v>
          </cell>
          <cell r="AB73">
            <v>7.3140000000000001</v>
          </cell>
          <cell r="AC73" t="str">
            <v>вывод</v>
          </cell>
          <cell r="AD73" t="e">
            <v>#N/A</v>
          </cell>
        </row>
        <row r="74">
          <cell r="A74" t="str">
            <v>6661 СОЧНЫЙ ГРИЛЬ ПМ сос п/о мгс 1.5*4_Маяк  ОСТАНКИНО</v>
          </cell>
          <cell r="B74" t="str">
            <v>кг</v>
          </cell>
          <cell r="C74">
            <v>1.5429999999999999</v>
          </cell>
          <cell r="D74">
            <v>79.602000000000004</v>
          </cell>
          <cell r="E74">
            <v>81.245999999999995</v>
          </cell>
          <cell r="F74">
            <v>-1.645</v>
          </cell>
          <cell r="G74">
            <v>1</v>
          </cell>
          <cell r="H74">
            <v>45</v>
          </cell>
          <cell r="I74">
            <v>79.5</v>
          </cell>
          <cell r="J74">
            <v>1.7459999999999951</v>
          </cell>
          <cell r="K74">
            <v>0</v>
          </cell>
          <cell r="L74">
            <v>20</v>
          </cell>
          <cell r="S74">
            <v>16.249199999999998</v>
          </cell>
          <cell r="T74">
            <v>90</v>
          </cell>
          <cell r="U74">
            <v>6.6683282869310503</v>
          </cell>
          <cell r="V74">
            <v>-0.10123575314477022</v>
          </cell>
          <cell r="Y74">
            <v>10.543200000000001</v>
          </cell>
          <cell r="Z74">
            <v>10.91925</v>
          </cell>
          <cell r="AA74">
            <v>5.274</v>
          </cell>
          <cell r="AB74">
            <v>17.141999999999999</v>
          </cell>
          <cell r="AC74" t="str">
            <v>увел</v>
          </cell>
          <cell r="AD74" t="e">
            <v>#N/A</v>
          </cell>
        </row>
        <row r="75">
          <cell r="A75" t="str">
            <v>6666 БОЯНСКАЯ Папа может п/к в/у 0,28кг 8 шт. ОСТАНКИНО</v>
          </cell>
          <cell r="B75" t="str">
            <v>шт</v>
          </cell>
          <cell r="C75">
            <v>866</v>
          </cell>
          <cell r="D75">
            <v>1210</v>
          </cell>
          <cell r="E75">
            <v>1246</v>
          </cell>
          <cell r="F75">
            <v>797</v>
          </cell>
          <cell r="G75">
            <v>0.28000000000000003</v>
          </cell>
          <cell r="H75">
            <v>45</v>
          </cell>
          <cell r="I75">
            <v>1280</v>
          </cell>
          <cell r="J75">
            <v>-34</v>
          </cell>
          <cell r="K75">
            <v>0</v>
          </cell>
          <cell r="L75">
            <v>480</v>
          </cell>
          <cell r="S75">
            <v>249.2</v>
          </cell>
          <cell r="T75">
            <v>440</v>
          </cell>
          <cell r="U75">
            <v>6.8900481540930985</v>
          </cell>
          <cell r="V75">
            <v>3.1982343499197432</v>
          </cell>
          <cell r="Y75">
            <v>376.4</v>
          </cell>
          <cell r="Z75">
            <v>221.5</v>
          </cell>
          <cell r="AA75">
            <v>209.6</v>
          </cell>
          <cell r="AB75">
            <v>223</v>
          </cell>
          <cell r="AC75" t="e">
            <v>#N/A</v>
          </cell>
          <cell r="AD75" t="e">
            <v>#N/A</v>
          </cell>
        </row>
        <row r="76">
          <cell r="A76" t="str">
            <v>6669 ВЕНСКАЯ САЛЯМИ п/к в/у 0.28кг 8шт  ОСТАНКИНО</v>
          </cell>
          <cell r="B76" t="str">
            <v>шт</v>
          </cell>
          <cell r="C76">
            <v>232</v>
          </cell>
          <cell r="D76">
            <v>788</v>
          </cell>
          <cell r="E76">
            <v>574</v>
          </cell>
          <cell r="F76">
            <v>371</v>
          </cell>
          <cell r="G76">
            <v>0.28000000000000003</v>
          </cell>
          <cell r="H76">
            <v>45</v>
          </cell>
          <cell r="I76">
            <v>620</v>
          </cell>
          <cell r="J76">
            <v>-46</v>
          </cell>
          <cell r="K76">
            <v>0</v>
          </cell>
          <cell r="L76">
            <v>240</v>
          </cell>
          <cell r="S76">
            <v>114.8</v>
          </cell>
          <cell r="T76">
            <v>200</v>
          </cell>
          <cell r="U76">
            <v>7.0644599303135891</v>
          </cell>
          <cell r="V76">
            <v>3.2317073170731709</v>
          </cell>
          <cell r="Y76">
            <v>200.4</v>
          </cell>
          <cell r="Z76">
            <v>110.5</v>
          </cell>
          <cell r="AA76">
            <v>107</v>
          </cell>
          <cell r="AB76">
            <v>100</v>
          </cell>
          <cell r="AC76" t="e">
            <v>#N/A</v>
          </cell>
          <cell r="AD76" t="e">
            <v>#N/A</v>
          </cell>
        </row>
        <row r="77">
          <cell r="A77" t="str">
            <v>6683 СЕРВЕЛАТ ЗЕРНИСТЫЙ ПМ в/к в/у 0,35кг  ОСТАНКИНО</v>
          </cell>
          <cell r="B77" t="str">
            <v>шт</v>
          </cell>
          <cell r="C77">
            <v>1025</v>
          </cell>
          <cell r="D77">
            <v>3306</v>
          </cell>
          <cell r="E77">
            <v>2391</v>
          </cell>
          <cell r="F77">
            <v>1850</v>
          </cell>
          <cell r="G77">
            <v>0.35</v>
          </cell>
          <cell r="H77">
            <v>45</v>
          </cell>
          <cell r="I77">
            <v>2467</v>
          </cell>
          <cell r="J77">
            <v>-76</v>
          </cell>
          <cell r="K77">
            <v>400</v>
          </cell>
          <cell r="L77">
            <v>320</v>
          </cell>
          <cell r="S77">
            <v>478.2</v>
          </cell>
          <cell r="T77">
            <v>720</v>
          </cell>
          <cell r="U77">
            <v>6.8799665411961524</v>
          </cell>
          <cell r="V77">
            <v>3.8686741948975327</v>
          </cell>
          <cell r="Y77">
            <v>681.8</v>
          </cell>
          <cell r="Z77">
            <v>415</v>
          </cell>
          <cell r="AA77">
            <v>373.2</v>
          </cell>
          <cell r="AB77">
            <v>424</v>
          </cell>
          <cell r="AC77">
            <v>0</v>
          </cell>
          <cell r="AD77" t="e">
            <v>#N/A</v>
          </cell>
        </row>
        <row r="78">
          <cell r="A78" t="str">
            <v>6684 СЕРВЕЛАТ КАРЕЛЬСКИЙ ПМ в/к в/у 0.28кг  ОСТАНКИНО</v>
          </cell>
          <cell r="B78" t="str">
            <v>шт</v>
          </cell>
          <cell r="C78">
            <v>1465</v>
          </cell>
          <cell r="D78">
            <v>1860</v>
          </cell>
          <cell r="E78">
            <v>1891</v>
          </cell>
          <cell r="F78">
            <v>1337</v>
          </cell>
          <cell r="G78">
            <v>0.28000000000000003</v>
          </cell>
          <cell r="H78">
            <v>45</v>
          </cell>
          <cell r="I78">
            <v>1985</v>
          </cell>
          <cell r="J78">
            <v>-94</v>
          </cell>
          <cell r="K78">
            <v>400</v>
          </cell>
          <cell r="L78">
            <v>480</v>
          </cell>
          <cell r="S78">
            <v>378.2</v>
          </cell>
          <cell r="T78">
            <v>400</v>
          </cell>
          <cell r="U78">
            <v>6.9196192490745636</v>
          </cell>
          <cell r="V78">
            <v>3.5351665785298785</v>
          </cell>
          <cell r="Y78">
            <v>498</v>
          </cell>
          <cell r="Z78">
            <v>377</v>
          </cell>
          <cell r="AA78">
            <v>287.2</v>
          </cell>
          <cell r="AB78">
            <v>334</v>
          </cell>
          <cell r="AC78" t="str">
            <v>???</v>
          </cell>
          <cell r="AD78" t="e">
            <v>#N/A</v>
          </cell>
        </row>
        <row r="79">
          <cell r="A79" t="str">
            <v>6689 СЕРВЕЛАТ ОХОТНИЧИЙ ПМ в/к в/у 0,35кг 8шт  ОСТАНКИНО</v>
          </cell>
          <cell r="B79" t="str">
            <v>шт</v>
          </cell>
          <cell r="C79">
            <v>2723</v>
          </cell>
          <cell r="D79">
            <v>6334</v>
          </cell>
          <cell r="E79">
            <v>5886</v>
          </cell>
          <cell r="F79">
            <v>3061</v>
          </cell>
          <cell r="G79">
            <v>0.35</v>
          </cell>
          <cell r="H79">
            <v>45</v>
          </cell>
          <cell r="I79">
            <v>5958</v>
          </cell>
          <cell r="J79">
            <v>-72</v>
          </cell>
          <cell r="K79">
            <v>1000</v>
          </cell>
          <cell r="L79">
            <v>2600</v>
          </cell>
          <cell r="S79">
            <v>1177.2</v>
          </cell>
          <cell r="T79">
            <v>1480</v>
          </cell>
          <cell r="U79">
            <v>6.9155623513421673</v>
          </cell>
          <cell r="V79">
            <v>2.6002378525314302</v>
          </cell>
          <cell r="Y79">
            <v>1562.8</v>
          </cell>
          <cell r="Z79">
            <v>896.5</v>
          </cell>
          <cell r="AA79">
            <v>785.8</v>
          </cell>
          <cell r="AB79">
            <v>568</v>
          </cell>
          <cell r="AC79">
            <v>0</v>
          </cell>
          <cell r="AD79" t="e">
            <v>#N/A</v>
          </cell>
        </row>
        <row r="80">
          <cell r="A80" t="str">
            <v>6692 СЕРВЕЛАТ ПРИМА в/к в/у 0.28кг 8шт.  ОСТАНКИНО</v>
          </cell>
          <cell r="B80" t="str">
            <v>шт</v>
          </cell>
          <cell r="C80">
            <v>377</v>
          </cell>
          <cell r="D80">
            <v>868</v>
          </cell>
          <cell r="E80">
            <v>680</v>
          </cell>
          <cell r="F80">
            <v>547</v>
          </cell>
          <cell r="G80">
            <v>0.28000000000000003</v>
          </cell>
          <cell r="H80">
            <v>45</v>
          </cell>
          <cell r="I80">
            <v>698</v>
          </cell>
          <cell r="J80">
            <v>-18</v>
          </cell>
          <cell r="K80">
            <v>0</v>
          </cell>
          <cell r="L80">
            <v>160</v>
          </cell>
          <cell r="S80">
            <v>136</v>
          </cell>
          <cell r="T80">
            <v>240</v>
          </cell>
          <cell r="U80">
            <v>6.9632352941176467</v>
          </cell>
          <cell r="V80">
            <v>4.0220588235294121</v>
          </cell>
          <cell r="Y80">
            <v>193.6</v>
          </cell>
          <cell r="Z80">
            <v>107.5</v>
          </cell>
          <cell r="AA80">
            <v>111</v>
          </cell>
          <cell r="AB80">
            <v>121</v>
          </cell>
          <cell r="AC80">
            <v>0</v>
          </cell>
          <cell r="AD80" t="e">
            <v>#N/A</v>
          </cell>
        </row>
        <row r="81">
          <cell r="A81" t="str">
            <v>6697 СЕРВЕЛАТ ФИНСКИЙ ПМ в/к в/у 0,35кг 8шт.  ОСТАНКИНО</v>
          </cell>
          <cell r="B81" t="str">
            <v>шт</v>
          </cell>
          <cell r="C81">
            <v>2601</v>
          </cell>
          <cell r="D81">
            <v>8752</v>
          </cell>
          <cell r="E81">
            <v>6723</v>
          </cell>
          <cell r="F81">
            <v>4500</v>
          </cell>
          <cell r="G81">
            <v>0.35</v>
          </cell>
          <cell r="H81">
            <v>45</v>
          </cell>
          <cell r="I81">
            <v>6826</v>
          </cell>
          <cell r="J81">
            <v>-103</v>
          </cell>
          <cell r="K81">
            <v>1200</v>
          </cell>
          <cell r="L81">
            <v>2000</v>
          </cell>
          <cell r="S81">
            <v>1344.6</v>
          </cell>
          <cell r="T81">
            <v>1600</v>
          </cell>
          <cell r="U81">
            <v>6.9165551093261941</v>
          </cell>
          <cell r="V81">
            <v>3.346720214190094</v>
          </cell>
          <cell r="Y81">
            <v>1708.8</v>
          </cell>
          <cell r="Z81">
            <v>906.25</v>
          </cell>
          <cell r="AA81">
            <v>907.6</v>
          </cell>
          <cell r="AB81">
            <v>769</v>
          </cell>
          <cell r="AC81" t="str">
            <v>плакат17</v>
          </cell>
          <cell r="AD81" t="e">
            <v>#N/A</v>
          </cell>
        </row>
        <row r="82">
          <cell r="A82" t="str">
            <v>6713 СОЧНЫЙ ГРИЛЬ ПМ сос п/о мгс 0.41кг 8шт.  ОСТАНКИНО</v>
          </cell>
          <cell r="B82" t="str">
            <v>шт</v>
          </cell>
          <cell r="C82">
            <v>406</v>
          </cell>
          <cell r="D82">
            <v>1823</v>
          </cell>
          <cell r="E82">
            <v>1426</v>
          </cell>
          <cell r="F82">
            <v>734</v>
          </cell>
          <cell r="G82">
            <v>0.41</v>
          </cell>
          <cell r="H82">
            <v>45</v>
          </cell>
          <cell r="I82">
            <v>1479</v>
          </cell>
          <cell r="J82">
            <v>-53</v>
          </cell>
          <cell r="K82">
            <v>0</v>
          </cell>
          <cell r="L82">
            <v>800</v>
          </cell>
          <cell r="S82">
            <v>285.2</v>
          </cell>
          <cell r="T82">
            <v>440</v>
          </cell>
          <cell r="U82">
            <v>6.9214586255259469</v>
          </cell>
          <cell r="V82">
            <v>2.573632538569425</v>
          </cell>
          <cell r="Y82">
            <v>311.60000000000002</v>
          </cell>
          <cell r="Z82">
            <v>199.5</v>
          </cell>
          <cell r="AA82">
            <v>207.4</v>
          </cell>
          <cell r="AB82">
            <v>195</v>
          </cell>
          <cell r="AC82" t="e">
            <v>#N/A</v>
          </cell>
          <cell r="AD82" t="e">
            <v>#N/A</v>
          </cell>
        </row>
        <row r="83">
          <cell r="A83" t="str">
            <v>6716 ОСОБАЯ Коровино (в сетке) 0.5кг 8шт.  ОСТАНКИНО</v>
          </cell>
          <cell r="B83" t="str">
            <v>шт</v>
          </cell>
          <cell r="C83">
            <v>32</v>
          </cell>
          <cell r="D83">
            <v>313</v>
          </cell>
          <cell r="E83">
            <v>217</v>
          </cell>
          <cell r="F83">
            <v>136</v>
          </cell>
          <cell r="G83">
            <v>0.5</v>
          </cell>
          <cell r="H83">
            <v>0.6</v>
          </cell>
          <cell r="I83">
            <v>238</v>
          </cell>
          <cell r="J83">
            <v>-21</v>
          </cell>
          <cell r="K83">
            <v>0</v>
          </cell>
          <cell r="L83">
            <v>200</v>
          </cell>
          <cell r="S83">
            <v>43.4</v>
          </cell>
          <cell r="T83">
            <v>80</v>
          </cell>
          <cell r="U83">
            <v>9.5852534562211993</v>
          </cell>
          <cell r="V83">
            <v>3.1336405529953919</v>
          </cell>
          <cell r="Y83">
            <v>65.599999999999994</v>
          </cell>
          <cell r="Z83">
            <v>37</v>
          </cell>
          <cell r="AA83">
            <v>46.2</v>
          </cell>
          <cell r="AB83">
            <v>54</v>
          </cell>
          <cell r="AC83">
            <v>0</v>
          </cell>
          <cell r="AD83" t="str">
            <v>кост</v>
          </cell>
        </row>
        <row r="84">
          <cell r="A84" t="str">
            <v>6717 ДОКТОРСКАЯ ОРИГИН. ц/о в/у 0.5кг 6шт.  ОСТАНКИНО</v>
          </cell>
          <cell r="B84" t="str">
            <v>шт</v>
          </cell>
          <cell r="D84">
            <v>42</v>
          </cell>
          <cell r="E84">
            <v>0</v>
          </cell>
          <cell r="F84">
            <v>42</v>
          </cell>
          <cell r="G84">
            <v>0.5</v>
          </cell>
          <cell r="H84" t="e">
            <v>#N/A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S84">
            <v>0</v>
          </cell>
          <cell r="U84" t="e">
            <v>#DIV/0!</v>
          </cell>
          <cell r="V84" t="e">
            <v>#DIV/0!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e">
            <v>#N/A</v>
          </cell>
          <cell r="AD84" t="e">
            <v>#N/A</v>
          </cell>
        </row>
        <row r="85">
          <cell r="A85" t="str">
            <v>6722 СОЧНЫЕ ПМ сос п/о мгс 0,41кг 10шт.  ОСТАНКИНО</v>
          </cell>
          <cell r="B85" t="str">
            <v>шт</v>
          </cell>
          <cell r="C85">
            <v>2999</v>
          </cell>
          <cell r="D85">
            <v>8126</v>
          </cell>
          <cell r="E85">
            <v>6741</v>
          </cell>
          <cell r="F85">
            <v>3750</v>
          </cell>
          <cell r="G85">
            <v>0.41</v>
          </cell>
          <cell r="H85">
            <v>45</v>
          </cell>
          <cell r="I85">
            <v>6007</v>
          </cell>
          <cell r="J85">
            <v>734</v>
          </cell>
          <cell r="K85">
            <v>1500</v>
          </cell>
          <cell r="L85">
            <v>3000</v>
          </cell>
          <cell r="S85">
            <v>1348.2</v>
          </cell>
          <cell r="T85">
            <v>1200</v>
          </cell>
          <cell r="U85">
            <v>7.009345794392523</v>
          </cell>
          <cell r="V85">
            <v>2.7814864263462393</v>
          </cell>
          <cell r="Y85">
            <v>1519.4</v>
          </cell>
          <cell r="Z85">
            <v>856.25</v>
          </cell>
          <cell r="AA85">
            <v>1036</v>
          </cell>
          <cell r="AB85">
            <v>550</v>
          </cell>
          <cell r="AC85">
            <v>0</v>
          </cell>
          <cell r="AD85" t="e">
            <v>#N/A</v>
          </cell>
        </row>
        <row r="86">
          <cell r="A86" t="str">
            <v>6726 СЛИВОЧНЫЕ ПМ сос п/о мгс 0.41кг 10шт.  ОСТАНКИНО</v>
          </cell>
          <cell r="B86" t="str">
            <v>шт</v>
          </cell>
          <cell r="C86">
            <v>354</v>
          </cell>
          <cell r="D86">
            <v>5623</v>
          </cell>
          <cell r="E86">
            <v>2609</v>
          </cell>
          <cell r="F86">
            <v>864</v>
          </cell>
          <cell r="G86">
            <v>0.41</v>
          </cell>
          <cell r="H86">
            <v>45</v>
          </cell>
          <cell r="I86">
            <v>2442</v>
          </cell>
          <cell r="J86">
            <v>167</v>
          </cell>
          <cell r="K86">
            <v>0</v>
          </cell>
          <cell r="L86">
            <v>1500</v>
          </cell>
          <cell r="S86">
            <v>521.79999999999995</v>
          </cell>
          <cell r="T86">
            <v>1250</v>
          </cell>
          <cell r="U86">
            <v>6.9260252970486782</v>
          </cell>
          <cell r="V86">
            <v>1.6558068225373708</v>
          </cell>
          <cell r="Y86">
            <v>400.2</v>
          </cell>
          <cell r="Z86">
            <v>270.75</v>
          </cell>
          <cell r="AA86">
            <v>385.4</v>
          </cell>
          <cell r="AB86">
            <v>251</v>
          </cell>
          <cell r="AC86" t="str">
            <v>борд17</v>
          </cell>
          <cell r="AD86" t="e">
            <v>#N/A</v>
          </cell>
        </row>
        <row r="87">
          <cell r="A87" t="str">
            <v>6734 ОСОБАЯ СО ШПИКОМ Коровино (в сетке) 0,5кг ОСТАНКИНО</v>
          </cell>
          <cell r="B87" t="str">
            <v>шт</v>
          </cell>
          <cell r="C87">
            <v>46</v>
          </cell>
          <cell r="D87">
            <v>50</v>
          </cell>
          <cell r="E87">
            <v>48</v>
          </cell>
          <cell r="F87">
            <v>20</v>
          </cell>
          <cell r="G87">
            <v>0.5</v>
          </cell>
          <cell r="H87" t="e">
            <v>#N/A</v>
          </cell>
          <cell r="I87">
            <v>54</v>
          </cell>
          <cell r="J87">
            <v>-6</v>
          </cell>
          <cell r="K87">
            <v>0</v>
          </cell>
          <cell r="L87">
            <v>32</v>
          </cell>
          <cell r="S87">
            <v>9.6</v>
          </cell>
          <cell r="T87">
            <v>40</v>
          </cell>
          <cell r="U87">
            <v>9.5833333333333339</v>
          </cell>
          <cell r="V87">
            <v>2.0833333333333335</v>
          </cell>
          <cell r="Y87">
            <v>3.6</v>
          </cell>
          <cell r="Z87">
            <v>3</v>
          </cell>
          <cell r="AA87">
            <v>6.4</v>
          </cell>
          <cell r="AB87">
            <v>1</v>
          </cell>
          <cell r="AC87" t="str">
            <v>увел</v>
          </cell>
          <cell r="AD87" t="e">
            <v>#N/A</v>
          </cell>
        </row>
        <row r="88">
          <cell r="A88" t="str">
            <v>6750 МОЛОЧНЫЕ ГОСТ СН сос п/о мгс 0,41 кг 10шт ОСТАНКИНО</v>
          </cell>
          <cell r="B88" t="str">
            <v>шт</v>
          </cell>
          <cell r="C88">
            <v>79</v>
          </cell>
          <cell r="D88">
            <v>128</v>
          </cell>
          <cell r="E88">
            <v>58</v>
          </cell>
          <cell r="F88">
            <v>65</v>
          </cell>
          <cell r="G88">
            <v>0.41</v>
          </cell>
          <cell r="H88" t="e">
            <v>#N/A</v>
          </cell>
          <cell r="I88">
            <v>200</v>
          </cell>
          <cell r="J88">
            <v>-142</v>
          </cell>
          <cell r="K88">
            <v>100</v>
          </cell>
          <cell r="L88">
            <v>50</v>
          </cell>
          <cell r="S88">
            <v>11.6</v>
          </cell>
          <cell r="T88">
            <v>50</v>
          </cell>
          <cell r="U88">
            <v>22.844827586206897</v>
          </cell>
          <cell r="V88">
            <v>5.6034482758620694</v>
          </cell>
          <cell r="Y88">
            <v>15.2</v>
          </cell>
          <cell r="Z88">
            <v>7.5</v>
          </cell>
          <cell r="AA88">
            <v>19.399999999999999</v>
          </cell>
          <cell r="AB88">
            <v>22</v>
          </cell>
          <cell r="AC88" t="str">
            <v>костик</v>
          </cell>
          <cell r="AD88" t="e">
            <v>#N/A</v>
          </cell>
        </row>
        <row r="89">
          <cell r="A89" t="str">
            <v>6751 СЛИВОЧНЫЕ СН сос п/о мгс 0,41кг 10шт.  ОСТАНКИНО</v>
          </cell>
          <cell r="B89" t="str">
            <v>шт</v>
          </cell>
          <cell r="C89">
            <v>122</v>
          </cell>
          <cell r="D89">
            <v>552</v>
          </cell>
          <cell r="E89">
            <v>260</v>
          </cell>
          <cell r="F89">
            <v>405</v>
          </cell>
          <cell r="G89">
            <v>0.41</v>
          </cell>
          <cell r="H89" t="e">
            <v>#N/A</v>
          </cell>
          <cell r="I89">
            <v>294</v>
          </cell>
          <cell r="J89">
            <v>-34</v>
          </cell>
          <cell r="K89">
            <v>0</v>
          </cell>
          <cell r="L89">
            <v>40</v>
          </cell>
          <cell r="S89">
            <v>52</v>
          </cell>
          <cell r="U89">
            <v>8.5576923076923084</v>
          </cell>
          <cell r="V89">
            <v>7.7884615384615383</v>
          </cell>
          <cell r="Y89">
            <v>10.6</v>
          </cell>
          <cell r="Z89">
            <v>15.25</v>
          </cell>
          <cell r="AA89">
            <v>61.6</v>
          </cell>
          <cell r="AB89">
            <v>51</v>
          </cell>
          <cell r="AC89" t="str">
            <v>увел</v>
          </cell>
          <cell r="AD89" t="e">
            <v>#N/A</v>
          </cell>
        </row>
        <row r="90">
          <cell r="A90" t="str">
            <v>6756 ВЕТЧ.ЛЮБИТЕЛЬСКАЯ п/о  ОСТАНКИНО</v>
          </cell>
          <cell r="B90" t="str">
            <v>кг</v>
          </cell>
          <cell r="C90">
            <v>85.741</v>
          </cell>
          <cell r="D90">
            <v>146.29</v>
          </cell>
          <cell r="E90">
            <v>36.453000000000003</v>
          </cell>
          <cell r="F90">
            <v>195.578</v>
          </cell>
          <cell r="G90">
            <v>0</v>
          </cell>
          <cell r="H90" t="e">
            <v>#N/A</v>
          </cell>
          <cell r="I90">
            <v>36</v>
          </cell>
          <cell r="J90">
            <v>0.45300000000000296</v>
          </cell>
          <cell r="K90">
            <v>0</v>
          </cell>
          <cell r="L90">
            <v>0</v>
          </cell>
          <cell r="S90">
            <v>7.2906000000000004</v>
          </cell>
          <cell r="U90">
            <v>26.826049982168819</v>
          </cell>
          <cell r="V90">
            <v>26.826049982168819</v>
          </cell>
          <cell r="Y90">
            <v>0</v>
          </cell>
          <cell r="Z90">
            <v>0</v>
          </cell>
          <cell r="AA90">
            <v>3.9527999999999999</v>
          </cell>
          <cell r="AB90">
            <v>4.59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24.007999999999999</v>
          </cell>
          <cell r="D91">
            <v>20</v>
          </cell>
          <cell r="E91">
            <v>4.0250000000000004</v>
          </cell>
          <cell r="F91">
            <v>39.982999999999997</v>
          </cell>
          <cell r="G91">
            <v>0</v>
          </cell>
          <cell r="H91" t="e">
            <v>#N/A</v>
          </cell>
          <cell r="I91">
            <v>4</v>
          </cell>
          <cell r="J91">
            <v>2.5000000000000355E-2</v>
          </cell>
          <cell r="K91">
            <v>0</v>
          </cell>
          <cell r="L91">
            <v>0</v>
          </cell>
          <cell r="S91">
            <v>0.80500000000000005</v>
          </cell>
          <cell r="U91">
            <v>49.668322981366451</v>
          </cell>
          <cell r="V91">
            <v>49.668322981366451</v>
          </cell>
          <cell r="Y91">
            <v>2.4283999999999999</v>
          </cell>
          <cell r="Z91">
            <v>1.526</v>
          </cell>
          <cell r="AA91">
            <v>1.6013999999999999</v>
          </cell>
          <cell r="AB91">
            <v>0</v>
          </cell>
          <cell r="AC91" t="str">
            <v>акция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27</v>
          </cell>
          <cell r="D92">
            <v>35</v>
          </cell>
          <cell r="E92">
            <v>1</v>
          </cell>
          <cell r="F92">
            <v>49</v>
          </cell>
          <cell r="G92">
            <v>0</v>
          </cell>
          <cell r="H92" t="e">
            <v>#N/A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S92">
            <v>0.2</v>
          </cell>
          <cell r="U92">
            <v>245</v>
          </cell>
          <cell r="V92">
            <v>245</v>
          </cell>
          <cell r="Y92">
            <v>1</v>
          </cell>
          <cell r="Z92">
            <v>0.25</v>
          </cell>
          <cell r="AA92">
            <v>0.4</v>
          </cell>
          <cell r="AB92">
            <v>1</v>
          </cell>
          <cell r="AC92" t="str">
            <v>акция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412</v>
          </cell>
          <cell r="D93">
            <v>1141</v>
          </cell>
          <cell r="E93">
            <v>984</v>
          </cell>
          <cell r="F93">
            <v>541</v>
          </cell>
          <cell r="G93">
            <v>0</v>
          </cell>
          <cell r="H93">
            <v>0</v>
          </cell>
          <cell r="I93">
            <v>1014</v>
          </cell>
          <cell r="J93">
            <v>-30</v>
          </cell>
          <cell r="K93">
            <v>0</v>
          </cell>
          <cell r="L93">
            <v>0</v>
          </cell>
          <cell r="S93">
            <v>196.8</v>
          </cell>
          <cell r="U93">
            <v>2.7489837398373984</v>
          </cell>
          <cell r="V93">
            <v>2.7489837398373984</v>
          </cell>
          <cell r="Y93">
            <v>350.6</v>
          </cell>
          <cell r="Z93">
            <v>190.5</v>
          </cell>
          <cell r="AA93">
            <v>159.19999999999999</v>
          </cell>
          <cell r="AB93">
            <v>196</v>
          </cell>
          <cell r="AC93" t="e">
            <v>#N/A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28.042999999999999</v>
          </cell>
          <cell r="D94">
            <v>553.78</v>
          </cell>
          <cell r="E94">
            <v>276.23899999999998</v>
          </cell>
          <cell r="F94">
            <v>299.28100000000001</v>
          </cell>
          <cell r="G94">
            <v>0</v>
          </cell>
          <cell r="H94">
            <v>0</v>
          </cell>
          <cell r="I94">
            <v>288</v>
          </cell>
          <cell r="J94">
            <v>-11.761000000000024</v>
          </cell>
          <cell r="K94">
            <v>0</v>
          </cell>
          <cell r="L94">
            <v>0</v>
          </cell>
          <cell r="S94">
            <v>55.247799999999998</v>
          </cell>
          <cell r="U94">
            <v>5.4170663809237656</v>
          </cell>
          <cell r="V94">
            <v>5.4170663809237656</v>
          </cell>
          <cell r="Y94">
            <v>158.61099999999999</v>
          </cell>
          <cell r="Z94">
            <v>87.452500000000001</v>
          </cell>
          <cell r="AA94">
            <v>49.517200000000003</v>
          </cell>
          <cell r="AB94">
            <v>23.99</v>
          </cell>
          <cell r="AC94" t="e">
            <v>#N/A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19.01.2024 - 19.01.2024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45.393999999999998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367.39800000000002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394.05099999999999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824.07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120.032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106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97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-5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120</v>
          </cell>
        </row>
        <row r="27">
          <cell r="A27" t="str">
            <v xml:space="preserve"> 096  Сосиски Баварские,  0.42кг,ПОКОМ</v>
          </cell>
          <cell r="D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403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401</v>
          </cell>
        </row>
        <row r="32">
          <cell r="A32" t="str">
            <v xml:space="preserve"> 119  Паштет печеночный Гусь со вкусом гусиного мяса, 0,1 кг ПОКОМ</v>
          </cell>
          <cell r="D32">
            <v>-1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207.74600000000001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2364.2440000000001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120.699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354.84899999999999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85.816999999999993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5951.6980000000003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135.239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45.561999999999998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281.947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2476.7849999999999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2158.4650000000001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143.53800000000001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142.05099999999999</v>
          </cell>
        </row>
        <row r="46">
          <cell r="A46" t="str">
            <v xml:space="preserve"> 240  Колбаса Салями охотничья, ВЕС. ПОКОМ</v>
          </cell>
          <cell r="D46">
            <v>30.57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195.24100000000001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283.98899999999998</v>
          </cell>
        </row>
        <row r="49">
          <cell r="A49" t="str">
            <v xml:space="preserve"> 247  Сардельки Нежные, ВЕС.  ПОКОМ</v>
          </cell>
          <cell r="D49">
            <v>74.998000000000005</v>
          </cell>
        </row>
        <row r="50">
          <cell r="A50" t="str">
            <v xml:space="preserve"> 248  Сардельки Сочные ТМ Особый рецепт,   ПОКОМ</v>
          </cell>
          <cell r="D50">
            <v>97.451999999999998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485.45499999999998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17.652999999999999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121.407</v>
          </cell>
        </row>
        <row r="54">
          <cell r="A54" t="str">
            <v xml:space="preserve"> 263  Шпикачки Стародворские, ВЕС.  ПОКОМ</v>
          </cell>
          <cell r="D54">
            <v>68.772000000000006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166.65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169.12100000000001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116.486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D58">
            <v>0.71699999999999997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939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1236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1583</v>
          </cell>
        </row>
        <row r="62">
          <cell r="A62" t="str">
            <v xml:space="preserve"> 283  Сосиски Сочинки, ВЕС, ТМ Стародворье ПОКОМ</v>
          </cell>
          <cell r="D62">
            <v>198.404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58.124000000000002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1346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3.6110000000000002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23.57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378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148.881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545.88</v>
          </cell>
        </row>
        <row r="75">
          <cell r="A75" t="str">
            <v xml:space="preserve"> 316  Колбаса Нежная ТМ Зареченские ВЕС  ПОКОМ</v>
          </cell>
          <cell r="D75">
            <v>82.192999999999998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6.5860000000000003</v>
          </cell>
        </row>
        <row r="77">
          <cell r="A77" t="str">
            <v xml:space="preserve"> 318  Сосиски Датские ТМ Зареченские, ВЕС  ПОКОМ</v>
          </cell>
          <cell r="D77">
            <v>1496.462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1425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1272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452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226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418.84500000000003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56</v>
          </cell>
        </row>
        <row r="85">
          <cell r="A85" t="str">
            <v xml:space="preserve"> 335  Колбаса Сливушка ТМ Вязанка. ВЕС.  ПОКОМ </v>
          </cell>
          <cell r="D85">
            <v>92.441999999999993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1143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973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213.92400000000001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185.66499999999999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339.334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233.398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52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46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49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165.48699999999999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D96">
            <v>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</row>
        <row r="98">
          <cell r="A98" t="str">
            <v xml:space="preserve"> 372  Ветчина Сочинка ТМ Стародворье. ВЕС ПОКОМ</v>
          </cell>
          <cell r="D98">
            <v>2.706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12.013999999999999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112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90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D103">
            <v>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1030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-1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5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1603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3292</v>
          </cell>
        </row>
        <row r="111">
          <cell r="A111" t="str">
            <v xml:space="preserve"> 416  Сосиски Датские ТМ Особый рецепт, ВЕС  ПОКОМ</v>
          </cell>
          <cell r="D111">
            <v>36.235999999999997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55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44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D115">
            <v>4</v>
          </cell>
        </row>
        <row r="116">
          <cell r="A116" t="str">
            <v>3215 ВЕТЧ.МЯСНАЯ Папа может п/о 0.4кг 8шт.    ОСТАНКИНО</v>
          </cell>
          <cell r="D116">
            <v>44</v>
          </cell>
        </row>
        <row r="117">
          <cell r="A117" t="str">
            <v>3297 СЫТНЫЕ Папа может сар б/о мгс 1*3 СНГ  ОСТАНКИНО</v>
          </cell>
          <cell r="D117">
            <v>32.735999999999997</v>
          </cell>
        </row>
        <row r="118">
          <cell r="A118" t="str">
            <v>3812 СОЧНЫЕ сос п/о мгс 2*2  ОСТАНКИНО</v>
          </cell>
          <cell r="D118">
            <v>461.37799999999999</v>
          </cell>
        </row>
        <row r="119">
          <cell r="A119" t="str">
            <v>4063 МЯСНАЯ Папа может вар п/о_Л   ОСТАНКИНО</v>
          </cell>
          <cell r="D119">
            <v>468.07400000000001</v>
          </cell>
        </row>
        <row r="120">
          <cell r="A120" t="str">
            <v>4117 ЭКСТРА Папа может с/к в/у_Л   ОСТАНКИНО</v>
          </cell>
          <cell r="D120">
            <v>9.4480000000000004</v>
          </cell>
        </row>
        <row r="121">
          <cell r="A121" t="str">
            <v>4574 Мясная со шпиком Папа может вар п/о ОСТАНКИНО</v>
          </cell>
          <cell r="D121">
            <v>38.938000000000002</v>
          </cell>
        </row>
        <row r="122">
          <cell r="A122" t="str">
            <v>4614 ВЕТЧ.ЛЮБИТЕЛЬСКАЯ п/о _ ОСТАНКИНО</v>
          </cell>
          <cell r="D122">
            <v>21.268999999999998</v>
          </cell>
        </row>
        <row r="123">
          <cell r="A123" t="str">
            <v>4813 ФИЛЕЙНАЯ Папа может вар п/о_Л   ОСТАНКИНО</v>
          </cell>
          <cell r="D123">
            <v>114.396</v>
          </cell>
        </row>
        <row r="124">
          <cell r="A124" t="str">
            <v>4993 САЛЯМИ ИТАЛЬЯНСКАЯ с/к в/у 1/250*8_120c ОСТАНКИНО</v>
          </cell>
          <cell r="D124">
            <v>103</v>
          </cell>
        </row>
        <row r="125">
          <cell r="A125" t="str">
            <v>5247 РУССКАЯ ПРЕМИУМ вар б/о мгс_30с ОСТАНКИНО</v>
          </cell>
          <cell r="D125">
            <v>2.9630000000000001</v>
          </cell>
        </row>
        <row r="126">
          <cell r="A126" t="str">
            <v>5336 ОСОБАЯ вар п/о  ОСТАНКИНО</v>
          </cell>
          <cell r="D126">
            <v>106.992</v>
          </cell>
        </row>
        <row r="127">
          <cell r="A127" t="str">
            <v>5337 ОСОБАЯ СО ШПИКОМ вар п/о  ОСТАНКИНО</v>
          </cell>
          <cell r="D127">
            <v>17.614000000000001</v>
          </cell>
        </row>
        <row r="128">
          <cell r="A128" t="str">
            <v>5341 СЕРВЕЛАТ ОХОТНИЧИЙ в/к в/у  ОСТАНКИНО</v>
          </cell>
          <cell r="D128">
            <v>65.263000000000005</v>
          </cell>
        </row>
        <row r="129">
          <cell r="A129" t="str">
            <v>5483 ЭКСТРА Папа может с/к в/у 1/250 8шт.   ОСТАНКИНО</v>
          </cell>
          <cell r="D129">
            <v>108</v>
          </cell>
        </row>
        <row r="130">
          <cell r="A130" t="str">
            <v>5544 Сервелат Финский в/к в/у_45с НОВАЯ ОСТАНКИНО</v>
          </cell>
          <cell r="D130">
            <v>284.53800000000001</v>
          </cell>
        </row>
        <row r="131">
          <cell r="A131" t="str">
            <v>5682 САЛЯМИ МЕЛКОЗЕРНЕНАЯ с/к в/у 1/120_60с   ОСТАНКИНО</v>
          </cell>
          <cell r="D131">
            <v>534</v>
          </cell>
        </row>
        <row r="132">
          <cell r="A132" t="str">
            <v>5706 АРОМАТНАЯ Папа может с/к в/у 1/250 8шт.  ОСТАНКИНО</v>
          </cell>
          <cell r="D132">
            <v>159</v>
          </cell>
        </row>
        <row r="133">
          <cell r="A133" t="str">
            <v>5708 ПОСОЛЬСКАЯ Папа может с/к в/у ОСТАНКИНО</v>
          </cell>
          <cell r="D133">
            <v>41.762999999999998</v>
          </cell>
        </row>
        <row r="134">
          <cell r="A134" t="str">
            <v>5820 СЛИВОЧНЫЕ Папа может сос п/о мгс 2*2_45с   ОСТАНКИНО</v>
          </cell>
          <cell r="D134">
            <v>41.167000000000002</v>
          </cell>
        </row>
        <row r="135">
          <cell r="A135" t="str">
            <v>5851 ЭКСТРА Папа может вар п/о   ОСТАНКИНО</v>
          </cell>
          <cell r="D135">
            <v>82.394999999999996</v>
          </cell>
        </row>
        <row r="136">
          <cell r="A136" t="str">
            <v>5931 ОХОТНИЧЬЯ Папа может с/к в/у 1/220 8шт.   ОСТАНКИНО</v>
          </cell>
          <cell r="D136">
            <v>142</v>
          </cell>
        </row>
        <row r="137">
          <cell r="A137" t="str">
            <v>5981 МОЛОЧНЫЕ ТРАДИЦ. сос п/о мгс 1*6_45с   ОСТАНКИНО</v>
          </cell>
          <cell r="D137">
            <v>61.17</v>
          </cell>
        </row>
        <row r="138">
          <cell r="A138" t="str">
            <v>5982 МОЛОЧНЫЕ ТРАДИЦ. сос п/о мгс 0,6кг_СНГ  ОСТАНКИНО</v>
          </cell>
          <cell r="D138">
            <v>8</v>
          </cell>
        </row>
        <row r="139">
          <cell r="A139" t="str">
            <v>6041 МОЛОЧНЫЕ К ЗАВТРАКУ сос п/о мгс 1*3  ОСТАНКИНО</v>
          </cell>
          <cell r="D139">
            <v>36.405000000000001</v>
          </cell>
        </row>
        <row r="140">
          <cell r="A140" t="str">
            <v>6042 МОЛОЧНЫЕ К ЗАВТРАКУ сос п/о в/у 0.4кг   ОСТАНКИНО</v>
          </cell>
          <cell r="D140">
            <v>262</v>
          </cell>
        </row>
        <row r="141">
          <cell r="A141" t="str">
            <v>6113 СОЧНЫЕ сос п/о мгс 1*6_Ашан  ОСТАНКИНО</v>
          </cell>
          <cell r="D141">
            <v>440.73</v>
          </cell>
        </row>
        <row r="142">
          <cell r="A142" t="str">
            <v>6123 МОЛОЧНЫЕ КЛАССИЧЕСКИЕ ПМ сос п/о мгс 2*4   ОСТАНКИНО</v>
          </cell>
          <cell r="D142">
            <v>122.313</v>
          </cell>
        </row>
        <row r="143">
          <cell r="A143" t="str">
            <v>6144 МОЛОЧНЫЕ ТРАДИЦ сос п/о в/у 1/360 (1+1) ОСТАНКИНО</v>
          </cell>
          <cell r="D143">
            <v>53</v>
          </cell>
        </row>
        <row r="144">
          <cell r="A144" t="str">
            <v>6158 ВРЕМЯ ОЛИВЬЕ Папа может вар п/о 0.4кг   ОСТАНКИНО</v>
          </cell>
          <cell r="D144">
            <v>36</v>
          </cell>
        </row>
        <row r="145">
          <cell r="A145" t="str">
            <v>6213 СЕРВЕЛАТ ФИНСКИЙ СН в/к в/у 0.35кг 8шт.  ОСТАНКИНО</v>
          </cell>
          <cell r="D145">
            <v>42</v>
          </cell>
        </row>
        <row r="146">
          <cell r="A146" t="str">
            <v>6215 СЕРВЕЛАТ ОРЕХОВЫЙ СН в/к в/у 0.35кг 8шт  ОСТАНКИНО</v>
          </cell>
          <cell r="D146">
            <v>55</v>
          </cell>
        </row>
        <row r="147">
          <cell r="A147" t="str">
            <v>6217 ШПИКАЧКИ ДОМАШНИЕ СН п/о мгс 0.4кг 8шт.  ОСТАНКИНО</v>
          </cell>
          <cell r="D147">
            <v>20</v>
          </cell>
        </row>
        <row r="148">
          <cell r="A148" t="str">
            <v>6225 ИМПЕРСКАЯ И БАЛЫКОВАЯ в/к с/н мгс 1/90 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56</v>
          </cell>
        </row>
        <row r="150">
          <cell r="A150" t="str">
            <v>6241 ХОТ-ДОГ Папа может сос п/о мгс 0.38кг  ОСТАНКИНО</v>
          </cell>
          <cell r="D150">
            <v>59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30</v>
          </cell>
        </row>
        <row r="153">
          <cell r="A153" t="str">
            <v>6281 СВИНИНА ДЕЛИКАТ. к/в мл/к в/у 0.3кг 45с  ОСТАНКИНО</v>
          </cell>
          <cell r="D153">
            <v>140</v>
          </cell>
        </row>
        <row r="154">
          <cell r="A154" t="str">
            <v>6297 ФИЛЕЙНЫЕ сос ц/о в/у 1/270 12шт_45с  ОСТАНКИНО</v>
          </cell>
          <cell r="D154">
            <v>471</v>
          </cell>
        </row>
        <row r="155">
          <cell r="A155" t="str">
            <v>6303 МЯСНЫЕ Папа может сос п/о мгс 1.5*3  ОСТАНКИНО</v>
          </cell>
          <cell r="D155">
            <v>41.393000000000001</v>
          </cell>
        </row>
        <row r="156">
          <cell r="A156" t="str">
            <v>6325 ДОКТОРСКАЯ ПРЕМИУМ вар п/о 0.4кг 8шт.  ОСТАНКИНО</v>
          </cell>
          <cell r="D156">
            <v>92</v>
          </cell>
        </row>
        <row r="157">
          <cell r="A157" t="str">
            <v>6333 МЯСНАЯ Папа может вар п/о 0.4кг 8шт.  ОСТАНКИНО</v>
          </cell>
          <cell r="D157">
            <v>1565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1188</v>
          </cell>
        </row>
        <row r="160">
          <cell r="A160" t="str">
            <v>6427 КЛАССИЧЕСКАЯ ПМ вар п/о 0.35кг 8шт. ОСТАНКИНО</v>
          </cell>
          <cell r="D160">
            <v>266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104</v>
          </cell>
        </row>
        <row r="163">
          <cell r="A163" t="str">
            <v>6453 ЭКСТРА Папа может с/к с/н в/у 1/100 14шт.   ОСТАНКИНО</v>
          </cell>
          <cell r="D163">
            <v>154</v>
          </cell>
        </row>
        <row r="164">
          <cell r="A164" t="str">
            <v>6454 АРОМАТНАЯ с/к с/н в/у 1/100 14шт.  ОСТАНКИНО</v>
          </cell>
          <cell r="D164">
            <v>154</v>
          </cell>
        </row>
        <row r="165">
          <cell r="A165" t="str">
            <v>6475 С СЫРОМ Папа может сос ц/о мгс 0.4кг6шт  ОСТАНКИНО</v>
          </cell>
          <cell r="D165">
            <v>22</v>
          </cell>
        </row>
        <row r="166">
          <cell r="A166" t="str">
            <v>6527 ШПИКАЧКИ СОЧНЫЕ ПМ сар б/о мгс 1*3 45с ОСТАНКИНО</v>
          </cell>
          <cell r="D166">
            <v>96.274000000000001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15.865</v>
          </cell>
        </row>
        <row r="169">
          <cell r="A169" t="str">
            <v>6591 ДОКТОРСКАЯ ОРИГИНАЛЬНАЯ СН вар ц/о в/у  ОСТАНКИНО</v>
          </cell>
          <cell r="D169">
            <v>6.4470000000000001</v>
          </cell>
        </row>
        <row r="170">
          <cell r="A170" t="str">
            <v>6592 ДОКТОРСКАЯ СН вар п/о  ОСТАНКИНО</v>
          </cell>
          <cell r="D170">
            <v>2.7149999999999999</v>
          </cell>
        </row>
        <row r="171">
          <cell r="A171" t="str">
            <v>6593 ДОКТОРСКАЯ СН вар п/о 0.45кг 8шт.  ОСТАНКИНО</v>
          </cell>
          <cell r="D171">
            <v>52</v>
          </cell>
        </row>
        <row r="172">
          <cell r="A172" t="str">
            <v>6595 МОЛОЧНАЯ СН вар п/о 0.45кг 8шт.  ОСТАНКИНО</v>
          </cell>
          <cell r="D172">
            <v>63</v>
          </cell>
        </row>
        <row r="173">
          <cell r="A173" t="str">
            <v>6601 ГОВЯЖЬИ СН сос п/о мгс 1*6  ОСТАНКИНО</v>
          </cell>
          <cell r="D173">
            <v>27.347999999999999</v>
          </cell>
        </row>
        <row r="174">
          <cell r="A174" t="str">
            <v>6602 БАВАРСКИЕ ПМ сос ц/о мгс 0,35кг 8шт.  ОСТАНКИНО</v>
          </cell>
          <cell r="D174">
            <v>87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3.1059999999999999</v>
          </cell>
        </row>
        <row r="177">
          <cell r="A177" t="str">
            <v>6661 СОЧНЫЙ ГРИЛЬ ПМ сос п/о мгс 1.5*4_Маяк  ОСТАНКИНО</v>
          </cell>
          <cell r="D177">
            <v>4.6630000000000003</v>
          </cell>
        </row>
        <row r="178">
          <cell r="A178" t="str">
            <v>6666 БОЯНСКАЯ Папа может п/к в/у 0,28кг 8 шт. ОСТАНКИНО</v>
          </cell>
          <cell r="D178">
            <v>279</v>
          </cell>
        </row>
        <row r="179">
          <cell r="A179" t="str">
            <v>6669 ВЕНСКАЯ САЛЯМИ п/к в/у 0.28кг 8шт  ОСТАНКИНО</v>
          </cell>
          <cell r="D179">
            <v>130</v>
          </cell>
        </row>
        <row r="180">
          <cell r="A180" t="str">
            <v>6683 СЕРВЕЛАТ ЗЕРНИСТЫЙ ПМ в/к в/у 0,35кг  ОСТАНКИНО</v>
          </cell>
          <cell r="D180">
            <v>589</v>
          </cell>
        </row>
        <row r="181">
          <cell r="A181" t="str">
            <v>6684 СЕРВЕЛАТ КАРЕЛЬСКИЙ ПМ в/к в/у 0.28кг  ОСТАНКИНО</v>
          </cell>
          <cell r="D181">
            <v>385</v>
          </cell>
        </row>
        <row r="182">
          <cell r="A182" t="str">
            <v>6689 СЕРВЕЛАТ ОХОТНИЧИЙ ПМ в/к в/у 0,35кг 8шт  ОСТАНКИНО</v>
          </cell>
          <cell r="D182">
            <v>1366</v>
          </cell>
        </row>
        <row r="183">
          <cell r="A183" t="str">
            <v>6692 СЕРВЕЛАТ ПРИМА в/к в/у 0.28кг 8шт.  ОСТАНКИНО</v>
          </cell>
          <cell r="D183">
            <v>130</v>
          </cell>
        </row>
        <row r="184">
          <cell r="A184" t="str">
            <v>6697 СЕРВЕЛАТ ФИНСКИЙ ПМ в/к в/у 0,35кг 8шт.  ОСТАНКИНО</v>
          </cell>
          <cell r="D184">
            <v>1342</v>
          </cell>
        </row>
        <row r="185">
          <cell r="A185" t="str">
            <v>6713 СОЧНЫЙ ГРИЛЬ ПМ сос п/о мгс 0.41кг 8шт.  ОСТАНКИНО</v>
          </cell>
          <cell r="D185">
            <v>396</v>
          </cell>
        </row>
        <row r="186">
          <cell r="A186" t="str">
            <v>6716 ОСОБАЯ Коровино (в сетке) 0.5кг 8шт.  ОСТАНКИНО</v>
          </cell>
          <cell r="D186">
            <v>92</v>
          </cell>
        </row>
        <row r="187">
          <cell r="A187" t="str">
            <v>6722 СОЧНЫЕ ПМ сос п/о мгс 0,41кг 10шт.  ОСТАНКИНО</v>
          </cell>
          <cell r="D187">
            <v>1593</v>
          </cell>
        </row>
        <row r="188">
          <cell r="A188" t="str">
            <v>6726 СЛИВОЧНЫЕ ПМ сос п/о мгс 0.41кг 10шт.  ОСТАНКИНО</v>
          </cell>
          <cell r="D188">
            <v>613</v>
          </cell>
        </row>
        <row r="189">
          <cell r="A189" t="str">
            <v>6734 ОСОБАЯ СО ШПИКОМ Коровино (в сетке) 0,5кг ОСТАНКИНО</v>
          </cell>
          <cell r="D189">
            <v>26</v>
          </cell>
        </row>
        <row r="190">
          <cell r="A190" t="str">
            <v>6750 МОЛОЧНЫЕ ГОСТ СН сос п/о мгс 0,41 кг 10шт ОСТАНКИНО</v>
          </cell>
          <cell r="D190">
            <v>25</v>
          </cell>
        </row>
        <row r="191">
          <cell r="A191" t="str">
            <v>6751 СЛИВОЧНЫЕ СН сос п/о мгс 0,41кг 10шт.  ОСТАНКИНО</v>
          </cell>
          <cell r="D191">
            <v>93</v>
          </cell>
        </row>
        <row r="192">
          <cell r="A192" t="str">
            <v>6756 ВЕТЧ.ЛЮБИТЕЛЬСКАЯ п/о  ОСТАНКИНО</v>
          </cell>
          <cell r="D192">
            <v>13.678000000000001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БОНУС Z-ОСОБАЯ Коровино вар п/о (5324)  ОСТАНКИНО</v>
          </cell>
          <cell r="D194">
            <v>13.519</v>
          </cell>
        </row>
        <row r="195">
          <cell r="A195" t="str">
            <v>БОНУС Z-ОСОБАЯ Коровино вар п/о 0.5кг_СНГ (6305)  ОСТАНКИНО</v>
          </cell>
          <cell r="D195">
            <v>22</v>
          </cell>
        </row>
        <row r="196">
          <cell r="A196" t="str">
            <v>БОНУС СОЧНЫЕ сос п/о мгс 0.41кг_UZ (6087)  ОСТАНКИНО</v>
          </cell>
          <cell r="D196">
            <v>184</v>
          </cell>
        </row>
        <row r="197">
          <cell r="A197" t="str">
            <v>БОНУС СОЧНЫЕ сос п/о мгс 1*6_UZ (6088)  ОСТАНКИНО</v>
          </cell>
          <cell r="D197">
            <v>84.134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170</v>
          </cell>
        </row>
        <row r="199">
          <cell r="A199" t="str">
            <v>БОНУС_283  Сосиски Сочинки, ВЕС, ТМ Стародворье ПОКОМ</v>
          </cell>
          <cell r="D199">
            <v>83.519000000000005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33.000999999999998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81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66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66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п/к (черева) 390 гр.шт. термоус.пак  СПК</v>
          </cell>
          <cell r="D206">
            <v>-5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429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192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50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9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-8</v>
          </cell>
        </row>
        <row r="215">
          <cell r="A215" t="str">
            <v>Докторская вареная термоус.пак. "Высокий вкус"  СПК</v>
          </cell>
          <cell r="D215">
            <v>30.152000000000001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24</v>
          </cell>
        </row>
        <row r="217">
          <cell r="A217" t="str">
            <v>Жар-ладушки с мясом ТМ Зареченские ВЕС ПОКОМ</v>
          </cell>
          <cell r="D217">
            <v>51.8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3.7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-1.514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8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29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15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59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152</v>
          </cell>
        </row>
        <row r="231">
          <cell r="A231" t="str">
            <v>Ливерная Печеночная "Просто выгодно" 0,3 кг.шт.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26.873000000000001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0.504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441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451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439</v>
          </cell>
        </row>
        <row r="239">
          <cell r="A239" t="str">
            <v>Наггетсы с куриным филе и сыром ТМ Вязанка 0,25 кг ПОКОМ</v>
          </cell>
          <cell r="D239">
            <v>59</v>
          </cell>
        </row>
        <row r="240">
          <cell r="A240" t="str">
            <v>Наггетсы Хрустящие ТМ Зареченские. ВЕС ПОКОМ</v>
          </cell>
          <cell r="D240">
            <v>126</v>
          </cell>
        </row>
        <row r="241">
          <cell r="A241" t="str">
            <v>Оригинальная с перцем с/к  СПК</v>
          </cell>
          <cell r="D241">
            <v>51.177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7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115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248</v>
          </cell>
        </row>
        <row r="246">
          <cell r="A246" t="str">
            <v>Пельмени Бигбули с мясом, Горячая штучка 0,43кг  ПОКОМ</v>
          </cell>
          <cell r="D246">
            <v>32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295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303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260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578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207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16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197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121</v>
          </cell>
        </row>
        <row r="262">
          <cell r="A262" t="str">
            <v>Пельмени Сочные сфера 0,9 кг ТМ Стародворье ПОКОМ</v>
          </cell>
          <cell r="D262">
            <v>86</v>
          </cell>
        </row>
        <row r="263">
          <cell r="A263" t="str">
            <v>По-Австрийски с/к 260 гр.шт. "Высокий вкус"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17</v>
          </cell>
        </row>
        <row r="265">
          <cell r="A265" t="str">
            <v>Салями Финская с/к 235 гр.шт. "Высокий вкус"  СПК</v>
          </cell>
          <cell r="D265">
            <v>17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30.024999999999999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31.895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5.7640000000000002</v>
          </cell>
        </row>
        <row r="269">
          <cell r="A269" t="str">
            <v>Семейная с чесночком Экстра вареная  СПК</v>
          </cell>
          <cell r="D269">
            <v>6.3330000000000002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-7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41</v>
          </cell>
        </row>
        <row r="273">
          <cell r="A273" t="str">
            <v>Сибирская особая с/к 0,235 кг шт.  СПК</v>
          </cell>
          <cell r="D273">
            <v>47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Мусульманские "Просто выгодно" (в ср.защ.атм.)  СПК</v>
          </cell>
          <cell r="D276">
            <v>5.0519999999999996</v>
          </cell>
        </row>
        <row r="277">
          <cell r="A277" t="str">
            <v>Торо Неро с/в "Эликатессе" 140 гр.шт.  СПК</v>
          </cell>
          <cell r="D277">
            <v>21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125</v>
          </cell>
        </row>
        <row r="281">
          <cell r="A281" t="str">
            <v>Фестивальная с/к ВЕС   СПК</v>
          </cell>
          <cell r="D281">
            <v>15.772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355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15</v>
          </cell>
        </row>
        <row r="287">
          <cell r="A287" t="str">
            <v>Хрустящие крылышки ТМ Горячая штучка 0,3 кг зам  ПОКОМ</v>
          </cell>
          <cell r="D287">
            <v>12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17</v>
          </cell>
        </row>
        <row r="290">
          <cell r="A290" t="str">
            <v>Чебупай спелая вишня ТМ Горячая штучка 0,2 кг зам.  ПОКОМ</v>
          </cell>
          <cell r="D290">
            <v>56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526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581</v>
          </cell>
        </row>
        <row r="294">
          <cell r="A294" t="str">
            <v>Чебуреки сочные ВЕС ТМ Зареченские  ПОКОМ</v>
          </cell>
          <cell r="D294">
            <v>85</v>
          </cell>
        </row>
        <row r="295">
          <cell r="A295" t="str">
            <v>Шпикачки Русские (черева) (в ср.защ.атм.) "Высокий вкус"  СПК</v>
          </cell>
          <cell r="D295">
            <v>26.241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11</v>
          </cell>
        </row>
        <row r="297">
          <cell r="A297" t="str">
            <v>Юбилейная с/к 0,10 кг.шт. нарезка (лоток с ср.защ.атм.)  СПК</v>
          </cell>
          <cell r="D297">
            <v>4</v>
          </cell>
        </row>
        <row r="298">
          <cell r="A298" t="str">
            <v>Юбилейная с/к 0,235 кг.шт.  СПК</v>
          </cell>
          <cell r="D298">
            <v>160</v>
          </cell>
        </row>
        <row r="299">
          <cell r="A299" t="str">
            <v>Итого</v>
          </cell>
          <cell r="D299">
            <v>73246.326000000001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0" sqref="T10"/>
    </sheetView>
  </sheetViews>
  <sheetFormatPr defaultColWidth="10.5" defaultRowHeight="11.45" customHeight="1" outlineLevelRow="1" x14ac:dyDescent="0.2"/>
  <cols>
    <col min="1" max="1" width="47.332031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" style="5" customWidth="1"/>
    <col min="18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" style="5" customWidth="1"/>
    <col min="32" max="32" width="6.6640625" style="5" bestFit="1" customWidth="1"/>
    <col min="33" max="34" width="1.3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R3" s="19" t="s">
        <v>119</v>
      </c>
      <c r="T3" s="19" t="s">
        <v>120</v>
      </c>
      <c r="AE3" s="1">
        <v>7.7</v>
      </c>
      <c r="AF3" s="1">
        <v>17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1" t="s">
        <v>102</v>
      </c>
      <c r="P4" s="11" t="s">
        <v>102</v>
      </c>
      <c r="Q4" s="11" t="s">
        <v>102</v>
      </c>
      <c r="R4" s="11" t="s">
        <v>102</v>
      </c>
      <c r="S4" s="10" t="s">
        <v>99</v>
      </c>
      <c r="T4" s="12" t="s">
        <v>102</v>
      </c>
      <c r="U4" s="10" t="s">
        <v>103</v>
      </c>
      <c r="V4" s="13" t="s">
        <v>104</v>
      </c>
      <c r="W4" s="10" t="s">
        <v>105</v>
      </c>
      <c r="X4" s="10" t="s">
        <v>106</v>
      </c>
      <c r="Y4" s="10" t="s">
        <v>99</v>
      </c>
      <c r="Z4" s="10" t="s">
        <v>99</v>
      </c>
      <c r="AA4" s="10" t="s">
        <v>99</v>
      </c>
      <c r="AB4" s="10" t="s">
        <v>107</v>
      </c>
      <c r="AC4" s="10" t="s">
        <v>108</v>
      </c>
      <c r="AD4" s="10" t="s">
        <v>109</v>
      </c>
      <c r="AE4" s="13" t="s">
        <v>110</v>
      </c>
      <c r="AF4" s="13" t="s">
        <v>110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111</v>
      </c>
      <c r="L5" s="15" t="s">
        <v>112</v>
      </c>
      <c r="M5" s="15" t="s">
        <v>113</v>
      </c>
      <c r="R5" s="15" t="s">
        <v>114</v>
      </c>
      <c r="T5" s="15" t="s">
        <v>115</v>
      </c>
      <c r="Y5" s="15" t="s">
        <v>116</v>
      </c>
      <c r="Z5" s="15" t="s">
        <v>117</v>
      </c>
      <c r="AA5" s="15" t="s">
        <v>118</v>
      </c>
      <c r="AB5" s="15" t="s">
        <v>111</v>
      </c>
      <c r="AE5" s="15" t="s">
        <v>114</v>
      </c>
      <c r="AF5" s="15" t="s">
        <v>115</v>
      </c>
    </row>
    <row r="6" spans="1:34" ht="11.1" customHeight="1" x14ac:dyDescent="0.2">
      <c r="A6" s="6"/>
      <c r="B6" s="6"/>
      <c r="C6" s="3"/>
      <c r="D6" s="3"/>
      <c r="E6" s="9">
        <f>SUM(E7:E105)</f>
        <v>73585.14499999999</v>
      </c>
      <c r="F6" s="9">
        <f>SUM(F7:F105)</f>
        <v>45308.878999999994</v>
      </c>
      <c r="I6" s="9">
        <f>SUM(I7:I105)</f>
        <v>73923.301999999996</v>
      </c>
      <c r="J6" s="9">
        <f t="shared" ref="J6:T6" si="0">SUM(J7:J105)</f>
        <v>-338.15699999999998</v>
      </c>
      <c r="K6" s="9">
        <f t="shared" si="0"/>
        <v>7400</v>
      </c>
      <c r="L6" s="9">
        <f t="shared" si="0"/>
        <v>20482</v>
      </c>
      <c r="M6" s="9">
        <f t="shared" si="0"/>
        <v>14320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18120</v>
      </c>
      <c r="S6" s="9">
        <f t="shared" si="0"/>
        <v>14717.029000000002</v>
      </c>
      <c r="T6" s="9">
        <f t="shared" si="0"/>
        <v>38320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19687.078999999998</v>
      </c>
      <c r="Z6" s="9">
        <f t="shared" ref="Z6" si="4">SUM(Z7:Z105)</f>
        <v>12043.754499999997</v>
      </c>
      <c r="AA6" s="9">
        <f t="shared" ref="AA6" si="5">SUM(AA7:AA105)</f>
        <v>11350.106</v>
      </c>
      <c r="AB6" s="9">
        <f t="shared" ref="AB6" si="6">SUM(AB7:AB105)</f>
        <v>16728.693999999996</v>
      </c>
      <c r="AE6" s="9">
        <f t="shared" ref="AE6" si="7">SUM(AE7:AE105)</f>
        <v>7744.9000000000005</v>
      </c>
      <c r="AF6" s="9">
        <f t="shared" ref="AF6" si="8">SUM(AF7:AF105)</f>
        <v>16995.599999999999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83</v>
      </c>
      <c r="D7" s="8">
        <v>449</v>
      </c>
      <c r="E7" s="8">
        <v>182</v>
      </c>
      <c r="F7" s="8">
        <v>240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184</v>
      </c>
      <c r="J7" s="14">
        <f>E7-I7</f>
        <v>-2</v>
      </c>
      <c r="K7" s="14">
        <f>VLOOKUP(A:A,[1]TDSheet!$A:$K,11,0)</f>
        <v>0</v>
      </c>
      <c r="L7" s="14">
        <f>VLOOKUP(A:A,[1]TDSheet!$A:$L,12,0)</f>
        <v>0</v>
      </c>
      <c r="M7" s="14">
        <f>VLOOKUP(A:A,[1]TDSheet!$A:$T,20,0)</f>
        <v>0</v>
      </c>
      <c r="N7" s="14"/>
      <c r="O7" s="14"/>
      <c r="P7" s="14"/>
      <c r="Q7" s="14"/>
      <c r="R7" s="16">
        <v>40</v>
      </c>
      <c r="S7" s="14">
        <f>E7/5</f>
        <v>36.4</v>
      </c>
      <c r="T7" s="16">
        <v>80</v>
      </c>
      <c r="U7" s="18">
        <f>(F7+K7+L7+M7+R7+T7)/S7</f>
        <v>9.8901098901098905</v>
      </c>
      <c r="V7" s="14">
        <f>F7/S7</f>
        <v>6.593406593406594</v>
      </c>
      <c r="W7" s="14"/>
      <c r="X7" s="14"/>
      <c r="Y7" s="14">
        <f>VLOOKUP(A:A,[1]TDSheet!$A:$Y,25,0)</f>
        <v>53.8</v>
      </c>
      <c r="Z7" s="14">
        <f>VLOOKUP(A:A,[1]TDSheet!$A:$Z,26,0)</f>
        <v>38.75</v>
      </c>
      <c r="AA7" s="14">
        <f>VLOOKUP(A:A,[1]TDSheet!$A:$AA,27,0)</f>
        <v>45.4</v>
      </c>
      <c r="AB7" s="14">
        <f>VLOOKUP(A:A,[3]TDSheet!$A:$D,4,0)</f>
        <v>44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16</v>
      </c>
      <c r="AF7" s="14">
        <f>T7*G7</f>
        <v>32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24.446999999999999</v>
      </c>
      <c r="D8" s="8">
        <v>239.33699999999999</v>
      </c>
      <c r="E8" s="8">
        <v>158.01</v>
      </c>
      <c r="F8" s="8">
        <v>101.803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169</v>
      </c>
      <c r="J8" s="14">
        <f t="shared" ref="J8:J71" si="9">E8-I8</f>
        <v>-10.990000000000009</v>
      </c>
      <c r="K8" s="14">
        <f>VLOOKUP(A:A,[1]TDSheet!$A:$K,11,0)</f>
        <v>0</v>
      </c>
      <c r="L8" s="14">
        <f>VLOOKUP(A:A,[1]TDSheet!$A:$L,12,0)</f>
        <v>40</v>
      </c>
      <c r="M8" s="14">
        <f>VLOOKUP(A:A,[1]TDSheet!$A:$T,20,0)</f>
        <v>70</v>
      </c>
      <c r="N8" s="14"/>
      <c r="O8" s="14"/>
      <c r="P8" s="14"/>
      <c r="Q8" s="14"/>
      <c r="R8" s="16"/>
      <c r="S8" s="14">
        <f t="shared" ref="S8:S71" si="10">E8/5</f>
        <v>31.601999999999997</v>
      </c>
      <c r="T8" s="16">
        <v>90</v>
      </c>
      <c r="U8" s="18">
        <f t="shared" ref="U8:U71" si="11">(F8+K8+L8+M8+R8+T8)/S8</f>
        <v>9.5501234099107659</v>
      </c>
      <c r="V8" s="14">
        <f t="shared" ref="V8:V71" si="12">F8/S8</f>
        <v>3.221410037339409</v>
      </c>
      <c r="W8" s="14"/>
      <c r="X8" s="14"/>
      <c r="Y8" s="14">
        <f>VLOOKUP(A:A,[1]TDSheet!$A:$Y,25,0)</f>
        <v>21.996199999999998</v>
      </c>
      <c r="Z8" s="14">
        <f>VLOOKUP(A:A,[1]TDSheet!$A:$Z,26,0)</f>
        <v>17.707999999999998</v>
      </c>
      <c r="AA8" s="14">
        <f>VLOOKUP(A:A,[1]TDSheet!$A:$AA,27,0)</f>
        <v>27.676200000000001</v>
      </c>
      <c r="AB8" s="14">
        <f>VLOOKUP(A:A,[3]TDSheet!$A:$D,4,0)</f>
        <v>32.735999999999997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3">R8*G8</f>
        <v>0</v>
      </c>
      <c r="AF8" s="14">
        <f t="shared" ref="AF8:AF71" si="14">T8*G8</f>
        <v>90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728.34199999999998</v>
      </c>
      <c r="D9" s="8">
        <v>1640.4459999999999</v>
      </c>
      <c r="E9" s="8">
        <v>1631.8230000000001</v>
      </c>
      <c r="F9" s="8">
        <v>698.41899999999998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1639.5</v>
      </c>
      <c r="J9" s="14">
        <f t="shared" si="9"/>
        <v>-7.6769999999999072</v>
      </c>
      <c r="K9" s="14">
        <f>VLOOKUP(A:A,[1]TDSheet!$A:$K,11,0)</f>
        <v>300</v>
      </c>
      <c r="L9" s="14">
        <f>VLOOKUP(A:A,[1]TDSheet!$A:$L,12,0)</f>
        <v>500</v>
      </c>
      <c r="M9" s="14">
        <f>VLOOKUP(A:A,[1]TDSheet!$A:$T,20,0)</f>
        <v>220</v>
      </c>
      <c r="N9" s="14"/>
      <c r="O9" s="14"/>
      <c r="P9" s="14"/>
      <c r="Q9" s="14"/>
      <c r="R9" s="16">
        <v>570</v>
      </c>
      <c r="S9" s="14">
        <f t="shared" si="10"/>
        <v>326.3646</v>
      </c>
      <c r="T9" s="16">
        <v>950</v>
      </c>
      <c r="U9" s="18">
        <f t="shared" si="11"/>
        <v>9.9227030137459753</v>
      </c>
      <c r="V9" s="14">
        <f t="shared" si="12"/>
        <v>2.1399961883120904</v>
      </c>
      <c r="W9" s="14"/>
      <c r="X9" s="14"/>
      <c r="Y9" s="14">
        <f>VLOOKUP(A:A,[1]TDSheet!$A:$Y,25,0)</f>
        <v>243.25100000000003</v>
      </c>
      <c r="Z9" s="14">
        <f>VLOOKUP(A:A,[1]TDSheet!$A:$Z,26,0)</f>
        <v>188.39324999999999</v>
      </c>
      <c r="AA9" s="14">
        <f>VLOOKUP(A:A,[1]TDSheet!$A:$AA,27,0)</f>
        <v>239.4042</v>
      </c>
      <c r="AB9" s="14">
        <f>VLOOKUP(A:A,[3]TDSheet!$A:$D,4,0)</f>
        <v>461.37799999999999</v>
      </c>
      <c r="AC9" s="14">
        <f>VLOOKUP(A:A,[1]TDSheet!$A:$AC,29,0)</f>
        <v>0</v>
      </c>
      <c r="AD9" s="14">
        <f>VLOOKUP(A:A,[1]TDSheet!$A:$AD,30,0)</f>
        <v>0</v>
      </c>
      <c r="AE9" s="14">
        <f t="shared" si="13"/>
        <v>570</v>
      </c>
      <c r="AF9" s="14">
        <f t="shared" si="14"/>
        <v>950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4009.7280000000001</v>
      </c>
      <c r="D10" s="8">
        <v>1442.0340000000001</v>
      </c>
      <c r="E10" s="8">
        <v>1813.511</v>
      </c>
      <c r="F10" s="8">
        <v>3516.7530000000002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1886.78</v>
      </c>
      <c r="J10" s="14">
        <f t="shared" si="9"/>
        <v>-73.269000000000005</v>
      </c>
      <c r="K10" s="14">
        <f>VLOOKUP(A:A,[1]TDSheet!$A:$K,11,0)</f>
        <v>0</v>
      </c>
      <c r="L10" s="14">
        <f>VLOOKUP(A:A,[1]TDSheet!$A:$L,12,0)</f>
        <v>0</v>
      </c>
      <c r="M10" s="14">
        <f>VLOOKUP(A:A,[1]TDSheet!$A:$T,20,0)</f>
        <v>0</v>
      </c>
      <c r="N10" s="14"/>
      <c r="O10" s="14"/>
      <c r="P10" s="14"/>
      <c r="Q10" s="14"/>
      <c r="R10" s="16"/>
      <c r="S10" s="14">
        <f t="shared" si="10"/>
        <v>362.7022</v>
      </c>
      <c r="T10" s="16">
        <v>1000</v>
      </c>
      <c r="U10" s="18">
        <f t="shared" si="11"/>
        <v>12.45306204373726</v>
      </c>
      <c r="V10" s="14">
        <f t="shared" si="12"/>
        <v>9.6959792358579584</v>
      </c>
      <c r="W10" s="14"/>
      <c r="X10" s="14"/>
      <c r="Y10" s="14">
        <f>VLOOKUP(A:A,[1]TDSheet!$A:$Y,25,0)</f>
        <v>677.25580000000002</v>
      </c>
      <c r="Z10" s="14">
        <f>VLOOKUP(A:A,[1]TDSheet!$A:$Z,26,0)</f>
        <v>466.46424999999999</v>
      </c>
      <c r="AA10" s="14">
        <f>VLOOKUP(A:A,[1]TDSheet!$A:$AA,27,0)</f>
        <v>314.07579999999996</v>
      </c>
      <c r="AB10" s="14">
        <f>VLOOKUP(A:A,[3]TDSheet!$A:$D,4,0)</f>
        <v>468.07400000000001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3"/>
        <v>0</v>
      </c>
      <c r="AF10" s="14">
        <f t="shared" si="14"/>
        <v>1000</v>
      </c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98.912000000000006</v>
      </c>
      <c r="D11" s="8">
        <v>0.52600000000000002</v>
      </c>
      <c r="E11" s="8">
        <v>36.091999999999999</v>
      </c>
      <c r="F11" s="8">
        <v>62.82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35</v>
      </c>
      <c r="J11" s="14">
        <f t="shared" si="9"/>
        <v>1.0919999999999987</v>
      </c>
      <c r="K11" s="14">
        <f>VLOOKUP(A:A,[1]TDSheet!$A:$K,11,0)</f>
        <v>0</v>
      </c>
      <c r="L11" s="14">
        <f>VLOOKUP(A:A,[1]TDSheet!$A:$L,12,0)</f>
        <v>0</v>
      </c>
      <c r="M11" s="14">
        <f>VLOOKUP(A:A,[1]TDSheet!$A:$T,20,0)</f>
        <v>0</v>
      </c>
      <c r="N11" s="14"/>
      <c r="O11" s="14"/>
      <c r="P11" s="14"/>
      <c r="Q11" s="14"/>
      <c r="R11" s="16"/>
      <c r="S11" s="14">
        <f t="shared" si="10"/>
        <v>7.2183999999999999</v>
      </c>
      <c r="T11" s="16">
        <v>50</v>
      </c>
      <c r="U11" s="18">
        <f t="shared" si="11"/>
        <v>15.629502382799512</v>
      </c>
      <c r="V11" s="14">
        <f t="shared" si="12"/>
        <v>8.7027596143189623</v>
      </c>
      <c r="W11" s="14"/>
      <c r="X11" s="14"/>
      <c r="Y11" s="14">
        <f>VLOOKUP(A:A,[1]TDSheet!$A:$Y,25,0)</f>
        <v>26.085000000000001</v>
      </c>
      <c r="Z11" s="14">
        <f>VLOOKUP(A:A,[1]TDSheet!$A:$Z,26,0)</f>
        <v>7.26</v>
      </c>
      <c r="AA11" s="14">
        <f>VLOOKUP(A:A,[1]TDSheet!$A:$AA,27,0)</f>
        <v>6.2476000000000003</v>
      </c>
      <c r="AB11" s="14">
        <f>VLOOKUP(A:A,[3]TDSheet!$A:$D,4,0)</f>
        <v>9.4480000000000004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>
        <f t="shared" si="14"/>
        <v>50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76.247</v>
      </c>
      <c r="D12" s="8">
        <v>146.61600000000001</v>
      </c>
      <c r="E12" s="8">
        <v>120.79300000000001</v>
      </c>
      <c r="F12" s="8">
        <v>92.66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128.94999999999999</v>
      </c>
      <c r="J12" s="14">
        <f t="shared" si="9"/>
        <v>-8.1569999999999823</v>
      </c>
      <c r="K12" s="14">
        <f>VLOOKUP(A:A,[1]TDSheet!$A:$K,11,0)</f>
        <v>0</v>
      </c>
      <c r="L12" s="14">
        <f>VLOOKUP(A:A,[1]TDSheet!$A:$L,12,0)</f>
        <v>0</v>
      </c>
      <c r="M12" s="14">
        <f>VLOOKUP(A:A,[1]TDSheet!$A:$T,20,0)</f>
        <v>20</v>
      </c>
      <c r="N12" s="14"/>
      <c r="O12" s="14"/>
      <c r="P12" s="14"/>
      <c r="Q12" s="14"/>
      <c r="R12" s="16">
        <v>60</v>
      </c>
      <c r="S12" s="14">
        <f t="shared" si="10"/>
        <v>24.1586</v>
      </c>
      <c r="T12" s="16">
        <v>70</v>
      </c>
      <c r="U12" s="18">
        <f t="shared" si="11"/>
        <v>10.044456218489483</v>
      </c>
      <c r="V12" s="14">
        <f t="shared" si="12"/>
        <v>3.8354871557126655</v>
      </c>
      <c r="W12" s="14"/>
      <c r="X12" s="14"/>
      <c r="Y12" s="14">
        <f>VLOOKUP(A:A,[1]TDSheet!$A:$Y,25,0)</f>
        <v>18.020599999999998</v>
      </c>
      <c r="Z12" s="14">
        <f>VLOOKUP(A:A,[1]TDSheet!$A:$Z,26,0)</f>
        <v>17.83175</v>
      </c>
      <c r="AA12" s="14">
        <f>VLOOKUP(A:A,[1]TDSheet!$A:$AA,27,0)</f>
        <v>21.0242</v>
      </c>
      <c r="AB12" s="14">
        <f>VLOOKUP(A:A,[3]TDSheet!$A:$D,4,0)</f>
        <v>38.938000000000002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60</v>
      </c>
      <c r="AF12" s="14">
        <f t="shared" si="14"/>
        <v>70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77.533000000000001</v>
      </c>
      <c r="D13" s="8">
        <v>6.032</v>
      </c>
      <c r="E13" s="20">
        <v>126</v>
      </c>
      <c r="F13" s="20">
        <v>173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83.8</v>
      </c>
      <c r="J13" s="14">
        <f t="shared" si="9"/>
        <v>42.2</v>
      </c>
      <c r="K13" s="14">
        <f>VLOOKUP(A:A,[1]TDSheet!$A:$K,11,0)</f>
        <v>0</v>
      </c>
      <c r="L13" s="14">
        <f>VLOOKUP(A:A,[1]TDSheet!$A:$L,12,0)</f>
        <v>0</v>
      </c>
      <c r="M13" s="14">
        <f>VLOOKUP(A:A,[1]TDSheet!$A:$T,20,0)</f>
        <v>0</v>
      </c>
      <c r="N13" s="14"/>
      <c r="O13" s="14"/>
      <c r="P13" s="14"/>
      <c r="Q13" s="14"/>
      <c r="R13" s="16"/>
      <c r="S13" s="14">
        <f t="shared" si="10"/>
        <v>25.2</v>
      </c>
      <c r="T13" s="16">
        <v>80</v>
      </c>
      <c r="U13" s="18">
        <f t="shared" si="11"/>
        <v>10.03968253968254</v>
      </c>
      <c r="V13" s="14">
        <f t="shared" si="12"/>
        <v>6.8650793650793656</v>
      </c>
      <c r="W13" s="14"/>
      <c r="X13" s="14"/>
      <c r="Y13" s="14">
        <f>VLOOKUP(A:A,[1]TDSheet!$A:$Y,25,0)</f>
        <v>24.0486</v>
      </c>
      <c r="Z13" s="14">
        <f>VLOOKUP(A:A,[1]TDSheet!$A:$Z,26,0)</f>
        <v>28.536249999999999</v>
      </c>
      <c r="AA13" s="14">
        <f>VLOOKUP(A:A,[1]TDSheet!$A:$AA,27,0)</f>
        <v>27.8</v>
      </c>
      <c r="AB13" s="14">
        <f>VLOOKUP(A:A,[3]TDSheet!$A:$D,4,0)</f>
        <v>21.268999999999998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0</v>
      </c>
      <c r="AF13" s="14">
        <f t="shared" si="14"/>
        <v>80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843.73800000000006</v>
      </c>
      <c r="D14" s="8">
        <v>209.83799999999999</v>
      </c>
      <c r="E14" s="8">
        <v>426.678</v>
      </c>
      <c r="F14" s="8">
        <v>621.49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413.95</v>
      </c>
      <c r="J14" s="14">
        <f t="shared" si="9"/>
        <v>12.728000000000009</v>
      </c>
      <c r="K14" s="14">
        <f>VLOOKUP(A:A,[1]TDSheet!$A:$K,11,0)</f>
        <v>200</v>
      </c>
      <c r="L14" s="14">
        <f>VLOOKUP(A:A,[1]TDSheet!$A:$L,12,0)</f>
        <v>0</v>
      </c>
      <c r="M14" s="14">
        <f>VLOOKUP(A:A,[1]TDSheet!$A:$T,20,0)</f>
        <v>0</v>
      </c>
      <c r="N14" s="14"/>
      <c r="O14" s="14"/>
      <c r="P14" s="14"/>
      <c r="Q14" s="14"/>
      <c r="R14" s="16"/>
      <c r="S14" s="14">
        <f t="shared" si="10"/>
        <v>85.335599999999999</v>
      </c>
      <c r="T14" s="16">
        <v>200</v>
      </c>
      <c r="U14" s="18">
        <f t="shared" si="11"/>
        <v>11.970267977256855</v>
      </c>
      <c r="V14" s="14">
        <f t="shared" si="12"/>
        <v>7.2828924856683495</v>
      </c>
      <c r="W14" s="14"/>
      <c r="X14" s="14"/>
      <c r="Y14" s="14">
        <f>VLOOKUP(A:A,[1]TDSheet!$A:$Y,25,0)</f>
        <v>168.5162</v>
      </c>
      <c r="Z14" s="14">
        <f>VLOOKUP(A:A,[1]TDSheet!$A:$Z,26,0)</f>
        <v>105.90625</v>
      </c>
      <c r="AA14" s="14">
        <f>VLOOKUP(A:A,[1]TDSheet!$A:$AA,27,0)</f>
        <v>85.846800000000002</v>
      </c>
      <c r="AB14" s="14">
        <f>VLOOKUP(A:A,[3]TDSheet!$A:$D,4,0)</f>
        <v>114.396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3"/>
        <v>0</v>
      </c>
      <c r="AF14" s="14">
        <f t="shared" si="14"/>
        <v>200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1598</v>
      </c>
      <c r="D15" s="8">
        <v>12</v>
      </c>
      <c r="E15" s="8">
        <v>433</v>
      </c>
      <c r="F15" s="8">
        <v>1171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437</v>
      </c>
      <c r="J15" s="14">
        <f t="shared" si="9"/>
        <v>-4</v>
      </c>
      <c r="K15" s="14">
        <f>VLOOKUP(A:A,[1]TDSheet!$A:$K,11,0)</f>
        <v>0</v>
      </c>
      <c r="L15" s="14">
        <f>VLOOKUP(A:A,[1]TDSheet!$A:$L,12,0)</f>
        <v>0</v>
      </c>
      <c r="M15" s="14">
        <f>VLOOKUP(A:A,[1]TDSheet!$A:$T,20,0)</f>
        <v>0</v>
      </c>
      <c r="N15" s="14"/>
      <c r="O15" s="14"/>
      <c r="P15" s="14"/>
      <c r="Q15" s="14"/>
      <c r="R15" s="16"/>
      <c r="S15" s="14">
        <f t="shared" si="10"/>
        <v>86.6</v>
      </c>
      <c r="T15" s="16"/>
      <c r="U15" s="18">
        <f t="shared" si="11"/>
        <v>13.521939953810625</v>
      </c>
      <c r="V15" s="14">
        <f t="shared" si="12"/>
        <v>13.521939953810625</v>
      </c>
      <c r="W15" s="14"/>
      <c r="X15" s="14"/>
      <c r="Y15" s="14">
        <f>VLOOKUP(A:A,[1]TDSheet!$A:$Y,25,0)</f>
        <v>171</v>
      </c>
      <c r="Z15" s="14">
        <f>VLOOKUP(A:A,[1]TDSheet!$A:$Z,26,0)</f>
        <v>115.5</v>
      </c>
      <c r="AA15" s="14">
        <f>VLOOKUP(A:A,[1]TDSheet!$A:$AA,27,0)</f>
        <v>80</v>
      </c>
      <c r="AB15" s="14">
        <f>VLOOKUP(A:A,[3]TDSheet!$A:$D,4,0)</f>
        <v>103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3"/>
        <v>0</v>
      </c>
      <c r="AF15" s="14">
        <f t="shared" si="14"/>
        <v>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52.011000000000003</v>
      </c>
      <c r="D16" s="8">
        <v>41.64</v>
      </c>
      <c r="E16" s="8">
        <v>65.343999999999994</v>
      </c>
      <c r="F16" s="8">
        <v>28.306999999999999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64.099999999999994</v>
      </c>
      <c r="J16" s="14">
        <f t="shared" si="9"/>
        <v>1.2439999999999998</v>
      </c>
      <c r="K16" s="14">
        <f>VLOOKUP(A:A,[1]TDSheet!$A:$K,11,0)</f>
        <v>0</v>
      </c>
      <c r="L16" s="14">
        <f>VLOOKUP(A:A,[1]TDSheet!$A:$L,12,0)</f>
        <v>30</v>
      </c>
      <c r="M16" s="14">
        <f>VLOOKUP(A:A,[1]TDSheet!$A:$T,20,0)</f>
        <v>30</v>
      </c>
      <c r="N16" s="14"/>
      <c r="O16" s="14"/>
      <c r="P16" s="14"/>
      <c r="Q16" s="14"/>
      <c r="R16" s="16"/>
      <c r="S16" s="14">
        <f t="shared" si="10"/>
        <v>13.0688</v>
      </c>
      <c r="T16" s="16">
        <v>30</v>
      </c>
      <c r="U16" s="18">
        <f t="shared" si="11"/>
        <v>9.0526291625857009</v>
      </c>
      <c r="V16" s="14">
        <f t="shared" si="12"/>
        <v>2.1659984084231145</v>
      </c>
      <c r="W16" s="14"/>
      <c r="X16" s="14"/>
      <c r="Y16" s="14">
        <f>VLOOKUP(A:A,[1]TDSheet!$A:$Y,25,0)</f>
        <v>13.497999999999999</v>
      </c>
      <c r="Z16" s="14">
        <f>VLOOKUP(A:A,[1]TDSheet!$A:$Z,26,0)</f>
        <v>15.5055</v>
      </c>
      <c r="AA16" s="14">
        <f>VLOOKUP(A:A,[1]TDSheet!$A:$AA,27,0)</f>
        <v>3.2683999999999997</v>
      </c>
      <c r="AB16" s="14">
        <v>0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3"/>
        <v>0</v>
      </c>
      <c r="AF16" s="14">
        <f t="shared" si="14"/>
        <v>30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16.283999999999999</v>
      </c>
      <c r="D17" s="8">
        <v>56.45</v>
      </c>
      <c r="E17" s="8">
        <v>31.138999999999999</v>
      </c>
      <c r="F17" s="8">
        <v>40.107999999999997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30</v>
      </c>
      <c r="J17" s="14">
        <f t="shared" si="9"/>
        <v>1.1389999999999993</v>
      </c>
      <c r="K17" s="14">
        <f>VLOOKUP(A:A,[1]TDSheet!$A:$K,11,0)</f>
        <v>0</v>
      </c>
      <c r="L17" s="14">
        <f>VLOOKUP(A:A,[1]TDSheet!$A:$L,12,0)</f>
        <v>20</v>
      </c>
      <c r="M17" s="14">
        <f>VLOOKUP(A:A,[1]TDSheet!$A:$T,20,0)</f>
        <v>0</v>
      </c>
      <c r="N17" s="14"/>
      <c r="O17" s="14"/>
      <c r="P17" s="14"/>
      <c r="Q17" s="14"/>
      <c r="R17" s="16"/>
      <c r="S17" s="14">
        <f t="shared" si="10"/>
        <v>6.2278000000000002</v>
      </c>
      <c r="T17" s="16"/>
      <c r="U17" s="18">
        <f t="shared" si="11"/>
        <v>9.6515623494652996</v>
      </c>
      <c r="V17" s="14">
        <f t="shared" si="12"/>
        <v>6.4401554320947998</v>
      </c>
      <c r="W17" s="14"/>
      <c r="X17" s="14"/>
      <c r="Y17" s="14">
        <f>VLOOKUP(A:A,[1]TDSheet!$A:$Y,25,0)</f>
        <v>15.661000000000001</v>
      </c>
      <c r="Z17" s="14">
        <f>VLOOKUP(A:A,[1]TDSheet!$A:$Z,26,0)</f>
        <v>8.1455000000000002</v>
      </c>
      <c r="AA17" s="14">
        <f>VLOOKUP(A:A,[1]TDSheet!$A:$AA,27,0)</f>
        <v>11.2742</v>
      </c>
      <c r="AB17" s="14">
        <f>VLOOKUP(A:A,[3]TDSheet!$A:$D,4,0)</f>
        <v>2.9630000000000001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0</v>
      </c>
      <c r="AF17" s="14">
        <f t="shared" si="14"/>
        <v>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149.15899999999999</v>
      </c>
      <c r="D18" s="8">
        <v>91.183999999999997</v>
      </c>
      <c r="E18" s="20">
        <v>188</v>
      </c>
      <c r="F18" s="20">
        <v>71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170.691</v>
      </c>
      <c r="J18" s="14">
        <f t="shared" si="9"/>
        <v>17.308999999999997</v>
      </c>
      <c r="K18" s="14">
        <f>VLOOKUP(A:A,[1]TDSheet!$A:$K,11,0)</f>
        <v>0</v>
      </c>
      <c r="L18" s="14">
        <f>VLOOKUP(A:A,[1]TDSheet!$A:$L,12,0)</f>
        <v>0</v>
      </c>
      <c r="M18" s="14">
        <f>VLOOKUP(A:A,[1]TDSheet!$A:$T,20,0)</f>
        <v>0</v>
      </c>
      <c r="N18" s="14"/>
      <c r="O18" s="14"/>
      <c r="P18" s="14"/>
      <c r="Q18" s="14"/>
      <c r="R18" s="16">
        <v>180</v>
      </c>
      <c r="S18" s="14">
        <f t="shared" si="10"/>
        <v>37.6</v>
      </c>
      <c r="T18" s="16">
        <v>120</v>
      </c>
      <c r="U18" s="18">
        <f t="shared" si="11"/>
        <v>9.8670212765957448</v>
      </c>
      <c r="V18" s="14">
        <f t="shared" si="12"/>
        <v>1.8882978723404256</v>
      </c>
      <c r="W18" s="14"/>
      <c r="X18" s="14"/>
      <c r="Y18" s="14">
        <f>VLOOKUP(A:A,[1]TDSheet!$A:$Y,25,0)</f>
        <v>49.4</v>
      </c>
      <c r="Z18" s="14">
        <f>VLOOKUP(A:A,[1]TDSheet!$A:$Z,26,0)</f>
        <v>21.25</v>
      </c>
      <c r="AA18" s="14">
        <f>VLOOKUP(A:A,[1]TDSheet!$A:$AA,27,0)</f>
        <v>23.2</v>
      </c>
      <c r="AB18" s="14">
        <f>VLOOKUP(A:A,[3]TDSheet!$A:$D,4,0)</f>
        <v>106.992</v>
      </c>
      <c r="AC18" s="14" t="str">
        <f>VLOOKUP(A:A,[1]TDSheet!$A:$AC,29,0)</f>
        <v>увел</v>
      </c>
      <c r="AD18" s="14" t="str">
        <f>VLOOKUP(A:A,[1]TDSheet!$A:$AD,30,0)</f>
        <v>костик</v>
      </c>
      <c r="AE18" s="14">
        <f t="shared" si="13"/>
        <v>180</v>
      </c>
      <c r="AF18" s="14">
        <f t="shared" si="14"/>
        <v>120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54.555</v>
      </c>
      <c r="D19" s="8">
        <v>17.728999999999999</v>
      </c>
      <c r="E19" s="8">
        <v>42.965000000000003</v>
      </c>
      <c r="F19" s="8">
        <v>17.466000000000001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42.023000000000003</v>
      </c>
      <c r="J19" s="14">
        <f t="shared" si="9"/>
        <v>0.94200000000000017</v>
      </c>
      <c r="K19" s="14">
        <f>VLOOKUP(A:A,[1]TDSheet!$A:$K,11,0)</f>
        <v>0</v>
      </c>
      <c r="L19" s="14">
        <f>VLOOKUP(A:A,[1]TDSheet!$A:$L,12,0)</f>
        <v>0</v>
      </c>
      <c r="M19" s="14">
        <f>VLOOKUP(A:A,[1]TDSheet!$A:$T,20,0)</f>
        <v>20</v>
      </c>
      <c r="N19" s="14"/>
      <c r="O19" s="14"/>
      <c r="P19" s="14"/>
      <c r="Q19" s="14"/>
      <c r="R19" s="16">
        <v>20</v>
      </c>
      <c r="S19" s="14">
        <f t="shared" si="10"/>
        <v>8.593</v>
      </c>
      <c r="T19" s="16">
        <v>30</v>
      </c>
      <c r="U19" s="18">
        <f t="shared" si="11"/>
        <v>10.178750145467241</v>
      </c>
      <c r="V19" s="14">
        <f t="shared" si="12"/>
        <v>2.0325846619341328</v>
      </c>
      <c r="W19" s="14"/>
      <c r="X19" s="14"/>
      <c r="Y19" s="14">
        <f>VLOOKUP(A:A,[1]TDSheet!$A:$Y,25,0)</f>
        <v>11.209999999999999</v>
      </c>
      <c r="Z19" s="14">
        <f>VLOOKUP(A:A,[1]TDSheet!$A:$Z,26,0)</f>
        <v>7.4297500000000003</v>
      </c>
      <c r="AA19" s="14">
        <f>VLOOKUP(A:A,[1]TDSheet!$A:$AA,27,0)</f>
        <v>5.1171999999999995</v>
      </c>
      <c r="AB19" s="14">
        <f>VLOOKUP(A:A,[3]TDSheet!$A:$D,4,0)</f>
        <v>17.614000000000001</v>
      </c>
      <c r="AC19" s="14">
        <f>VLOOKUP(A:A,[1]TDSheet!$A:$AC,29,0)</f>
        <v>0</v>
      </c>
      <c r="AD19" s="14">
        <f>VLOOKUP(A:A,[1]TDSheet!$A:$AD,30,0)</f>
        <v>0</v>
      </c>
      <c r="AE19" s="14">
        <f t="shared" si="13"/>
        <v>20</v>
      </c>
      <c r="AF19" s="14">
        <f t="shared" si="14"/>
        <v>30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581.18600000000004</v>
      </c>
      <c r="D20" s="8">
        <v>75.944999999999993</v>
      </c>
      <c r="E20" s="8">
        <v>284.70699999999999</v>
      </c>
      <c r="F20" s="8">
        <v>346.25299999999999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310</v>
      </c>
      <c r="J20" s="14">
        <f t="shared" si="9"/>
        <v>-25.293000000000006</v>
      </c>
      <c r="K20" s="14">
        <f>VLOOKUP(A:A,[1]TDSheet!$A:$K,11,0)</f>
        <v>0</v>
      </c>
      <c r="L20" s="14">
        <f>VLOOKUP(A:A,[1]TDSheet!$A:$L,12,0)</f>
        <v>50</v>
      </c>
      <c r="M20" s="14">
        <f>VLOOKUP(A:A,[1]TDSheet!$A:$T,20,0)</f>
        <v>0</v>
      </c>
      <c r="N20" s="14"/>
      <c r="O20" s="14"/>
      <c r="P20" s="14"/>
      <c r="Q20" s="14"/>
      <c r="R20" s="16">
        <v>50</v>
      </c>
      <c r="S20" s="14">
        <f t="shared" si="10"/>
        <v>56.941400000000002</v>
      </c>
      <c r="T20" s="16">
        <v>100</v>
      </c>
      <c r="U20" s="18">
        <f t="shared" si="11"/>
        <v>9.5932484975782106</v>
      </c>
      <c r="V20" s="14">
        <f t="shared" si="12"/>
        <v>6.0808655916433381</v>
      </c>
      <c r="W20" s="14"/>
      <c r="X20" s="14"/>
      <c r="Y20" s="14">
        <f>VLOOKUP(A:A,[1]TDSheet!$A:$Y,25,0)</f>
        <v>93.072800000000001</v>
      </c>
      <c r="Z20" s="14">
        <f>VLOOKUP(A:A,[1]TDSheet!$A:$Z,26,0)</f>
        <v>76.138000000000005</v>
      </c>
      <c r="AA20" s="14">
        <f>VLOOKUP(A:A,[1]TDSheet!$A:$AA,27,0)</f>
        <v>42.280799999999999</v>
      </c>
      <c r="AB20" s="14">
        <f>VLOOKUP(A:A,[3]TDSheet!$A:$D,4,0)</f>
        <v>65.263000000000005</v>
      </c>
      <c r="AC20" s="14" t="str">
        <f>VLOOKUP(A:A,[1]TDSheet!$A:$AC,29,0)</f>
        <v>акция</v>
      </c>
      <c r="AD20" s="14" t="str">
        <f>VLOOKUP(A:A,[1]TDSheet!$A:$AD,30,0)</f>
        <v>скидка</v>
      </c>
      <c r="AE20" s="14">
        <f t="shared" si="13"/>
        <v>50</v>
      </c>
      <c r="AF20" s="14">
        <f t="shared" si="14"/>
        <v>100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1900</v>
      </c>
      <c r="D21" s="8">
        <v>25</v>
      </c>
      <c r="E21" s="8">
        <v>612</v>
      </c>
      <c r="F21" s="8">
        <v>1302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611</v>
      </c>
      <c r="J21" s="14">
        <f t="shared" si="9"/>
        <v>1</v>
      </c>
      <c r="K21" s="14">
        <f>VLOOKUP(A:A,[1]TDSheet!$A:$K,11,0)</f>
        <v>0</v>
      </c>
      <c r="L21" s="14">
        <f>VLOOKUP(A:A,[1]TDSheet!$A:$L,12,0)</f>
        <v>0</v>
      </c>
      <c r="M21" s="14">
        <f>VLOOKUP(A:A,[1]TDSheet!$A:$T,20,0)</f>
        <v>0</v>
      </c>
      <c r="N21" s="14"/>
      <c r="O21" s="14"/>
      <c r="P21" s="14"/>
      <c r="Q21" s="14"/>
      <c r="R21" s="16"/>
      <c r="S21" s="14">
        <f t="shared" si="10"/>
        <v>122.4</v>
      </c>
      <c r="T21" s="16">
        <v>400</v>
      </c>
      <c r="U21" s="18">
        <f t="shared" si="11"/>
        <v>13.905228758169933</v>
      </c>
      <c r="V21" s="14">
        <f t="shared" si="12"/>
        <v>10.637254901960784</v>
      </c>
      <c r="W21" s="14"/>
      <c r="X21" s="14"/>
      <c r="Y21" s="14">
        <f>VLOOKUP(A:A,[1]TDSheet!$A:$Y,25,0)</f>
        <v>312.60000000000002</v>
      </c>
      <c r="Z21" s="14">
        <f>VLOOKUP(A:A,[1]TDSheet!$A:$Z,26,0)</f>
        <v>144.75</v>
      </c>
      <c r="AA21" s="14">
        <f>VLOOKUP(A:A,[1]TDSheet!$A:$AA,27,0)</f>
        <v>96.8</v>
      </c>
      <c r="AB21" s="14">
        <f>VLOOKUP(A:A,[3]TDSheet!$A:$D,4,0)</f>
        <v>108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3"/>
        <v>0</v>
      </c>
      <c r="AF21" s="14">
        <f t="shared" si="14"/>
        <v>100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1194.346</v>
      </c>
      <c r="D22" s="8">
        <v>325.84300000000002</v>
      </c>
      <c r="E22" s="8">
        <v>969.697</v>
      </c>
      <c r="F22" s="8">
        <v>528.48900000000003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947.85</v>
      </c>
      <c r="J22" s="14">
        <f t="shared" si="9"/>
        <v>21.84699999999998</v>
      </c>
      <c r="K22" s="14">
        <f>VLOOKUP(A:A,[1]TDSheet!$A:$K,11,0)</f>
        <v>0</v>
      </c>
      <c r="L22" s="14">
        <f>VLOOKUP(A:A,[1]TDSheet!$A:$L,12,0)</f>
        <v>250</v>
      </c>
      <c r="M22" s="14">
        <f>VLOOKUP(A:A,[1]TDSheet!$A:$T,20,0)</f>
        <v>230</v>
      </c>
      <c r="N22" s="14"/>
      <c r="O22" s="14"/>
      <c r="P22" s="14"/>
      <c r="Q22" s="14"/>
      <c r="R22" s="16">
        <v>300</v>
      </c>
      <c r="S22" s="14">
        <f t="shared" si="10"/>
        <v>193.93940000000001</v>
      </c>
      <c r="T22" s="16">
        <v>500</v>
      </c>
      <c r="U22" s="18">
        <f t="shared" si="11"/>
        <v>9.3250211148430893</v>
      </c>
      <c r="V22" s="14">
        <f t="shared" si="12"/>
        <v>2.7250213210930836</v>
      </c>
      <c r="W22" s="14"/>
      <c r="X22" s="14"/>
      <c r="Y22" s="14">
        <f>VLOOKUP(A:A,[1]TDSheet!$A:$Y,25,0)</f>
        <v>350.40839999999997</v>
      </c>
      <c r="Z22" s="14">
        <f>VLOOKUP(A:A,[1]TDSheet!$A:$Z,26,0)</f>
        <v>201.39525</v>
      </c>
      <c r="AA22" s="14">
        <f>VLOOKUP(A:A,[1]TDSheet!$A:$AA,27,0)</f>
        <v>129.625</v>
      </c>
      <c r="AB22" s="14">
        <f>VLOOKUP(A:A,[3]TDSheet!$A:$D,4,0)</f>
        <v>284.53800000000001</v>
      </c>
      <c r="AC22" s="14" t="str">
        <f>VLOOKUP(A:A,[1]TDSheet!$A:$AC,29,0)</f>
        <v>борд</v>
      </c>
      <c r="AD22" s="14" t="str">
        <f>VLOOKUP(A:A,[1]TDSheet!$A:$AD,30,0)</f>
        <v>скидка</v>
      </c>
      <c r="AE22" s="14">
        <f t="shared" si="13"/>
        <v>300</v>
      </c>
      <c r="AF22" s="14">
        <f t="shared" si="14"/>
        <v>500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295</v>
      </c>
      <c r="D23" s="8">
        <v>3227</v>
      </c>
      <c r="E23" s="8">
        <v>1943</v>
      </c>
      <c r="F23" s="8">
        <v>1561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1942</v>
      </c>
      <c r="J23" s="14">
        <f t="shared" si="9"/>
        <v>1</v>
      </c>
      <c r="K23" s="14">
        <f>VLOOKUP(A:A,[1]TDSheet!$A:$K,11,0)</f>
        <v>0</v>
      </c>
      <c r="L23" s="14">
        <f>VLOOKUP(A:A,[1]TDSheet!$A:$L,12,0)</f>
        <v>400</v>
      </c>
      <c r="M23" s="14">
        <f>VLOOKUP(A:A,[1]TDSheet!$A:$T,20,0)</f>
        <v>0</v>
      </c>
      <c r="N23" s="14"/>
      <c r="O23" s="14"/>
      <c r="P23" s="14"/>
      <c r="Q23" s="14"/>
      <c r="R23" s="16">
        <v>800</v>
      </c>
      <c r="S23" s="14">
        <f t="shared" si="10"/>
        <v>388.6</v>
      </c>
      <c r="T23" s="16">
        <v>800</v>
      </c>
      <c r="U23" s="18">
        <f t="shared" si="11"/>
        <v>9.1636644364384967</v>
      </c>
      <c r="V23" s="14">
        <f t="shared" si="12"/>
        <v>4.016984045290787</v>
      </c>
      <c r="W23" s="14"/>
      <c r="X23" s="14"/>
      <c r="Y23" s="14">
        <f>VLOOKUP(A:A,[1]TDSheet!$A:$Y,25,0)</f>
        <v>399.4</v>
      </c>
      <c r="Z23" s="14">
        <f>VLOOKUP(A:A,[1]TDSheet!$A:$Z,26,0)</f>
        <v>158.25</v>
      </c>
      <c r="AA23" s="14">
        <f>VLOOKUP(A:A,[1]TDSheet!$A:$AA,27,0)</f>
        <v>379</v>
      </c>
      <c r="AB23" s="14">
        <f>VLOOKUP(A:A,[3]TDSheet!$A:$D,4,0)</f>
        <v>534</v>
      </c>
      <c r="AC23" s="14" t="str">
        <f>VLOOKUP(A:A,[1]TDSheet!$A:$AC,29,0)</f>
        <v>м-1200з</v>
      </c>
      <c r="AD23" s="14" t="str">
        <f>VLOOKUP(A:A,[1]TDSheet!$A:$AD,30,0)</f>
        <v>скидка</v>
      </c>
      <c r="AE23" s="14">
        <f t="shared" si="13"/>
        <v>96</v>
      </c>
      <c r="AF23" s="14">
        <f t="shared" si="14"/>
        <v>96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1640</v>
      </c>
      <c r="D24" s="8">
        <v>637</v>
      </c>
      <c r="E24" s="8">
        <v>737</v>
      </c>
      <c r="F24" s="8">
        <v>1515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762</v>
      </c>
      <c r="J24" s="14">
        <f t="shared" si="9"/>
        <v>-25</v>
      </c>
      <c r="K24" s="14">
        <f>VLOOKUP(A:A,[1]TDSheet!$A:$K,11,0)</f>
        <v>0</v>
      </c>
      <c r="L24" s="14">
        <f>VLOOKUP(A:A,[1]TDSheet!$A:$L,12,0)</f>
        <v>0</v>
      </c>
      <c r="M24" s="14">
        <f>VLOOKUP(A:A,[1]TDSheet!$A:$T,20,0)</f>
        <v>0</v>
      </c>
      <c r="N24" s="14"/>
      <c r="O24" s="14"/>
      <c r="P24" s="14"/>
      <c r="Q24" s="14"/>
      <c r="R24" s="16"/>
      <c r="S24" s="14">
        <f t="shared" si="10"/>
        <v>147.4</v>
      </c>
      <c r="T24" s="16">
        <v>600</v>
      </c>
      <c r="U24" s="18">
        <f t="shared" si="11"/>
        <v>14.348710990502035</v>
      </c>
      <c r="V24" s="14">
        <f t="shared" si="12"/>
        <v>10.278154681139755</v>
      </c>
      <c r="W24" s="14"/>
      <c r="X24" s="14"/>
      <c r="Y24" s="14">
        <f>VLOOKUP(A:A,[1]TDSheet!$A:$Y,25,0)</f>
        <v>346.8</v>
      </c>
      <c r="Z24" s="14">
        <f>VLOOKUP(A:A,[1]TDSheet!$A:$Z,26,0)</f>
        <v>171</v>
      </c>
      <c r="AA24" s="14">
        <f>VLOOKUP(A:A,[1]TDSheet!$A:$AA,27,0)</f>
        <v>136.6</v>
      </c>
      <c r="AB24" s="14">
        <f>VLOOKUP(A:A,[3]TDSheet!$A:$D,4,0)</f>
        <v>159</v>
      </c>
      <c r="AC24" s="14">
        <f>VLOOKUP(A:A,[1]TDSheet!$A:$AC,29,0)</f>
        <v>0</v>
      </c>
      <c r="AD24" s="14" t="str">
        <f>VLOOKUP(A:A,[1]TDSheet!$A:$AD,30,0)</f>
        <v>м1000</v>
      </c>
      <c r="AE24" s="14">
        <f t="shared" si="13"/>
        <v>0</v>
      </c>
      <c r="AF24" s="14">
        <f t="shared" si="14"/>
        <v>150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266.589</v>
      </c>
      <c r="D25" s="8">
        <v>77.718999999999994</v>
      </c>
      <c r="E25" s="8">
        <v>84.557000000000002</v>
      </c>
      <c r="F25" s="8">
        <v>258.649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82.8</v>
      </c>
      <c r="J25" s="14">
        <f t="shared" si="9"/>
        <v>1.757000000000005</v>
      </c>
      <c r="K25" s="14">
        <f>VLOOKUP(A:A,[1]TDSheet!$A:$K,11,0)</f>
        <v>0</v>
      </c>
      <c r="L25" s="14">
        <f>VLOOKUP(A:A,[1]TDSheet!$A:$L,12,0)</f>
        <v>0</v>
      </c>
      <c r="M25" s="14">
        <f>VLOOKUP(A:A,[1]TDSheet!$A:$T,20,0)</f>
        <v>0</v>
      </c>
      <c r="N25" s="14"/>
      <c r="O25" s="14"/>
      <c r="P25" s="14"/>
      <c r="Q25" s="14"/>
      <c r="R25" s="16"/>
      <c r="S25" s="14">
        <f t="shared" si="10"/>
        <v>16.9114</v>
      </c>
      <c r="T25" s="16"/>
      <c r="U25" s="18">
        <f t="shared" si="11"/>
        <v>15.294357652234586</v>
      </c>
      <c r="V25" s="14">
        <f t="shared" si="12"/>
        <v>15.294357652234586</v>
      </c>
      <c r="W25" s="14"/>
      <c r="X25" s="14"/>
      <c r="Y25" s="14">
        <f>VLOOKUP(A:A,[1]TDSheet!$A:$Y,25,0)</f>
        <v>43.601999999999997</v>
      </c>
      <c r="Z25" s="14">
        <f>VLOOKUP(A:A,[1]TDSheet!$A:$Z,26,0)</f>
        <v>23.988</v>
      </c>
      <c r="AA25" s="14">
        <f>VLOOKUP(A:A,[1]TDSheet!$A:$AA,27,0)</f>
        <v>12.366800000000001</v>
      </c>
      <c r="AB25" s="14">
        <f>VLOOKUP(A:A,[3]TDSheet!$A:$D,4,0)</f>
        <v>41.762999999999998</v>
      </c>
      <c r="AC25" s="14" t="str">
        <f>VLOOKUP(A:A,[1]TDSheet!$A:$AC,29,0)</f>
        <v>увел</v>
      </c>
      <c r="AD25" s="14" t="str">
        <f>VLOOKUP(A:A,[1]TDSheet!$A:$AD,30,0)</f>
        <v>м190</v>
      </c>
      <c r="AE25" s="14">
        <f t="shared" si="13"/>
        <v>0</v>
      </c>
      <c r="AF25" s="14">
        <f t="shared" si="14"/>
        <v>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18.565999999999999</v>
      </c>
      <c r="D26" s="8">
        <v>139.536</v>
      </c>
      <c r="E26" s="8">
        <v>125.074</v>
      </c>
      <c r="F26" s="8">
        <v>30.994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133</v>
      </c>
      <c r="J26" s="14">
        <f t="shared" si="9"/>
        <v>-7.9260000000000019</v>
      </c>
      <c r="K26" s="14">
        <f>VLOOKUP(A:A,[1]TDSheet!$A:$K,11,0)</f>
        <v>0</v>
      </c>
      <c r="L26" s="14">
        <f>VLOOKUP(A:A,[1]TDSheet!$A:$L,12,0)</f>
        <v>80</v>
      </c>
      <c r="M26" s="14">
        <f>VLOOKUP(A:A,[1]TDSheet!$A:$T,20,0)</f>
        <v>30</v>
      </c>
      <c r="N26" s="14"/>
      <c r="O26" s="14"/>
      <c r="P26" s="14"/>
      <c r="Q26" s="14"/>
      <c r="R26" s="16">
        <v>40</v>
      </c>
      <c r="S26" s="14">
        <f t="shared" si="10"/>
        <v>25.014800000000001</v>
      </c>
      <c r="T26" s="16">
        <v>60</v>
      </c>
      <c r="U26" s="18">
        <f t="shared" si="11"/>
        <v>9.6340566384700246</v>
      </c>
      <c r="V26" s="14">
        <f t="shared" si="12"/>
        <v>1.2390264963141819</v>
      </c>
      <c r="W26" s="14"/>
      <c r="X26" s="14"/>
      <c r="Y26" s="14">
        <f>VLOOKUP(A:A,[1]TDSheet!$A:$Y,25,0)</f>
        <v>13.065799999999999</v>
      </c>
      <c r="Z26" s="14">
        <f>VLOOKUP(A:A,[1]TDSheet!$A:$Z,26,0)</f>
        <v>12.29025</v>
      </c>
      <c r="AA26" s="14">
        <f>VLOOKUP(A:A,[1]TDSheet!$A:$AA,27,0)</f>
        <v>19.615600000000001</v>
      </c>
      <c r="AB26" s="14">
        <f>VLOOKUP(A:A,[3]TDSheet!$A:$D,4,0)</f>
        <v>41.167000000000002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3"/>
        <v>40</v>
      </c>
      <c r="AF26" s="14">
        <f t="shared" si="14"/>
        <v>60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883.21500000000003</v>
      </c>
      <c r="D27" s="8">
        <v>208.83</v>
      </c>
      <c r="E27" s="8">
        <v>391.09500000000003</v>
      </c>
      <c r="F27" s="8">
        <v>692.86599999999999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386.8</v>
      </c>
      <c r="J27" s="14">
        <f t="shared" si="9"/>
        <v>4.2950000000000159</v>
      </c>
      <c r="K27" s="14">
        <f>VLOOKUP(A:A,[1]TDSheet!$A:$K,11,0)</f>
        <v>0</v>
      </c>
      <c r="L27" s="14">
        <f>VLOOKUP(A:A,[1]TDSheet!$A:$L,12,0)</f>
        <v>0</v>
      </c>
      <c r="M27" s="14">
        <f>VLOOKUP(A:A,[1]TDSheet!$A:$T,20,0)</f>
        <v>0</v>
      </c>
      <c r="N27" s="14"/>
      <c r="O27" s="14"/>
      <c r="P27" s="14"/>
      <c r="Q27" s="14"/>
      <c r="R27" s="16"/>
      <c r="S27" s="14">
        <f t="shared" si="10"/>
        <v>78.219000000000008</v>
      </c>
      <c r="T27" s="16">
        <v>160</v>
      </c>
      <c r="U27" s="18">
        <f t="shared" si="11"/>
        <v>10.903565629834182</v>
      </c>
      <c r="V27" s="14">
        <f t="shared" si="12"/>
        <v>8.8580268221276146</v>
      </c>
      <c r="W27" s="14"/>
      <c r="X27" s="14"/>
      <c r="Y27" s="14">
        <f>VLOOKUP(A:A,[1]TDSheet!$A:$Y,25,0)</f>
        <v>144.86579999999998</v>
      </c>
      <c r="Z27" s="14">
        <f>VLOOKUP(A:A,[1]TDSheet!$A:$Z,26,0)</f>
        <v>118.40025</v>
      </c>
      <c r="AA27" s="14">
        <f>VLOOKUP(A:A,[1]TDSheet!$A:$AA,27,0)</f>
        <v>72.852999999999994</v>
      </c>
      <c r="AB27" s="14">
        <f>VLOOKUP(A:A,[3]TDSheet!$A:$D,4,0)</f>
        <v>82.394999999999996</v>
      </c>
      <c r="AC27" s="14" t="str">
        <f>VLOOKUP(A:A,[1]TDSheet!$A:$AC,29,0)</f>
        <v>акция</v>
      </c>
      <c r="AD27" s="14" t="str">
        <f>VLOOKUP(A:A,[1]TDSheet!$A:$AD,30,0)</f>
        <v>скидка</v>
      </c>
      <c r="AE27" s="14">
        <f t="shared" si="13"/>
        <v>0</v>
      </c>
      <c r="AF27" s="14">
        <f t="shared" si="14"/>
        <v>160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1081</v>
      </c>
      <c r="D28" s="8">
        <v>342</v>
      </c>
      <c r="E28" s="8">
        <v>712</v>
      </c>
      <c r="F28" s="8">
        <v>697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721</v>
      </c>
      <c r="J28" s="14">
        <f t="shared" si="9"/>
        <v>-9</v>
      </c>
      <c r="K28" s="14">
        <f>VLOOKUP(A:A,[1]TDSheet!$A:$K,11,0)</f>
        <v>0</v>
      </c>
      <c r="L28" s="14">
        <f>VLOOKUP(A:A,[1]TDSheet!$A:$L,12,0)</f>
        <v>0</v>
      </c>
      <c r="M28" s="14">
        <f>VLOOKUP(A:A,[1]TDSheet!$A:$T,20,0)</f>
        <v>160</v>
      </c>
      <c r="N28" s="14"/>
      <c r="O28" s="14"/>
      <c r="P28" s="14"/>
      <c r="Q28" s="14"/>
      <c r="R28" s="16">
        <v>120</v>
      </c>
      <c r="S28" s="14">
        <f t="shared" si="10"/>
        <v>142.4</v>
      </c>
      <c r="T28" s="16">
        <v>320</v>
      </c>
      <c r="U28" s="18">
        <f t="shared" si="11"/>
        <v>9.1081460674157295</v>
      </c>
      <c r="V28" s="14">
        <f t="shared" si="12"/>
        <v>4.8946629213483144</v>
      </c>
      <c r="W28" s="14"/>
      <c r="X28" s="14"/>
      <c r="Y28" s="14">
        <f>VLOOKUP(A:A,[1]TDSheet!$A:$Y,25,0)</f>
        <v>134.19999999999999</v>
      </c>
      <c r="Z28" s="14">
        <f>VLOOKUP(A:A,[1]TDSheet!$A:$Z,26,0)</f>
        <v>168</v>
      </c>
      <c r="AA28" s="14">
        <f>VLOOKUP(A:A,[1]TDSheet!$A:$AA,27,0)</f>
        <v>129</v>
      </c>
      <c r="AB28" s="14">
        <f>VLOOKUP(A:A,[3]TDSheet!$A:$D,4,0)</f>
        <v>142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26.4</v>
      </c>
      <c r="AF28" s="14">
        <f t="shared" si="14"/>
        <v>70.400000000000006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7.4729999999999999</v>
      </c>
      <c r="D29" s="8">
        <v>208.20699999999999</v>
      </c>
      <c r="E29" s="8">
        <v>166.49799999999999</v>
      </c>
      <c r="F29" s="8">
        <v>43.814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181.7</v>
      </c>
      <c r="J29" s="14">
        <f t="shared" si="9"/>
        <v>-15.201999999999998</v>
      </c>
      <c r="K29" s="14">
        <f>VLOOKUP(A:A,[1]TDSheet!$A:$K,11,0)</f>
        <v>0</v>
      </c>
      <c r="L29" s="14">
        <f>VLOOKUP(A:A,[1]TDSheet!$A:$L,12,0)</f>
        <v>120</v>
      </c>
      <c r="M29" s="14">
        <f>VLOOKUP(A:A,[1]TDSheet!$A:$T,20,0)</f>
        <v>0</v>
      </c>
      <c r="N29" s="14"/>
      <c r="O29" s="14"/>
      <c r="P29" s="14"/>
      <c r="Q29" s="14"/>
      <c r="R29" s="16">
        <v>90</v>
      </c>
      <c r="S29" s="14">
        <f t="shared" si="10"/>
        <v>33.299599999999998</v>
      </c>
      <c r="T29" s="16">
        <v>70</v>
      </c>
      <c r="U29" s="18">
        <f t="shared" si="11"/>
        <v>9.7242609520835082</v>
      </c>
      <c r="V29" s="14">
        <f t="shared" si="12"/>
        <v>1.3157515405590459</v>
      </c>
      <c r="W29" s="14"/>
      <c r="X29" s="14"/>
      <c r="Y29" s="14">
        <f>VLOOKUP(A:A,[1]TDSheet!$A:$Y,25,0)</f>
        <v>21.661000000000001</v>
      </c>
      <c r="Z29" s="14">
        <f>VLOOKUP(A:A,[1]TDSheet!$A:$Z,26,0)</f>
        <v>16.985499999999998</v>
      </c>
      <c r="AA29" s="14">
        <f>VLOOKUP(A:A,[1]TDSheet!$A:$AA,27,0)</f>
        <v>28.677999999999997</v>
      </c>
      <c r="AB29" s="14">
        <f>VLOOKUP(A:A,[3]TDSheet!$A:$D,4,0)</f>
        <v>61.17</v>
      </c>
      <c r="AC29" s="14" t="str">
        <f>VLOOKUP(A:A,[1]TDSheet!$A:$AC,29,0)</f>
        <v>увел</v>
      </c>
      <c r="AD29" s="14" t="e">
        <f>VLOOKUP(A:A,[1]TDSheet!$A:$AD,30,0)</f>
        <v>#N/A</v>
      </c>
      <c r="AE29" s="14">
        <f t="shared" si="13"/>
        <v>90</v>
      </c>
      <c r="AF29" s="14">
        <f t="shared" si="14"/>
        <v>70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/>
      <c r="D30" s="8">
        <v>96</v>
      </c>
      <c r="E30" s="8">
        <v>16</v>
      </c>
      <c r="F30" s="8">
        <v>80</v>
      </c>
      <c r="G30" s="1">
        <f>VLOOKUP(A:A,[1]TDSheet!$A:$G,7,0)</f>
        <v>0.6</v>
      </c>
      <c r="H30" s="1" t="e">
        <f>VLOOKUP(A:A,[1]TDSheet!$A:$H,8,0)</f>
        <v>#N/A</v>
      </c>
      <c r="I30" s="14">
        <f>VLOOKUP(A:A,[2]TDSheet!$A:$F,6,0)</f>
        <v>16</v>
      </c>
      <c r="J30" s="14">
        <f t="shared" si="9"/>
        <v>0</v>
      </c>
      <c r="K30" s="14">
        <f>VLOOKUP(A:A,[1]TDSheet!$A:$K,11,0)</f>
        <v>0</v>
      </c>
      <c r="L30" s="14">
        <f>VLOOKUP(A:A,[1]TDSheet!$A:$L,12,0)</f>
        <v>80</v>
      </c>
      <c r="M30" s="14">
        <f>VLOOKUP(A:A,[1]TDSheet!$A:$T,20,0)</f>
        <v>0</v>
      </c>
      <c r="N30" s="14"/>
      <c r="O30" s="14"/>
      <c r="P30" s="14"/>
      <c r="Q30" s="14"/>
      <c r="R30" s="16"/>
      <c r="S30" s="14">
        <f t="shared" si="10"/>
        <v>3.2</v>
      </c>
      <c r="T30" s="16"/>
      <c r="U30" s="18">
        <f t="shared" si="11"/>
        <v>50</v>
      </c>
      <c r="V30" s="14">
        <f t="shared" si="12"/>
        <v>25</v>
      </c>
      <c r="W30" s="14"/>
      <c r="X30" s="14"/>
      <c r="Y30" s="14">
        <f>VLOOKUP(A:A,[1]TDSheet!$A:$Y,25,0)</f>
        <v>0</v>
      </c>
      <c r="Z30" s="14">
        <f>VLOOKUP(A:A,[1]TDSheet!$A:$Z,26,0)</f>
        <v>0</v>
      </c>
      <c r="AA30" s="14">
        <f>VLOOKUP(A:A,[1]TDSheet!$A:$AA,27,0)</f>
        <v>0</v>
      </c>
      <c r="AB30" s="14">
        <f>VLOOKUP(A:A,[3]TDSheet!$A:$D,4,0)</f>
        <v>8</v>
      </c>
      <c r="AC30" s="14" t="str">
        <f>VLOOKUP(A:A,[1]TDSheet!$A:$AC,29,0)</f>
        <v>новый</v>
      </c>
      <c r="AD30" s="14" t="e">
        <f>VLOOKUP(A:A,[1]TDSheet!$A:$AD,30,0)</f>
        <v>#N/A</v>
      </c>
      <c r="AE30" s="14">
        <f t="shared" si="13"/>
        <v>0</v>
      </c>
      <c r="AF30" s="14">
        <f t="shared" si="14"/>
        <v>0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184.911</v>
      </c>
      <c r="D31" s="8">
        <v>122.82</v>
      </c>
      <c r="E31" s="8">
        <v>200.37</v>
      </c>
      <c r="F31" s="8">
        <v>106.31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195.6</v>
      </c>
      <c r="J31" s="14">
        <f t="shared" si="9"/>
        <v>4.7700000000000102</v>
      </c>
      <c r="K31" s="14">
        <f>VLOOKUP(A:A,[1]TDSheet!$A:$K,11,0)</f>
        <v>0</v>
      </c>
      <c r="L31" s="14">
        <f>VLOOKUP(A:A,[1]TDSheet!$A:$L,12,0)</f>
        <v>180</v>
      </c>
      <c r="M31" s="14">
        <f>VLOOKUP(A:A,[1]TDSheet!$A:$T,20,0)</f>
        <v>0</v>
      </c>
      <c r="N31" s="14"/>
      <c r="O31" s="14"/>
      <c r="P31" s="14"/>
      <c r="Q31" s="14"/>
      <c r="R31" s="16"/>
      <c r="S31" s="14">
        <f t="shared" si="10"/>
        <v>40.073999999999998</v>
      </c>
      <c r="T31" s="16">
        <v>80</v>
      </c>
      <c r="U31" s="18">
        <f t="shared" si="11"/>
        <v>9.1408394470230085</v>
      </c>
      <c r="V31" s="14">
        <f t="shared" si="12"/>
        <v>2.6528422418525728</v>
      </c>
      <c r="W31" s="14"/>
      <c r="X31" s="14"/>
      <c r="Y31" s="14">
        <f>VLOOKUP(A:A,[1]TDSheet!$A:$Y,25,0)</f>
        <v>51.1006</v>
      </c>
      <c r="Z31" s="14">
        <f>VLOOKUP(A:A,[1]TDSheet!$A:$Z,26,0)</f>
        <v>38.143999999999998</v>
      </c>
      <c r="AA31" s="14">
        <f>VLOOKUP(A:A,[1]TDSheet!$A:$AA,27,0)</f>
        <v>32.391599999999997</v>
      </c>
      <c r="AB31" s="14">
        <f>VLOOKUP(A:A,[3]TDSheet!$A:$D,4,0)</f>
        <v>36.405000000000001</v>
      </c>
      <c r="AC31" s="14" t="str">
        <f>VLOOKUP(A:A,[1]TDSheet!$A:$AC,29,0)</f>
        <v>зв50</v>
      </c>
      <c r="AD31" s="14" t="e">
        <f>VLOOKUP(A:A,[1]TDSheet!$A:$AD,30,0)</f>
        <v>#N/A</v>
      </c>
      <c r="AE31" s="14">
        <f t="shared" si="13"/>
        <v>0</v>
      </c>
      <c r="AF31" s="14">
        <f t="shared" si="14"/>
        <v>80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499</v>
      </c>
      <c r="D32" s="8">
        <v>1064</v>
      </c>
      <c r="E32" s="8">
        <v>1059</v>
      </c>
      <c r="F32" s="8">
        <v>475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1078</v>
      </c>
      <c r="J32" s="14">
        <f t="shared" si="9"/>
        <v>-19</v>
      </c>
      <c r="K32" s="14">
        <f>VLOOKUP(A:A,[1]TDSheet!$A:$K,11,0)</f>
        <v>0</v>
      </c>
      <c r="L32" s="14">
        <f>VLOOKUP(A:A,[1]TDSheet!$A:$L,12,0)</f>
        <v>480</v>
      </c>
      <c r="M32" s="14">
        <f>VLOOKUP(A:A,[1]TDSheet!$A:$T,20,0)</f>
        <v>240</v>
      </c>
      <c r="N32" s="14"/>
      <c r="O32" s="14"/>
      <c r="P32" s="14"/>
      <c r="Q32" s="14"/>
      <c r="R32" s="16">
        <v>280</v>
      </c>
      <c r="S32" s="14">
        <f t="shared" si="10"/>
        <v>211.8</v>
      </c>
      <c r="T32" s="16">
        <v>480</v>
      </c>
      <c r="U32" s="18">
        <f t="shared" si="11"/>
        <v>9.2304060434372044</v>
      </c>
      <c r="V32" s="14">
        <f t="shared" si="12"/>
        <v>2.2426817752596788</v>
      </c>
      <c r="W32" s="14"/>
      <c r="X32" s="14"/>
      <c r="Y32" s="14">
        <f>VLOOKUP(A:A,[1]TDSheet!$A:$Y,25,0)</f>
        <v>228.2</v>
      </c>
      <c r="Z32" s="14">
        <f>VLOOKUP(A:A,[1]TDSheet!$A:$Z,26,0)</f>
        <v>138.25</v>
      </c>
      <c r="AA32" s="14">
        <f>VLOOKUP(A:A,[1]TDSheet!$A:$AA,27,0)</f>
        <v>160.6</v>
      </c>
      <c r="AB32" s="14">
        <f>VLOOKUP(A:A,[3]TDSheet!$A:$D,4,0)</f>
        <v>262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3"/>
        <v>112</v>
      </c>
      <c r="AF32" s="14">
        <f t="shared" si="14"/>
        <v>192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1955.355</v>
      </c>
      <c r="D33" s="8">
        <v>1822.8820000000001</v>
      </c>
      <c r="E33" s="20">
        <v>2117</v>
      </c>
      <c r="F33" s="20">
        <v>1332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1795.3</v>
      </c>
      <c r="J33" s="14">
        <f t="shared" si="9"/>
        <v>321.70000000000005</v>
      </c>
      <c r="K33" s="14">
        <f>VLOOKUP(A:A,[1]TDSheet!$A:$K,11,0)</f>
        <v>500</v>
      </c>
      <c r="L33" s="14">
        <f>VLOOKUP(A:A,[1]TDSheet!$A:$L,12,0)</f>
        <v>400</v>
      </c>
      <c r="M33" s="14">
        <f>VLOOKUP(A:A,[1]TDSheet!$A:$T,20,0)</f>
        <v>100</v>
      </c>
      <c r="N33" s="14"/>
      <c r="O33" s="14"/>
      <c r="P33" s="14"/>
      <c r="Q33" s="14"/>
      <c r="R33" s="16">
        <v>600</v>
      </c>
      <c r="S33" s="14">
        <f t="shared" si="10"/>
        <v>423.4</v>
      </c>
      <c r="T33" s="16">
        <v>1200</v>
      </c>
      <c r="U33" s="18">
        <f t="shared" si="11"/>
        <v>9.7590930562116203</v>
      </c>
      <c r="V33" s="14">
        <f t="shared" si="12"/>
        <v>3.1459612659423715</v>
      </c>
      <c r="W33" s="14"/>
      <c r="X33" s="14"/>
      <c r="Y33" s="14">
        <f>VLOOKUP(A:A,[1]TDSheet!$A:$Y,25,0)</f>
        <v>634.4</v>
      </c>
      <c r="Z33" s="14">
        <f>VLOOKUP(A:A,[1]TDSheet!$A:$Z,26,0)</f>
        <v>341.25</v>
      </c>
      <c r="AA33" s="14">
        <f>VLOOKUP(A:A,[1]TDSheet!$A:$AA,27,0)</f>
        <v>344</v>
      </c>
      <c r="AB33" s="14">
        <f>VLOOKUP(A:A,[3]TDSheet!$A:$D,4,0)</f>
        <v>440.73</v>
      </c>
      <c r="AC33" s="14">
        <f>VLOOKUP(A:A,[1]TDSheet!$A:$AC,29,0)</f>
        <v>0</v>
      </c>
      <c r="AD33" s="14" t="e">
        <f>VLOOKUP(A:A,[1]TDSheet!$A:$AD,30,0)</f>
        <v>#N/A</v>
      </c>
      <c r="AE33" s="14">
        <f t="shared" si="13"/>
        <v>600</v>
      </c>
      <c r="AF33" s="14">
        <f t="shared" si="14"/>
        <v>1200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532.65599999999995</v>
      </c>
      <c r="D34" s="8">
        <v>522.46799999999996</v>
      </c>
      <c r="E34" s="8">
        <v>512.52300000000002</v>
      </c>
      <c r="F34" s="8">
        <v>527.73500000000001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501</v>
      </c>
      <c r="J34" s="14">
        <f t="shared" si="9"/>
        <v>11.523000000000025</v>
      </c>
      <c r="K34" s="14">
        <f>VLOOKUP(A:A,[1]TDSheet!$A:$K,11,0)</f>
        <v>0</v>
      </c>
      <c r="L34" s="14">
        <f>VLOOKUP(A:A,[1]TDSheet!$A:$L,12,0)</f>
        <v>220</v>
      </c>
      <c r="M34" s="14">
        <f>VLOOKUP(A:A,[1]TDSheet!$A:$T,20,0)</f>
        <v>0</v>
      </c>
      <c r="N34" s="14"/>
      <c r="O34" s="14"/>
      <c r="P34" s="14"/>
      <c r="Q34" s="14"/>
      <c r="R34" s="16"/>
      <c r="S34" s="14">
        <f t="shared" si="10"/>
        <v>102.50460000000001</v>
      </c>
      <c r="T34" s="16">
        <v>250</v>
      </c>
      <c r="U34" s="18">
        <f t="shared" si="11"/>
        <v>9.7335631766769488</v>
      </c>
      <c r="V34" s="14">
        <f t="shared" si="12"/>
        <v>5.1484030960561764</v>
      </c>
      <c r="W34" s="14"/>
      <c r="X34" s="14"/>
      <c r="Y34" s="14">
        <f>VLOOKUP(A:A,[1]TDSheet!$A:$Y,25,0)</f>
        <v>108.58759999999999</v>
      </c>
      <c r="Z34" s="14">
        <f>VLOOKUP(A:A,[1]TDSheet!$A:$Z,26,0)</f>
        <v>126.04</v>
      </c>
      <c r="AA34" s="14">
        <f>VLOOKUP(A:A,[1]TDSheet!$A:$AA,27,0)</f>
        <v>87.5428</v>
      </c>
      <c r="AB34" s="14">
        <f>VLOOKUP(A:A,[3]TDSheet!$A:$D,4,0)</f>
        <v>122.313</v>
      </c>
      <c r="AC34" s="14" t="str">
        <f>VLOOKUP(A:A,[1]TDSheet!$A:$AC,29,0)</f>
        <v>костик</v>
      </c>
      <c r="AD34" s="14" t="e">
        <f>VLOOKUP(A:A,[1]TDSheet!$A:$AD,30,0)</f>
        <v>#N/A</v>
      </c>
      <c r="AE34" s="14">
        <f t="shared" si="13"/>
        <v>0</v>
      </c>
      <c r="AF34" s="14">
        <f t="shared" si="14"/>
        <v>250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25</v>
      </c>
      <c r="D35" s="8">
        <v>205</v>
      </c>
      <c r="E35" s="8">
        <v>129</v>
      </c>
      <c r="F35" s="8">
        <v>74</v>
      </c>
      <c r="G35" s="1">
        <f>VLOOKUP(A:A,[1]TDSheet!$A:$G,7,0)</f>
        <v>0.36</v>
      </c>
      <c r="H35" s="1">
        <f>VLOOKUP(A:A,[1]TDSheet!$A:$H,8,0)</f>
        <v>45</v>
      </c>
      <c r="I35" s="14">
        <f>VLOOKUP(A:A,[2]TDSheet!$A:$F,6,0)</f>
        <v>173</v>
      </c>
      <c r="J35" s="14">
        <f t="shared" si="9"/>
        <v>-44</v>
      </c>
      <c r="K35" s="14">
        <f>VLOOKUP(A:A,[1]TDSheet!$A:$K,11,0)</f>
        <v>0</v>
      </c>
      <c r="L35" s="14">
        <f>VLOOKUP(A:A,[1]TDSheet!$A:$L,12,0)</f>
        <v>40</v>
      </c>
      <c r="M35" s="14">
        <f>VLOOKUP(A:A,[1]TDSheet!$A:$T,20,0)</f>
        <v>0</v>
      </c>
      <c r="N35" s="14"/>
      <c r="O35" s="14"/>
      <c r="P35" s="14"/>
      <c r="Q35" s="14"/>
      <c r="R35" s="16">
        <v>80</v>
      </c>
      <c r="S35" s="14">
        <f t="shared" si="10"/>
        <v>25.8</v>
      </c>
      <c r="T35" s="16">
        <v>60</v>
      </c>
      <c r="U35" s="18">
        <f t="shared" si="11"/>
        <v>9.8449612403100772</v>
      </c>
      <c r="V35" s="14">
        <f t="shared" si="12"/>
        <v>2.8682170542635657</v>
      </c>
      <c r="W35" s="14"/>
      <c r="X35" s="14"/>
      <c r="Y35" s="14">
        <f>VLOOKUP(A:A,[1]TDSheet!$A:$Y,25,0)</f>
        <v>15</v>
      </c>
      <c r="Z35" s="14">
        <f>VLOOKUP(A:A,[1]TDSheet!$A:$Z,26,0)</f>
        <v>14.25</v>
      </c>
      <c r="AA35" s="14">
        <f>VLOOKUP(A:A,[1]TDSheet!$A:$AA,27,0)</f>
        <v>20.2</v>
      </c>
      <c r="AB35" s="14">
        <f>VLOOKUP(A:A,[3]TDSheet!$A:$D,4,0)</f>
        <v>53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3"/>
        <v>28.799999999999997</v>
      </c>
      <c r="AF35" s="14">
        <f t="shared" si="14"/>
        <v>21.599999999999998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821</v>
      </c>
      <c r="D36" s="8">
        <v>13</v>
      </c>
      <c r="E36" s="8">
        <v>234</v>
      </c>
      <c r="F36" s="8">
        <v>594</v>
      </c>
      <c r="G36" s="1">
        <f>VLOOKUP(A:A,[1]TDSheet!$A:$G,7,0)</f>
        <v>0</v>
      </c>
      <c r="H36" s="1">
        <f>VLOOKUP(A:A,[1]TDSheet!$A:$H,8,0)</f>
        <v>60</v>
      </c>
      <c r="I36" s="14">
        <f>VLOOKUP(A:A,[2]TDSheet!$A:$F,6,0)</f>
        <v>236</v>
      </c>
      <c r="J36" s="14">
        <f t="shared" si="9"/>
        <v>-2</v>
      </c>
      <c r="K36" s="14">
        <f>VLOOKUP(A:A,[1]TDSheet!$A:$K,11,0)</f>
        <v>0</v>
      </c>
      <c r="L36" s="14">
        <f>VLOOKUP(A:A,[1]TDSheet!$A:$L,12,0)</f>
        <v>0</v>
      </c>
      <c r="M36" s="14">
        <f>VLOOKUP(A:A,[1]TDSheet!$A:$T,20,0)</f>
        <v>0</v>
      </c>
      <c r="N36" s="14"/>
      <c r="O36" s="14"/>
      <c r="P36" s="14"/>
      <c r="Q36" s="14"/>
      <c r="R36" s="16"/>
      <c r="S36" s="14">
        <f t="shared" si="10"/>
        <v>46.8</v>
      </c>
      <c r="T36" s="16"/>
      <c r="U36" s="18">
        <f t="shared" si="11"/>
        <v>12.692307692307693</v>
      </c>
      <c r="V36" s="14">
        <f t="shared" si="12"/>
        <v>12.692307692307693</v>
      </c>
      <c r="W36" s="14"/>
      <c r="X36" s="14"/>
      <c r="Y36" s="14">
        <f>VLOOKUP(A:A,[1]TDSheet!$A:$Y,25,0)</f>
        <v>115.6</v>
      </c>
      <c r="Z36" s="14">
        <f>VLOOKUP(A:A,[1]TDSheet!$A:$Z,26,0)</f>
        <v>138</v>
      </c>
      <c r="AA36" s="14">
        <f>VLOOKUP(A:A,[1]TDSheet!$A:$AA,27,0)</f>
        <v>28.4</v>
      </c>
      <c r="AB36" s="14">
        <f>VLOOKUP(A:A,[3]TDSheet!$A:$D,4,0)</f>
        <v>36</v>
      </c>
      <c r="AC36" s="14" t="str">
        <f>VLOOKUP(A:A,[1]TDSheet!$A:$AC,29,0)</f>
        <v>вывод</v>
      </c>
      <c r="AD36" s="14" t="str">
        <f>VLOOKUP(A:A,[1]TDSheet!$A:$AD,30,0)</f>
        <v>кос</v>
      </c>
      <c r="AE36" s="14">
        <f t="shared" si="13"/>
        <v>0</v>
      </c>
      <c r="AF36" s="14">
        <f t="shared" si="14"/>
        <v>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64</v>
      </c>
      <c r="D37" s="8">
        <v>354</v>
      </c>
      <c r="E37" s="8">
        <v>163</v>
      </c>
      <c r="F37" s="8">
        <v>253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159</v>
      </c>
      <c r="J37" s="14">
        <f t="shared" si="9"/>
        <v>4</v>
      </c>
      <c r="K37" s="14">
        <f>VLOOKUP(A:A,[1]TDSheet!$A:$K,11,0)</f>
        <v>0</v>
      </c>
      <c r="L37" s="14">
        <f>VLOOKUP(A:A,[1]TDSheet!$A:$L,12,0)</f>
        <v>0</v>
      </c>
      <c r="M37" s="14">
        <f>VLOOKUP(A:A,[1]TDSheet!$A:$T,20,0)</f>
        <v>0</v>
      </c>
      <c r="N37" s="14"/>
      <c r="O37" s="14"/>
      <c r="P37" s="14"/>
      <c r="Q37" s="14"/>
      <c r="R37" s="16"/>
      <c r="S37" s="14">
        <f t="shared" si="10"/>
        <v>32.6</v>
      </c>
      <c r="T37" s="16">
        <v>40</v>
      </c>
      <c r="U37" s="18">
        <f t="shared" si="11"/>
        <v>8.9877300613496924</v>
      </c>
      <c r="V37" s="14">
        <f t="shared" si="12"/>
        <v>7.7607361963190185</v>
      </c>
      <c r="W37" s="14"/>
      <c r="X37" s="14"/>
      <c r="Y37" s="14">
        <f>VLOOKUP(A:A,[1]TDSheet!$A:$Y,25,0)</f>
        <v>62.8</v>
      </c>
      <c r="Z37" s="14">
        <f>VLOOKUP(A:A,[1]TDSheet!$A:$Z,26,0)</f>
        <v>38.75</v>
      </c>
      <c r="AA37" s="14">
        <f>VLOOKUP(A:A,[1]TDSheet!$A:$AA,27,0)</f>
        <v>44.2</v>
      </c>
      <c r="AB37" s="14">
        <f>VLOOKUP(A:A,[3]TDSheet!$A:$D,4,0)</f>
        <v>42</v>
      </c>
      <c r="AC37" s="14" t="str">
        <f>VLOOKUP(A:A,[1]TDSheet!$A:$AC,29,0)</f>
        <v>магаз</v>
      </c>
      <c r="AD37" s="14" t="e">
        <f>VLOOKUP(A:A,[1]TDSheet!$A:$AD,30,0)</f>
        <v>#N/A</v>
      </c>
      <c r="AE37" s="14">
        <f t="shared" si="13"/>
        <v>0</v>
      </c>
      <c r="AF37" s="14">
        <f t="shared" si="14"/>
        <v>14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40</v>
      </c>
      <c r="D38" s="8">
        <v>202</v>
      </c>
      <c r="E38" s="8">
        <v>142</v>
      </c>
      <c r="F38" s="8">
        <v>98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142</v>
      </c>
      <c r="J38" s="14">
        <f t="shared" si="9"/>
        <v>0</v>
      </c>
      <c r="K38" s="14">
        <f>VLOOKUP(A:A,[1]TDSheet!$A:$K,11,0)</f>
        <v>0</v>
      </c>
      <c r="L38" s="14">
        <f>VLOOKUP(A:A,[1]TDSheet!$A:$L,12,0)</f>
        <v>0</v>
      </c>
      <c r="M38" s="14">
        <f>VLOOKUP(A:A,[1]TDSheet!$A:$T,20,0)</f>
        <v>0</v>
      </c>
      <c r="N38" s="14"/>
      <c r="O38" s="14"/>
      <c r="P38" s="14"/>
      <c r="Q38" s="14"/>
      <c r="R38" s="16">
        <v>120</v>
      </c>
      <c r="S38" s="14">
        <f t="shared" si="10"/>
        <v>28.4</v>
      </c>
      <c r="T38" s="16">
        <v>40</v>
      </c>
      <c r="U38" s="18">
        <f t="shared" si="11"/>
        <v>9.0845070422535219</v>
      </c>
      <c r="V38" s="14">
        <f t="shared" si="12"/>
        <v>3.450704225352113</v>
      </c>
      <c r="W38" s="14"/>
      <c r="X38" s="14"/>
      <c r="Y38" s="14">
        <f>VLOOKUP(A:A,[1]TDSheet!$A:$Y,25,0)</f>
        <v>37.6</v>
      </c>
      <c r="Z38" s="14">
        <f>VLOOKUP(A:A,[1]TDSheet!$A:$Z,26,0)</f>
        <v>27</v>
      </c>
      <c r="AA38" s="14">
        <f>VLOOKUP(A:A,[1]TDSheet!$A:$AA,27,0)</f>
        <v>26.4</v>
      </c>
      <c r="AB38" s="14">
        <f>VLOOKUP(A:A,[3]TDSheet!$A:$D,4,0)</f>
        <v>55</v>
      </c>
      <c r="AC38" s="14" t="str">
        <f>VLOOKUP(A:A,[1]TDSheet!$A:$AC,29,0)</f>
        <v>магаз</v>
      </c>
      <c r="AD38" s="14" t="e">
        <f>VLOOKUP(A:A,[1]TDSheet!$A:$AD,30,0)</f>
        <v>#N/A</v>
      </c>
      <c r="AE38" s="14">
        <f t="shared" si="13"/>
        <v>42</v>
      </c>
      <c r="AF38" s="14">
        <f t="shared" si="14"/>
        <v>14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45</v>
      </c>
      <c r="D39" s="8">
        <v>86</v>
      </c>
      <c r="E39" s="8">
        <v>92</v>
      </c>
      <c r="F39" s="8">
        <v>33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99</v>
      </c>
      <c r="J39" s="14">
        <f t="shared" si="9"/>
        <v>-7</v>
      </c>
      <c r="K39" s="14">
        <f>VLOOKUP(A:A,[1]TDSheet!$A:$K,11,0)</f>
        <v>0</v>
      </c>
      <c r="L39" s="14">
        <f>VLOOKUP(A:A,[1]TDSheet!$A:$L,12,0)</f>
        <v>40</v>
      </c>
      <c r="M39" s="14">
        <f>VLOOKUP(A:A,[1]TDSheet!$A:$T,20,0)</f>
        <v>40</v>
      </c>
      <c r="N39" s="14"/>
      <c r="O39" s="14"/>
      <c r="P39" s="14"/>
      <c r="Q39" s="14"/>
      <c r="R39" s="16">
        <v>40</v>
      </c>
      <c r="S39" s="14">
        <f t="shared" si="10"/>
        <v>18.399999999999999</v>
      </c>
      <c r="T39" s="16">
        <v>40</v>
      </c>
      <c r="U39" s="18">
        <f t="shared" si="11"/>
        <v>10.489130434782609</v>
      </c>
      <c r="V39" s="14">
        <f t="shared" si="12"/>
        <v>1.7934782608695654</v>
      </c>
      <c r="W39" s="14"/>
      <c r="X39" s="14"/>
      <c r="Y39" s="14">
        <f>VLOOKUP(A:A,[1]TDSheet!$A:$Y,25,0)</f>
        <v>27.6</v>
      </c>
      <c r="Z39" s="14">
        <f>VLOOKUP(A:A,[1]TDSheet!$A:$Z,26,0)</f>
        <v>2</v>
      </c>
      <c r="AA39" s="14">
        <f>VLOOKUP(A:A,[1]TDSheet!$A:$AA,27,0)</f>
        <v>18.399999999999999</v>
      </c>
      <c r="AB39" s="14">
        <f>VLOOKUP(A:A,[3]TDSheet!$A:$D,4,0)</f>
        <v>20</v>
      </c>
      <c r="AC39" s="14" t="str">
        <f>VLOOKUP(A:A,[1]TDSheet!$A:$AC,29,0)</f>
        <v>магаз</v>
      </c>
      <c r="AD39" s="14" t="e">
        <f>VLOOKUP(A:A,[1]TDSheet!$A:$AD,30,0)</f>
        <v>#N/A</v>
      </c>
      <c r="AE39" s="14">
        <f t="shared" si="13"/>
        <v>16</v>
      </c>
      <c r="AF39" s="14">
        <f t="shared" si="14"/>
        <v>16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197</v>
      </c>
      <c r="D40" s="8">
        <v>241</v>
      </c>
      <c r="E40" s="8">
        <v>172</v>
      </c>
      <c r="F40" s="8">
        <v>266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170</v>
      </c>
      <c r="J40" s="14">
        <f t="shared" si="9"/>
        <v>2</v>
      </c>
      <c r="K40" s="14">
        <f>VLOOKUP(A:A,[1]TDSheet!$A:$K,11,0)</f>
        <v>0</v>
      </c>
      <c r="L40" s="14">
        <f>VLOOKUP(A:A,[1]TDSheet!$A:$L,12,0)</f>
        <v>120</v>
      </c>
      <c r="M40" s="14">
        <f>VLOOKUP(A:A,[1]TDSheet!$A:$T,20,0)</f>
        <v>0</v>
      </c>
      <c r="N40" s="14"/>
      <c r="O40" s="14"/>
      <c r="P40" s="14"/>
      <c r="Q40" s="14"/>
      <c r="R40" s="16"/>
      <c r="S40" s="14">
        <f t="shared" si="10"/>
        <v>34.4</v>
      </c>
      <c r="T40" s="16"/>
      <c r="U40" s="18">
        <f t="shared" si="11"/>
        <v>11.220930232558141</v>
      </c>
      <c r="V40" s="14">
        <f t="shared" si="12"/>
        <v>7.7325581395348841</v>
      </c>
      <c r="W40" s="14"/>
      <c r="X40" s="14"/>
      <c r="Y40" s="14">
        <f>VLOOKUP(A:A,[1]TDSheet!$A:$Y,25,0)</f>
        <v>81.599999999999994</v>
      </c>
      <c r="Z40" s="14">
        <f>VLOOKUP(A:A,[1]TDSheet!$A:$Z,26,0)</f>
        <v>57.25</v>
      </c>
      <c r="AA40" s="14">
        <f>VLOOKUP(A:A,[1]TDSheet!$A:$AA,27,0)</f>
        <v>43</v>
      </c>
      <c r="AB40" s="14">
        <f>VLOOKUP(A:A,[3]TDSheet!$A:$D,4,0)</f>
        <v>32</v>
      </c>
      <c r="AC40" s="14" t="str">
        <f>VLOOKUP(A:A,[1]TDSheet!$A:$AC,29,0)</f>
        <v>костик</v>
      </c>
      <c r="AD40" s="14" t="str">
        <f>VLOOKUP(A:A,[1]TDSheet!$A:$AD,30,0)</f>
        <v>кос</v>
      </c>
      <c r="AE40" s="14">
        <f t="shared" si="13"/>
        <v>0</v>
      </c>
      <c r="AF40" s="14">
        <f t="shared" si="14"/>
        <v>0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1</v>
      </c>
      <c r="D41" s="8">
        <v>40</v>
      </c>
      <c r="E41" s="8">
        <v>21</v>
      </c>
      <c r="F41" s="8">
        <v>20</v>
      </c>
      <c r="G41" s="1">
        <f>VLOOKUP(A:A,[1]TDSheet!$A:$G,7,0)</f>
        <v>0</v>
      </c>
      <c r="H41" s="1">
        <f>VLOOKUP(A:A,[1]TDSheet!$A:$H,8,0)</f>
        <v>45</v>
      </c>
      <c r="I41" s="14">
        <f>VLOOKUP(A:A,[2]TDSheet!$A:$F,6,0)</f>
        <v>21</v>
      </c>
      <c r="J41" s="14">
        <f t="shared" si="9"/>
        <v>0</v>
      </c>
      <c r="K41" s="14">
        <f>VLOOKUP(A:A,[1]TDSheet!$A:$K,11,0)</f>
        <v>0</v>
      </c>
      <c r="L41" s="14">
        <f>VLOOKUP(A:A,[1]TDSheet!$A:$L,12,0)</f>
        <v>0</v>
      </c>
      <c r="M41" s="14">
        <f>VLOOKUP(A:A,[1]TDSheet!$A:$T,20,0)</f>
        <v>0</v>
      </c>
      <c r="N41" s="14"/>
      <c r="O41" s="14"/>
      <c r="P41" s="14"/>
      <c r="Q41" s="14"/>
      <c r="R41" s="16"/>
      <c r="S41" s="14">
        <f t="shared" si="10"/>
        <v>4.2</v>
      </c>
      <c r="T41" s="16"/>
      <c r="U41" s="18">
        <f t="shared" si="11"/>
        <v>4.7619047619047619</v>
      </c>
      <c r="V41" s="14">
        <f t="shared" si="12"/>
        <v>4.7619047619047619</v>
      </c>
      <c r="W41" s="14"/>
      <c r="X41" s="14"/>
      <c r="Y41" s="14">
        <f>VLOOKUP(A:A,[1]TDSheet!$A:$Y,25,0)</f>
        <v>50</v>
      </c>
      <c r="Z41" s="14">
        <f>VLOOKUP(A:A,[1]TDSheet!$A:$Z,26,0)</f>
        <v>3.25</v>
      </c>
      <c r="AA41" s="14">
        <f>VLOOKUP(A:A,[1]TDSheet!$A:$AA,27,0)</f>
        <v>9.1999999999999993</v>
      </c>
      <c r="AB41" s="14">
        <v>0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13"/>
        <v>0</v>
      </c>
      <c r="AF41" s="14">
        <f t="shared" si="14"/>
        <v>0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245</v>
      </c>
      <c r="D42" s="8">
        <v>231</v>
      </c>
      <c r="E42" s="8">
        <v>264</v>
      </c>
      <c r="F42" s="8">
        <v>201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273</v>
      </c>
      <c r="J42" s="14">
        <f t="shared" si="9"/>
        <v>-9</v>
      </c>
      <c r="K42" s="14">
        <f>VLOOKUP(A:A,[1]TDSheet!$A:$K,11,0)</f>
        <v>0</v>
      </c>
      <c r="L42" s="14">
        <f>VLOOKUP(A:A,[1]TDSheet!$A:$L,12,0)</f>
        <v>120</v>
      </c>
      <c r="M42" s="14">
        <f>VLOOKUP(A:A,[1]TDSheet!$A:$T,20,0)</f>
        <v>50</v>
      </c>
      <c r="N42" s="14"/>
      <c r="O42" s="14"/>
      <c r="P42" s="14"/>
      <c r="Q42" s="14"/>
      <c r="R42" s="16"/>
      <c r="S42" s="14">
        <f t="shared" si="10"/>
        <v>52.8</v>
      </c>
      <c r="T42" s="16">
        <v>120</v>
      </c>
      <c r="U42" s="18">
        <f t="shared" si="11"/>
        <v>9.2992424242424239</v>
      </c>
      <c r="V42" s="14">
        <f t="shared" si="12"/>
        <v>3.8068181818181821</v>
      </c>
      <c r="W42" s="14"/>
      <c r="X42" s="14"/>
      <c r="Y42" s="14">
        <f>VLOOKUP(A:A,[1]TDSheet!$A:$Y,25,0)</f>
        <v>134.4</v>
      </c>
      <c r="Z42" s="14">
        <f>VLOOKUP(A:A,[1]TDSheet!$A:$Z,26,0)</f>
        <v>79.25</v>
      </c>
      <c r="AA42" s="14">
        <f>VLOOKUP(A:A,[1]TDSheet!$A:$AA,27,0)</f>
        <v>15.6</v>
      </c>
      <c r="AB42" s="14">
        <f>VLOOKUP(A:A,[3]TDSheet!$A:$D,4,0)</f>
        <v>56</v>
      </c>
      <c r="AC42" s="14" t="str">
        <f>VLOOKUP(A:A,[1]TDSheet!$A:$AC,29,0)</f>
        <v>костик</v>
      </c>
      <c r="AD42" s="14">
        <f>VLOOKUP(A:A,[1]TDSheet!$A:$AD,30,0)</f>
        <v>0</v>
      </c>
      <c r="AE42" s="14">
        <f t="shared" si="13"/>
        <v>0</v>
      </c>
      <c r="AF42" s="14">
        <f t="shared" si="14"/>
        <v>10.799999999999999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16</v>
      </c>
      <c r="D43" s="8">
        <v>12</v>
      </c>
      <c r="E43" s="8">
        <v>17</v>
      </c>
      <c r="F43" s="8">
        <v>5</v>
      </c>
      <c r="G43" s="1">
        <f>VLOOKUP(A:A,[1]TDSheet!$A:$G,7,0)</f>
        <v>0.1</v>
      </c>
      <c r="H43" s="1" t="e">
        <f>VLOOKUP(A:A,[1]TDSheet!$A:$H,8,0)</f>
        <v>#N/A</v>
      </c>
      <c r="I43" s="14">
        <f>VLOOKUP(A:A,[2]TDSheet!$A:$F,6,0)</f>
        <v>68</v>
      </c>
      <c r="J43" s="14">
        <f t="shared" si="9"/>
        <v>-51</v>
      </c>
      <c r="K43" s="14">
        <f>VLOOKUP(A:A,[1]TDSheet!$A:$K,11,0)</f>
        <v>0</v>
      </c>
      <c r="L43" s="14">
        <f>VLOOKUP(A:A,[1]TDSheet!$A:$L,12,0)</f>
        <v>200</v>
      </c>
      <c r="M43" s="14">
        <f>VLOOKUP(A:A,[1]TDSheet!$A:$T,20,0)</f>
        <v>0</v>
      </c>
      <c r="N43" s="14"/>
      <c r="O43" s="14"/>
      <c r="P43" s="14"/>
      <c r="Q43" s="14"/>
      <c r="R43" s="16"/>
      <c r="S43" s="14">
        <f t="shared" si="10"/>
        <v>3.4</v>
      </c>
      <c r="T43" s="16"/>
      <c r="U43" s="18">
        <f t="shared" si="11"/>
        <v>60.294117647058826</v>
      </c>
      <c r="V43" s="14">
        <f t="shared" si="12"/>
        <v>1.4705882352941178</v>
      </c>
      <c r="W43" s="14"/>
      <c r="X43" s="14"/>
      <c r="Y43" s="14">
        <f>VLOOKUP(A:A,[1]TDSheet!$A:$Y,25,0)</f>
        <v>38.799999999999997</v>
      </c>
      <c r="Z43" s="14">
        <f>VLOOKUP(A:A,[1]TDSheet!$A:$Z,26,0)</f>
        <v>21.5</v>
      </c>
      <c r="AA43" s="14">
        <f>VLOOKUP(A:A,[1]TDSheet!$A:$AA,27,0)</f>
        <v>28.8</v>
      </c>
      <c r="AB43" s="14">
        <v>0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3"/>
        <v>0</v>
      </c>
      <c r="AF43" s="14">
        <f t="shared" si="14"/>
        <v>0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48</v>
      </c>
      <c r="D44" s="8">
        <v>226</v>
      </c>
      <c r="E44" s="8">
        <v>255</v>
      </c>
      <c r="F44" s="8">
        <v>6</v>
      </c>
      <c r="G44" s="1">
        <f>VLOOKUP(A:A,[1]TDSheet!$A:$G,7,0)</f>
        <v>0.38</v>
      </c>
      <c r="H44" s="1">
        <f>VLOOKUP(A:A,[1]TDSheet!$A:$H,8,0)</f>
        <v>45</v>
      </c>
      <c r="I44" s="14">
        <f>VLOOKUP(A:A,[2]TDSheet!$A:$F,6,0)</f>
        <v>377</v>
      </c>
      <c r="J44" s="14">
        <f t="shared" si="9"/>
        <v>-122</v>
      </c>
      <c r="K44" s="14">
        <f>VLOOKUP(A:A,[1]TDSheet!$A:$K,11,0)</f>
        <v>0</v>
      </c>
      <c r="L44" s="14">
        <f>VLOOKUP(A:A,[1]TDSheet!$A:$L,12,0)</f>
        <v>240</v>
      </c>
      <c r="M44" s="14">
        <f>VLOOKUP(A:A,[1]TDSheet!$A:$T,20,0)</f>
        <v>80</v>
      </c>
      <c r="N44" s="14"/>
      <c r="O44" s="14"/>
      <c r="P44" s="14"/>
      <c r="Q44" s="14"/>
      <c r="R44" s="16">
        <v>120</v>
      </c>
      <c r="S44" s="14">
        <f t="shared" si="10"/>
        <v>51</v>
      </c>
      <c r="T44" s="16">
        <v>40</v>
      </c>
      <c r="U44" s="18">
        <f t="shared" si="11"/>
        <v>9.5294117647058822</v>
      </c>
      <c r="V44" s="14">
        <f t="shared" si="12"/>
        <v>0.11764705882352941</v>
      </c>
      <c r="W44" s="14"/>
      <c r="X44" s="14"/>
      <c r="Y44" s="14">
        <f>VLOOKUP(A:A,[1]TDSheet!$A:$Y,25,0)</f>
        <v>83</v>
      </c>
      <c r="Z44" s="14">
        <f>VLOOKUP(A:A,[1]TDSheet!$A:$Z,26,0)</f>
        <v>26.75</v>
      </c>
      <c r="AA44" s="14">
        <f>VLOOKUP(A:A,[1]TDSheet!$A:$AA,27,0)</f>
        <v>50</v>
      </c>
      <c r="AB44" s="14">
        <f>VLOOKUP(A:A,[3]TDSheet!$A:$D,4,0)</f>
        <v>59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3"/>
        <v>45.6</v>
      </c>
      <c r="AF44" s="14">
        <f t="shared" si="14"/>
        <v>15.2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241</v>
      </c>
      <c r="D45" s="8">
        <v>84</v>
      </c>
      <c r="E45" s="8">
        <v>209</v>
      </c>
      <c r="F45" s="8">
        <v>106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209</v>
      </c>
      <c r="J45" s="14">
        <f t="shared" si="9"/>
        <v>0</v>
      </c>
      <c r="K45" s="14">
        <f>VLOOKUP(A:A,[1]TDSheet!$A:$K,11,0)</f>
        <v>0</v>
      </c>
      <c r="L45" s="14">
        <f>VLOOKUP(A:A,[1]TDSheet!$A:$L,12,0)</f>
        <v>160</v>
      </c>
      <c r="M45" s="14">
        <f>VLOOKUP(A:A,[1]TDSheet!$A:$T,20,0)</f>
        <v>80</v>
      </c>
      <c r="N45" s="14"/>
      <c r="O45" s="14"/>
      <c r="P45" s="14"/>
      <c r="Q45" s="14"/>
      <c r="R45" s="16"/>
      <c r="S45" s="14">
        <f t="shared" si="10"/>
        <v>41.8</v>
      </c>
      <c r="T45" s="16">
        <v>80</v>
      </c>
      <c r="U45" s="18">
        <f t="shared" si="11"/>
        <v>10.191387559808613</v>
      </c>
      <c r="V45" s="14">
        <f t="shared" si="12"/>
        <v>2.535885167464115</v>
      </c>
      <c r="W45" s="14"/>
      <c r="X45" s="14"/>
      <c r="Y45" s="14">
        <f>VLOOKUP(A:A,[1]TDSheet!$A:$Y,25,0)</f>
        <v>55.8</v>
      </c>
      <c r="Z45" s="14">
        <f>VLOOKUP(A:A,[1]TDSheet!$A:$Z,26,0)</f>
        <v>40.25</v>
      </c>
      <c r="AA45" s="14">
        <f>VLOOKUP(A:A,[1]TDSheet!$A:$AA,27,0)</f>
        <v>34.200000000000003</v>
      </c>
      <c r="AB45" s="14">
        <f>VLOOKUP(A:A,[3]TDSheet!$A:$D,4,0)</f>
        <v>29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3"/>
        <v>0</v>
      </c>
      <c r="AF45" s="14">
        <f t="shared" si="14"/>
        <v>32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329</v>
      </c>
      <c r="D46" s="8">
        <v>215</v>
      </c>
      <c r="E46" s="8">
        <v>279</v>
      </c>
      <c r="F46" s="8">
        <v>53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283</v>
      </c>
      <c r="J46" s="14">
        <f t="shared" si="9"/>
        <v>-4</v>
      </c>
      <c r="K46" s="14">
        <f>VLOOKUP(A:A,[1]TDSheet!$A:$K,11,0)</f>
        <v>0</v>
      </c>
      <c r="L46" s="14">
        <f>VLOOKUP(A:A,[1]TDSheet!$A:$L,12,0)</f>
        <v>280</v>
      </c>
      <c r="M46" s="14">
        <f>VLOOKUP(A:A,[1]TDSheet!$A:$T,20,0)</f>
        <v>80</v>
      </c>
      <c r="N46" s="14"/>
      <c r="O46" s="14"/>
      <c r="P46" s="14"/>
      <c r="Q46" s="14"/>
      <c r="R46" s="16"/>
      <c r="S46" s="14">
        <f t="shared" si="10"/>
        <v>55.8</v>
      </c>
      <c r="T46" s="16">
        <v>120</v>
      </c>
      <c r="U46" s="18">
        <f t="shared" si="11"/>
        <v>9.5519713261648747</v>
      </c>
      <c r="V46" s="14">
        <f t="shared" si="12"/>
        <v>0.94982078853046603</v>
      </c>
      <c r="W46" s="14"/>
      <c r="X46" s="14"/>
      <c r="Y46" s="14">
        <f>VLOOKUP(A:A,[1]TDSheet!$A:$Y,25,0)</f>
        <v>86.8</v>
      </c>
      <c r="Z46" s="14">
        <f>VLOOKUP(A:A,[1]TDSheet!$A:$Z,26,0)</f>
        <v>53.25</v>
      </c>
      <c r="AA46" s="14">
        <f>VLOOKUP(A:A,[1]TDSheet!$A:$AA,27,0)</f>
        <v>36.4</v>
      </c>
      <c r="AB46" s="14">
        <f>VLOOKUP(A:A,[3]TDSheet!$A:$D,4,0)</f>
        <v>30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3"/>
        <v>0</v>
      </c>
      <c r="AF46" s="14">
        <f t="shared" si="14"/>
        <v>48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363</v>
      </c>
      <c r="D47" s="8">
        <v>374</v>
      </c>
      <c r="E47" s="8">
        <v>470</v>
      </c>
      <c r="F47" s="8">
        <v>257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454</v>
      </c>
      <c r="J47" s="14">
        <f t="shared" si="9"/>
        <v>16</v>
      </c>
      <c r="K47" s="14">
        <f>VLOOKUP(A:A,[1]TDSheet!$A:$K,11,0)</f>
        <v>0</v>
      </c>
      <c r="L47" s="14">
        <f>VLOOKUP(A:A,[1]TDSheet!$A:$L,12,0)</f>
        <v>240</v>
      </c>
      <c r="M47" s="14">
        <f>VLOOKUP(A:A,[1]TDSheet!$A:$T,20,0)</f>
        <v>120</v>
      </c>
      <c r="N47" s="14"/>
      <c r="O47" s="14"/>
      <c r="P47" s="14"/>
      <c r="Q47" s="14"/>
      <c r="R47" s="16">
        <v>120</v>
      </c>
      <c r="S47" s="14">
        <f t="shared" si="10"/>
        <v>94</v>
      </c>
      <c r="T47" s="16">
        <v>240</v>
      </c>
      <c r="U47" s="18">
        <f t="shared" si="11"/>
        <v>10.393617021276595</v>
      </c>
      <c r="V47" s="14">
        <f t="shared" si="12"/>
        <v>2.7340425531914891</v>
      </c>
      <c r="W47" s="14"/>
      <c r="X47" s="14"/>
      <c r="Y47" s="14">
        <f>VLOOKUP(A:A,[1]TDSheet!$A:$Y,25,0)</f>
        <v>197.2</v>
      </c>
      <c r="Z47" s="14">
        <f>VLOOKUP(A:A,[1]TDSheet!$A:$Z,26,0)</f>
        <v>115</v>
      </c>
      <c r="AA47" s="14">
        <f>VLOOKUP(A:A,[1]TDSheet!$A:$AA,27,0)</f>
        <v>74.400000000000006</v>
      </c>
      <c r="AB47" s="14">
        <f>VLOOKUP(A:A,[3]TDSheet!$A:$D,4,0)</f>
        <v>140</v>
      </c>
      <c r="AC47" s="14">
        <f>VLOOKUP(A:A,[1]TDSheet!$A:$AC,29,0)</f>
        <v>0</v>
      </c>
      <c r="AD47" s="14" t="str">
        <f>VLOOKUP(A:A,[1]TDSheet!$A:$AD,30,0)</f>
        <v>кост</v>
      </c>
      <c r="AE47" s="14">
        <f t="shared" si="13"/>
        <v>36</v>
      </c>
      <c r="AF47" s="14">
        <f t="shared" si="14"/>
        <v>72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788</v>
      </c>
      <c r="D48" s="8">
        <v>2404</v>
      </c>
      <c r="E48" s="8">
        <v>2134</v>
      </c>
      <c r="F48" s="8">
        <v>1004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2162</v>
      </c>
      <c r="J48" s="14">
        <f t="shared" si="9"/>
        <v>-28</v>
      </c>
      <c r="K48" s="14">
        <f>VLOOKUP(A:A,[1]TDSheet!$A:$K,11,0)</f>
        <v>0</v>
      </c>
      <c r="L48" s="14">
        <f>VLOOKUP(A:A,[1]TDSheet!$A:$L,12,0)</f>
        <v>1200</v>
      </c>
      <c r="M48" s="14">
        <f>VLOOKUP(A:A,[1]TDSheet!$A:$T,20,0)</f>
        <v>300</v>
      </c>
      <c r="N48" s="14"/>
      <c r="O48" s="14"/>
      <c r="P48" s="14"/>
      <c r="Q48" s="14"/>
      <c r="R48" s="16">
        <v>480</v>
      </c>
      <c r="S48" s="14">
        <f t="shared" si="10"/>
        <v>426.8</v>
      </c>
      <c r="T48" s="16">
        <v>1200</v>
      </c>
      <c r="U48" s="18">
        <f t="shared" si="11"/>
        <v>9.8031865042174324</v>
      </c>
      <c r="V48" s="14">
        <f t="shared" si="12"/>
        <v>2.3523898781630739</v>
      </c>
      <c r="W48" s="14"/>
      <c r="X48" s="14"/>
      <c r="Y48" s="14">
        <f>VLOOKUP(A:A,[1]TDSheet!$A:$Y,25,0)</f>
        <v>491.8</v>
      </c>
      <c r="Z48" s="14">
        <f>VLOOKUP(A:A,[1]TDSheet!$A:$Z,26,0)</f>
        <v>248.75</v>
      </c>
      <c r="AA48" s="14">
        <f>VLOOKUP(A:A,[1]TDSheet!$A:$AA,27,0)</f>
        <v>331.4</v>
      </c>
      <c r="AB48" s="14">
        <f>VLOOKUP(A:A,[3]TDSheet!$A:$D,4,0)</f>
        <v>471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3"/>
        <v>129.60000000000002</v>
      </c>
      <c r="AF48" s="14">
        <f t="shared" si="14"/>
        <v>324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40</v>
      </c>
      <c r="D49" s="8">
        <v>43</v>
      </c>
      <c r="E49" s="8">
        <v>79</v>
      </c>
      <c r="F49" s="8">
        <v>1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108</v>
      </c>
      <c r="J49" s="14">
        <f t="shared" si="9"/>
        <v>-29</v>
      </c>
      <c r="K49" s="14">
        <f>VLOOKUP(A:A,[1]TDSheet!$A:$K,11,0)</f>
        <v>0</v>
      </c>
      <c r="L49" s="14">
        <f>VLOOKUP(A:A,[1]TDSheet!$A:$L,12,0)</f>
        <v>120</v>
      </c>
      <c r="M49" s="14">
        <f>VLOOKUP(A:A,[1]TDSheet!$A:$T,20,0)</f>
        <v>0</v>
      </c>
      <c r="N49" s="14"/>
      <c r="O49" s="14"/>
      <c r="P49" s="14"/>
      <c r="Q49" s="14"/>
      <c r="R49" s="16"/>
      <c r="S49" s="14">
        <f t="shared" si="10"/>
        <v>15.8</v>
      </c>
      <c r="T49" s="16">
        <v>40</v>
      </c>
      <c r="U49" s="18">
        <f t="shared" si="11"/>
        <v>10.189873417721518</v>
      </c>
      <c r="V49" s="14">
        <f t="shared" si="12"/>
        <v>6.3291139240506319E-2</v>
      </c>
      <c r="W49" s="14"/>
      <c r="X49" s="14"/>
      <c r="Y49" s="14">
        <f>VLOOKUP(A:A,[1]TDSheet!$A:$Y,25,0)</f>
        <v>6.8</v>
      </c>
      <c r="Z49" s="14">
        <f>VLOOKUP(A:A,[1]TDSheet!$A:$Z,26,0)</f>
        <v>10.75</v>
      </c>
      <c r="AA49" s="14">
        <f>VLOOKUP(A:A,[1]TDSheet!$A:$AA,27,0)</f>
        <v>8.1999999999999993</v>
      </c>
      <c r="AB49" s="14">
        <v>0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3"/>
        <v>0</v>
      </c>
      <c r="AF49" s="14">
        <f t="shared" si="14"/>
        <v>14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9</v>
      </c>
      <c r="C50" s="8">
        <v>50.698</v>
      </c>
      <c r="D50" s="8">
        <v>344.036</v>
      </c>
      <c r="E50" s="8">
        <v>287.76900000000001</v>
      </c>
      <c r="F50" s="8">
        <v>92.528999999999996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277.3</v>
      </c>
      <c r="J50" s="14">
        <f t="shared" si="9"/>
        <v>10.468999999999994</v>
      </c>
      <c r="K50" s="14">
        <f>VLOOKUP(A:A,[1]TDSheet!$A:$K,11,0)</f>
        <v>100</v>
      </c>
      <c r="L50" s="14">
        <f>VLOOKUP(A:A,[1]TDSheet!$A:$L,12,0)</f>
        <v>150</v>
      </c>
      <c r="M50" s="14">
        <f>VLOOKUP(A:A,[1]TDSheet!$A:$T,20,0)</f>
        <v>60</v>
      </c>
      <c r="N50" s="14"/>
      <c r="O50" s="14"/>
      <c r="P50" s="14"/>
      <c r="Q50" s="14"/>
      <c r="R50" s="16"/>
      <c r="S50" s="14">
        <f t="shared" si="10"/>
        <v>57.553800000000003</v>
      </c>
      <c r="T50" s="16">
        <v>120</v>
      </c>
      <c r="U50" s="18">
        <f t="shared" si="11"/>
        <v>9.0789661151826628</v>
      </c>
      <c r="V50" s="14">
        <f t="shared" si="12"/>
        <v>1.6076957559709348</v>
      </c>
      <c r="W50" s="14"/>
      <c r="X50" s="14"/>
      <c r="Y50" s="14">
        <f>VLOOKUP(A:A,[1]TDSheet!$A:$Y,25,0)</f>
        <v>40.059199999999997</v>
      </c>
      <c r="Z50" s="14">
        <f>VLOOKUP(A:A,[1]TDSheet!$A:$Z,26,0)</f>
        <v>28.169</v>
      </c>
      <c r="AA50" s="14">
        <f>VLOOKUP(A:A,[1]TDSheet!$A:$AA,27,0)</f>
        <v>43.008600000000001</v>
      </c>
      <c r="AB50" s="14">
        <f>VLOOKUP(A:A,[3]TDSheet!$A:$D,4,0)</f>
        <v>41.393000000000001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3"/>
        <v>0</v>
      </c>
      <c r="AF50" s="14">
        <f t="shared" si="14"/>
        <v>120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713</v>
      </c>
      <c r="D51" s="8">
        <v>457</v>
      </c>
      <c r="E51" s="8">
        <v>652</v>
      </c>
      <c r="F51" s="8">
        <v>507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660</v>
      </c>
      <c r="J51" s="14">
        <f t="shared" si="9"/>
        <v>-8</v>
      </c>
      <c r="K51" s="14">
        <f>VLOOKUP(A:A,[1]TDSheet!$A:$K,11,0)</f>
        <v>0</v>
      </c>
      <c r="L51" s="14">
        <f>VLOOKUP(A:A,[1]TDSheet!$A:$L,12,0)</f>
        <v>120</v>
      </c>
      <c r="M51" s="14">
        <f>VLOOKUP(A:A,[1]TDSheet!$A:$T,20,0)</f>
        <v>200</v>
      </c>
      <c r="N51" s="14"/>
      <c r="O51" s="14"/>
      <c r="P51" s="14"/>
      <c r="Q51" s="14"/>
      <c r="R51" s="16">
        <v>80</v>
      </c>
      <c r="S51" s="14">
        <f t="shared" si="10"/>
        <v>130.4</v>
      </c>
      <c r="T51" s="16">
        <v>400</v>
      </c>
      <c r="U51" s="18">
        <f t="shared" si="11"/>
        <v>10.023006134969325</v>
      </c>
      <c r="V51" s="14">
        <f t="shared" si="12"/>
        <v>3.8880368098159508</v>
      </c>
      <c r="W51" s="14"/>
      <c r="X51" s="14"/>
      <c r="Y51" s="14">
        <f>VLOOKUP(A:A,[1]TDSheet!$A:$Y,25,0)</f>
        <v>167.4</v>
      </c>
      <c r="Z51" s="14">
        <f>VLOOKUP(A:A,[1]TDSheet!$A:$Z,26,0)</f>
        <v>132.5</v>
      </c>
      <c r="AA51" s="14">
        <f>VLOOKUP(A:A,[1]TDSheet!$A:$AA,27,0)</f>
        <v>115</v>
      </c>
      <c r="AB51" s="14">
        <f>VLOOKUP(A:A,[3]TDSheet!$A:$D,4,0)</f>
        <v>92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3"/>
        <v>32</v>
      </c>
      <c r="AF51" s="14">
        <f t="shared" si="14"/>
        <v>160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8943</v>
      </c>
      <c r="D52" s="8">
        <v>3318</v>
      </c>
      <c r="E52" s="8">
        <v>6884</v>
      </c>
      <c r="F52" s="8">
        <v>5295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6930</v>
      </c>
      <c r="J52" s="14">
        <f t="shared" si="9"/>
        <v>-46</v>
      </c>
      <c r="K52" s="14">
        <f>VLOOKUP(A:A,[1]TDSheet!$A:$K,11,0)</f>
        <v>1600</v>
      </c>
      <c r="L52" s="14">
        <f>VLOOKUP(A:A,[1]TDSheet!$A:$L,12,0)</f>
        <v>0</v>
      </c>
      <c r="M52" s="14">
        <f>VLOOKUP(A:A,[1]TDSheet!$A:$T,20,0)</f>
        <v>1000</v>
      </c>
      <c r="N52" s="14"/>
      <c r="O52" s="14"/>
      <c r="P52" s="14"/>
      <c r="Q52" s="14"/>
      <c r="R52" s="16">
        <v>1600</v>
      </c>
      <c r="S52" s="14">
        <f t="shared" si="10"/>
        <v>1376.8</v>
      </c>
      <c r="T52" s="16">
        <v>4400</v>
      </c>
      <c r="U52" s="18">
        <f t="shared" si="11"/>
        <v>10.092242882045323</v>
      </c>
      <c r="V52" s="14">
        <f t="shared" si="12"/>
        <v>3.8458744915746661</v>
      </c>
      <c r="W52" s="14"/>
      <c r="X52" s="14"/>
      <c r="Y52" s="14">
        <f>VLOOKUP(A:A,[1]TDSheet!$A:$Y,25,0)</f>
        <v>2093</v>
      </c>
      <c r="Z52" s="14">
        <f>VLOOKUP(A:A,[1]TDSheet!$A:$Z,26,0)</f>
        <v>1257</v>
      </c>
      <c r="AA52" s="14">
        <f>VLOOKUP(A:A,[1]TDSheet!$A:$AA,27,0)</f>
        <v>1024.5999999999999</v>
      </c>
      <c r="AB52" s="14">
        <f>VLOOKUP(A:A,[3]TDSheet!$A:$D,4,0)</f>
        <v>1565</v>
      </c>
      <c r="AC52" s="14" t="str">
        <f>VLOOKUP(A:A,[1]TDSheet!$A:$AC,29,0)</f>
        <v>м1800</v>
      </c>
      <c r="AD52" s="14">
        <f>VLOOKUP(A:A,[1]TDSheet!$A:$AD,30,0)</f>
        <v>0</v>
      </c>
      <c r="AE52" s="14">
        <f t="shared" si="13"/>
        <v>640</v>
      </c>
      <c r="AF52" s="14">
        <f t="shared" si="14"/>
        <v>1760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2296</v>
      </c>
      <c r="D53" s="8">
        <v>854</v>
      </c>
      <c r="E53" s="8">
        <v>1984</v>
      </c>
      <c r="F53" s="8">
        <v>1134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2004</v>
      </c>
      <c r="J53" s="14">
        <f t="shared" si="9"/>
        <v>-20</v>
      </c>
      <c r="K53" s="14">
        <f>VLOOKUP(A:A,[1]TDSheet!$A:$K,11,0)</f>
        <v>400</v>
      </c>
      <c r="L53" s="14">
        <f>VLOOKUP(A:A,[1]TDSheet!$A:$L,12,0)</f>
        <v>400</v>
      </c>
      <c r="M53" s="14">
        <f>VLOOKUP(A:A,[1]TDSheet!$A:$T,20,0)</f>
        <v>480</v>
      </c>
      <c r="N53" s="14"/>
      <c r="O53" s="14"/>
      <c r="P53" s="14"/>
      <c r="Q53" s="14"/>
      <c r="R53" s="16">
        <v>360</v>
      </c>
      <c r="S53" s="14">
        <f t="shared" si="10"/>
        <v>396.8</v>
      </c>
      <c r="T53" s="16">
        <v>1000</v>
      </c>
      <c r="U53" s="18">
        <f t="shared" si="11"/>
        <v>9.5110887096774199</v>
      </c>
      <c r="V53" s="14">
        <f t="shared" si="12"/>
        <v>2.8578629032258065</v>
      </c>
      <c r="W53" s="14"/>
      <c r="X53" s="14"/>
      <c r="Y53" s="14">
        <f>VLOOKUP(A:A,[1]TDSheet!$A:$Y,25,0)</f>
        <v>620.4</v>
      </c>
      <c r="Z53" s="14">
        <f>VLOOKUP(A:A,[1]TDSheet!$A:$Z,26,0)</f>
        <v>373.75</v>
      </c>
      <c r="AA53" s="14">
        <f>VLOOKUP(A:A,[1]TDSheet!$A:$AA,27,0)</f>
        <v>299</v>
      </c>
      <c r="AB53" s="14">
        <f>VLOOKUP(A:A,[3]TDSheet!$A:$D,4,0)</f>
        <v>360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3"/>
        <v>144</v>
      </c>
      <c r="AF53" s="14">
        <f t="shared" si="14"/>
        <v>400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5897</v>
      </c>
      <c r="D54" s="8">
        <v>2701</v>
      </c>
      <c r="E54" s="8">
        <v>5151</v>
      </c>
      <c r="F54" s="8">
        <v>3362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5203</v>
      </c>
      <c r="J54" s="14">
        <f t="shared" si="9"/>
        <v>-52</v>
      </c>
      <c r="K54" s="14">
        <f>VLOOKUP(A:A,[1]TDSheet!$A:$K,11,0)</f>
        <v>1000</v>
      </c>
      <c r="L54" s="14">
        <f>VLOOKUP(A:A,[1]TDSheet!$A:$L,12,0)</f>
        <v>400</v>
      </c>
      <c r="M54" s="14">
        <f>VLOOKUP(A:A,[1]TDSheet!$A:$T,20,0)</f>
        <v>880</v>
      </c>
      <c r="N54" s="14"/>
      <c r="O54" s="14"/>
      <c r="P54" s="14"/>
      <c r="Q54" s="14"/>
      <c r="R54" s="16">
        <v>1480</v>
      </c>
      <c r="S54" s="14">
        <f t="shared" si="10"/>
        <v>1030.2</v>
      </c>
      <c r="T54" s="16">
        <v>3200</v>
      </c>
      <c r="U54" s="18">
        <f t="shared" si="11"/>
        <v>10.01941370607649</v>
      </c>
      <c r="V54" s="14">
        <f t="shared" si="12"/>
        <v>3.2634439914579692</v>
      </c>
      <c r="W54" s="14"/>
      <c r="X54" s="14"/>
      <c r="Y54" s="14">
        <f>VLOOKUP(A:A,[1]TDSheet!$A:$Y,25,0)</f>
        <v>1339.8</v>
      </c>
      <c r="Z54" s="14">
        <f>VLOOKUP(A:A,[1]TDSheet!$A:$Z,26,0)</f>
        <v>870</v>
      </c>
      <c r="AA54" s="14">
        <f>VLOOKUP(A:A,[1]TDSheet!$A:$AA,27,0)</f>
        <v>770.4</v>
      </c>
      <c r="AB54" s="14">
        <f>VLOOKUP(A:A,[3]TDSheet!$A:$D,4,0)</f>
        <v>1188</v>
      </c>
      <c r="AC54" s="14" t="str">
        <f>VLOOKUP(A:A,[1]TDSheet!$A:$AC,29,0)</f>
        <v>м1000</v>
      </c>
      <c r="AD54" s="14" t="e">
        <f>VLOOKUP(A:A,[1]TDSheet!$A:$AD,30,0)</f>
        <v>#N/A</v>
      </c>
      <c r="AE54" s="14">
        <f t="shared" si="13"/>
        <v>592</v>
      </c>
      <c r="AF54" s="14">
        <f t="shared" si="14"/>
        <v>1280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1524</v>
      </c>
      <c r="D55" s="8">
        <v>537</v>
      </c>
      <c r="E55" s="8">
        <v>1307</v>
      </c>
      <c r="F55" s="8">
        <v>702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1354</v>
      </c>
      <c r="J55" s="14">
        <f t="shared" si="9"/>
        <v>-47</v>
      </c>
      <c r="K55" s="14">
        <f>VLOOKUP(A:A,[1]TDSheet!$A:$K,11,0)</f>
        <v>200</v>
      </c>
      <c r="L55" s="14">
        <f>VLOOKUP(A:A,[1]TDSheet!$A:$L,12,0)</f>
        <v>240</v>
      </c>
      <c r="M55" s="14">
        <f>VLOOKUP(A:A,[1]TDSheet!$A:$T,20,0)</f>
        <v>440</v>
      </c>
      <c r="N55" s="14"/>
      <c r="O55" s="14"/>
      <c r="P55" s="14"/>
      <c r="Q55" s="14"/>
      <c r="R55" s="16">
        <v>240</v>
      </c>
      <c r="S55" s="14">
        <f t="shared" si="10"/>
        <v>261.39999999999998</v>
      </c>
      <c r="T55" s="16">
        <v>600</v>
      </c>
      <c r="U55" s="18">
        <f t="shared" si="11"/>
        <v>9.2654934965570011</v>
      </c>
      <c r="V55" s="14">
        <f t="shared" si="12"/>
        <v>2.6855394032134661</v>
      </c>
      <c r="W55" s="14"/>
      <c r="X55" s="14"/>
      <c r="Y55" s="14">
        <f>VLOOKUP(A:A,[1]TDSheet!$A:$Y,25,0)</f>
        <v>487.6</v>
      </c>
      <c r="Z55" s="14">
        <f>VLOOKUP(A:A,[1]TDSheet!$A:$Z,26,0)</f>
        <v>285.5</v>
      </c>
      <c r="AA55" s="14">
        <f>VLOOKUP(A:A,[1]TDSheet!$A:$AA,27,0)</f>
        <v>211.2</v>
      </c>
      <c r="AB55" s="14">
        <f>VLOOKUP(A:A,[3]TDSheet!$A:$D,4,0)</f>
        <v>266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3"/>
        <v>84</v>
      </c>
      <c r="AF55" s="14">
        <f t="shared" si="14"/>
        <v>210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191</v>
      </c>
      <c r="D56" s="8">
        <v>435</v>
      </c>
      <c r="E56" s="8">
        <v>504</v>
      </c>
      <c r="F56" s="8">
        <v>108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518</v>
      </c>
      <c r="J56" s="14">
        <f t="shared" si="9"/>
        <v>-14</v>
      </c>
      <c r="K56" s="14">
        <f>VLOOKUP(A:A,[1]TDSheet!$A:$K,11,0)</f>
        <v>0</v>
      </c>
      <c r="L56" s="14">
        <f>VLOOKUP(A:A,[1]TDSheet!$A:$L,12,0)</f>
        <v>280</v>
      </c>
      <c r="M56" s="14">
        <f>VLOOKUP(A:A,[1]TDSheet!$A:$T,20,0)</f>
        <v>120</v>
      </c>
      <c r="N56" s="14"/>
      <c r="O56" s="14"/>
      <c r="P56" s="14"/>
      <c r="Q56" s="14"/>
      <c r="R56" s="16">
        <v>180</v>
      </c>
      <c r="S56" s="14">
        <f t="shared" si="10"/>
        <v>100.8</v>
      </c>
      <c r="T56" s="16">
        <v>240</v>
      </c>
      <c r="U56" s="18">
        <f t="shared" si="11"/>
        <v>9.2063492063492074</v>
      </c>
      <c r="V56" s="14">
        <f t="shared" si="12"/>
        <v>1.0714285714285714</v>
      </c>
      <c r="W56" s="14"/>
      <c r="X56" s="14"/>
      <c r="Y56" s="14">
        <f>VLOOKUP(A:A,[1]TDSheet!$A:$Y,25,0)</f>
        <v>115</v>
      </c>
      <c r="Z56" s="14">
        <f>VLOOKUP(A:A,[1]TDSheet!$A:$Z,26,0)</f>
        <v>67.25</v>
      </c>
      <c r="AA56" s="14">
        <f>VLOOKUP(A:A,[1]TDSheet!$A:$AA,27,0)</f>
        <v>75.599999999999994</v>
      </c>
      <c r="AB56" s="14">
        <f>VLOOKUP(A:A,[3]TDSheet!$A:$D,4,0)</f>
        <v>113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3"/>
        <v>54</v>
      </c>
      <c r="AF56" s="14">
        <f t="shared" si="14"/>
        <v>72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/>
      <c r="D57" s="8">
        <v>200</v>
      </c>
      <c r="E57" s="8">
        <v>154</v>
      </c>
      <c r="F57" s="8">
        <v>46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158</v>
      </c>
      <c r="J57" s="14">
        <f t="shared" si="9"/>
        <v>-4</v>
      </c>
      <c r="K57" s="14">
        <f>VLOOKUP(A:A,[1]TDSheet!$A:$K,11,0)</f>
        <v>0</v>
      </c>
      <c r="L57" s="14">
        <f>VLOOKUP(A:A,[1]TDSheet!$A:$L,12,0)</f>
        <v>0</v>
      </c>
      <c r="M57" s="14">
        <f>VLOOKUP(A:A,[1]TDSheet!$A:$T,20,0)</f>
        <v>100</v>
      </c>
      <c r="N57" s="14"/>
      <c r="O57" s="14"/>
      <c r="P57" s="14"/>
      <c r="Q57" s="14"/>
      <c r="R57" s="16">
        <v>150</v>
      </c>
      <c r="S57" s="14">
        <f t="shared" si="10"/>
        <v>30.8</v>
      </c>
      <c r="T57" s="16">
        <v>120</v>
      </c>
      <c r="U57" s="18">
        <f t="shared" si="11"/>
        <v>13.506493506493506</v>
      </c>
      <c r="V57" s="14">
        <f t="shared" si="12"/>
        <v>1.4935064935064934</v>
      </c>
      <c r="W57" s="14"/>
      <c r="X57" s="14"/>
      <c r="Y57" s="14">
        <f>VLOOKUP(A:A,[1]TDSheet!$A:$Y,25,0)</f>
        <v>0</v>
      </c>
      <c r="Z57" s="14">
        <f>VLOOKUP(A:A,[1]TDSheet!$A:$Z,26,0)</f>
        <v>0</v>
      </c>
      <c r="AA57" s="14">
        <f>VLOOKUP(A:A,[1]TDSheet!$A:$AA,27,0)</f>
        <v>0</v>
      </c>
      <c r="AB57" s="14">
        <f>VLOOKUP(A:A,[3]TDSheet!$A:$D,4,0)</f>
        <v>104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15</v>
      </c>
      <c r="AF57" s="14">
        <f t="shared" si="14"/>
        <v>12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651</v>
      </c>
      <c r="D58" s="8">
        <v>1005</v>
      </c>
      <c r="E58" s="8">
        <v>1017</v>
      </c>
      <c r="F58" s="8">
        <v>620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1031</v>
      </c>
      <c r="J58" s="14">
        <f t="shared" si="9"/>
        <v>-14</v>
      </c>
      <c r="K58" s="14">
        <f>VLOOKUP(A:A,[1]TDSheet!$A:$K,11,0)</f>
        <v>0</v>
      </c>
      <c r="L58" s="14">
        <f>VLOOKUP(A:A,[1]TDSheet!$A:$L,12,0)</f>
        <v>420</v>
      </c>
      <c r="M58" s="14">
        <f>VLOOKUP(A:A,[1]TDSheet!$A:$T,20,0)</f>
        <v>280</v>
      </c>
      <c r="N58" s="14"/>
      <c r="O58" s="14"/>
      <c r="P58" s="14"/>
      <c r="Q58" s="14"/>
      <c r="R58" s="16">
        <v>140</v>
      </c>
      <c r="S58" s="14">
        <f t="shared" si="10"/>
        <v>203.4</v>
      </c>
      <c r="T58" s="16">
        <v>420</v>
      </c>
      <c r="U58" s="18">
        <f t="shared" si="11"/>
        <v>9.2428711897738438</v>
      </c>
      <c r="V58" s="14">
        <f t="shared" si="12"/>
        <v>3.0481809242871187</v>
      </c>
      <c r="W58" s="14"/>
      <c r="X58" s="14"/>
      <c r="Y58" s="14">
        <f>VLOOKUP(A:A,[1]TDSheet!$A:$Y,25,0)</f>
        <v>216.2</v>
      </c>
      <c r="Z58" s="14">
        <f>VLOOKUP(A:A,[1]TDSheet!$A:$Z,26,0)</f>
        <v>184.75</v>
      </c>
      <c r="AA58" s="14">
        <f>VLOOKUP(A:A,[1]TDSheet!$A:$AA,27,0)</f>
        <v>170.2</v>
      </c>
      <c r="AB58" s="14">
        <f>VLOOKUP(A:A,[3]TDSheet!$A:$D,4,0)</f>
        <v>154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14</v>
      </c>
      <c r="AF58" s="14">
        <f t="shared" si="14"/>
        <v>42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552</v>
      </c>
      <c r="D59" s="8">
        <v>721</v>
      </c>
      <c r="E59" s="8">
        <v>720</v>
      </c>
      <c r="F59" s="8">
        <v>537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735</v>
      </c>
      <c r="J59" s="14">
        <f t="shared" si="9"/>
        <v>-15</v>
      </c>
      <c r="K59" s="14">
        <f>VLOOKUP(A:A,[1]TDSheet!$A:$K,11,0)</f>
        <v>0</v>
      </c>
      <c r="L59" s="14">
        <f>VLOOKUP(A:A,[1]TDSheet!$A:$L,12,0)</f>
        <v>0</v>
      </c>
      <c r="M59" s="14">
        <f>VLOOKUP(A:A,[1]TDSheet!$A:$T,20,0)</f>
        <v>280</v>
      </c>
      <c r="N59" s="14"/>
      <c r="O59" s="14"/>
      <c r="P59" s="14"/>
      <c r="Q59" s="14"/>
      <c r="R59" s="16">
        <v>140</v>
      </c>
      <c r="S59" s="14">
        <f t="shared" si="10"/>
        <v>144</v>
      </c>
      <c r="T59" s="16">
        <v>420</v>
      </c>
      <c r="U59" s="18">
        <f t="shared" si="11"/>
        <v>9.5625</v>
      </c>
      <c r="V59" s="14">
        <f t="shared" si="12"/>
        <v>3.7291666666666665</v>
      </c>
      <c r="W59" s="14"/>
      <c r="X59" s="14"/>
      <c r="Y59" s="14">
        <f>VLOOKUP(A:A,[1]TDSheet!$A:$Y,25,0)</f>
        <v>213.6</v>
      </c>
      <c r="Z59" s="14">
        <f>VLOOKUP(A:A,[1]TDSheet!$A:$Z,26,0)</f>
        <v>158.5</v>
      </c>
      <c r="AA59" s="14">
        <f>VLOOKUP(A:A,[1]TDSheet!$A:$AA,27,0)</f>
        <v>129</v>
      </c>
      <c r="AB59" s="14">
        <f>VLOOKUP(A:A,[3]TDSheet!$A:$D,4,0)</f>
        <v>154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14</v>
      </c>
      <c r="AF59" s="14">
        <f t="shared" si="14"/>
        <v>42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188</v>
      </c>
      <c r="D60" s="8">
        <v>115</v>
      </c>
      <c r="E60" s="8">
        <v>248</v>
      </c>
      <c r="F60" s="8">
        <v>33</v>
      </c>
      <c r="G60" s="1">
        <f>VLOOKUP(A:A,[1]TDSheet!$A:$G,7,0)</f>
        <v>0.4</v>
      </c>
      <c r="H60" s="1">
        <f>VLOOKUP(A:A,[1]TDSheet!$A:$H,8,0)</f>
        <v>30</v>
      </c>
      <c r="I60" s="14">
        <f>VLOOKUP(A:A,[2]TDSheet!$A:$F,6,0)</f>
        <v>308</v>
      </c>
      <c r="J60" s="14">
        <f t="shared" si="9"/>
        <v>-60</v>
      </c>
      <c r="K60" s="14">
        <f>VLOOKUP(A:A,[1]TDSheet!$A:$K,11,0)</f>
        <v>0</v>
      </c>
      <c r="L60" s="14">
        <f>VLOOKUP(A:A,[1]TDSheet!$A:$L,12,0)</f>
        <v>150</v>
      </c>
      <c r="M60" s="14">
        <f>VLOOKUP(A:A,[1]TDSheet!$A:$T,20,0)</f>
        <v>150</v>
      </c>
      <c r="N60" s="14"/>
      <c r="O60" s="14"/>
      <c r="P60" s="14"/>
      <c r="Q60" s="14"/>
      <c r="R60" s="16">
        <v>30</v>
      </c>
      <c r="S60" s="14">
        <f t="shared" si="10"/>
        <v>49.6</v>
      </c>
      <c r="T60" s="16">
        <v>90</v>
      </c>
      <c r="U60" s="18">
        <f t="shared" si="11"/>
        <v>9.133064516129032</v>
      </c>
      <c r="V60" s="14">
        <f t="shared" si="12"/>
        <v>0.66532258064516125</v>
      </c>
      <c r="W60" s="14"/>
      <c r="X60" s="14"/>
      <c r="Y60" s="14">
        <f>VLOOKUP(A:A,[1]TDSheet!$A:$Y,25,0)</f>
        <v>56.8</v>
      </c>
      <c r="Z60" s="14">
        <f>VLOOKUP(A:A,[1]TDSheet!$A:$Z,26,0)</f>
        <v>42.25</v>
      </c>
      <c r="AA60" s="14">
        <f>VLOOKUP(A:A,[1]TDSheet!$A:$AA,27,0)</f>
        <v>29.8</v>
      </c>
      <c r="AB60" s="14">
        <f>VLOOKUP(A:A,[3]TDSheet!$A:$D,4,0)</f>
        <v>22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3"/>
        <v>12</v>
      </c>
      <c r="AF60" s="14">
        <f t="shared" si="14"/>
        <v>36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138.327</v>
      </c>
      <c r="D61" s="8">
        <v>567.1</v>
      </c>
      <c r="E61" s="8">
        <v>450.23399999999998</v>
      </c>
      <c r="F61" s="8">
        <v>235.64599999999999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478.6</v>
      </c>
      <c r="J61" s="14">
        <f t="shared" si="9"/>
        <v>-28.366000000000042</v>
      </c>
      <c r="K61" s="14">
        <f>VLOOKUP(A:A,[1]TDSheet!$A:$K,11,0)</f>
        <v>0</v>
      </c>
      <c r="L61" s="14">
        <f>VLOOKUP(A:A,[1]TDSheet!$A:$L,12,0)</f>
        <v>200</v>
      </c>
      <c r="M61" s="14">
        <f>VLOOKUP(A:A,[1]TDSheet!$A:$T,20,0)</f>
        <v>120</v>
      </c>
      <c r="N61" s="14"/>
      <c r="O61" s="14"/>
      <c r="P61" s="14"/>
      <c r="Q61" s="14"/>
      <c r="R61" s="16">
        <v>70</v>
      </c>
      <c r="S61" s="14">
        <f t="shared" si="10"/>
        <v>90.04679999999999</v>
      </c>
      <c r="T61" s="16">
        <v>250</v>
      </c>
      <c r="U61" s="18">
        <f t="shared" si="11"/>
        <v>9.7243433414624398</v>
      </c>
      <c r="V61" s="14">
        <f t="shared" si="12"/>
        <v>2.6169280862840214</v>
      </c>
      <c r="W61" s="14"/>
      <c r="X61" s="14"/>
      <c r="Y61" s="14">
        <f>VLOOKUP(A:A,[1]TDSheet!$A:$Y,25,0)</f>
        <v>78.102000000000004</v>
      </c>
      <c r="Z61" s="14">
        <f>VLOOKUP(A:A,[1]TDSheet!$A:$Z,26,0)</f>
        <v>53.517249999999997</v>
      </c>
      <c r="AA61" s="14">
        <f>VLOOKUP(A:A,[1]TDSheet!$A:$AA,27,0)</f>
        <v>74.700400000000002</v>
      </c>
      <c r="AB61" s="14">
        <f>VLOOKUP(A:A,[3]TDSheet!$A:$D,4,0)</f>
        <v>96.274000000000001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70</v>
      </c>
      <c r="AF61" s="14">
        <f t="shared" si="14"/>
        <v>250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81</v>
      </c>
      <c r="D62" s="8">
        <v>994</v>
      </c>
      <c r="E62" s="8">
        <v>586</v>
      </c>
      <c r="F62" s="8">
        <v>461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611</v>
      </c>
      <c r="J62" s="14">
        <f t="shared" si="9"/>
        <v>-25</v>
      </c>
      <c r="K62" s="14">
        <f>VLOOKUP(A:A,[1]TDSheet!$A:$K,11,0)</f>
        <v>0</v>
      </c>
      <c r="L62" s="14">
        <f>VLOOKUP(A:A,[1]TDSheet!$A:$L,12,0)</f>
        <v>280</v>
      </c>
      <c r="M62" s="14">
        <f>VLOOKUP(A:A,[1]TDSheet!$A:$T,20,0)</f>
        <v>40</v>
      </c>
      <c r="N62" s="14"/>
      <c r="O62" s="14"/>
      <c r="P62" s="14"/>
      <c r="Q62" s="14"/>
      <c r="R62" s="16">
        <v>40</v>
      </c>
      <c r="S62" s="14">
        <f t="shared" si="10"/>
        <v>117.2</v>
      </c>
      <c r="T62" s="16">
        <v>240</v>
      </c>
      <c r="U62" s="18">
        <f t="shared" si="11"/>
        <v>9.0529010238907848</v>
      </c>
      <c r="V62" s="14">
        <f t="shared" si="12"/>
        <v>3.9334470989761092</v>
      </c>
      <c r="W62" s="14"/>
      <c r="X62" s="14"/>
      <c r="Y62" s="14">
        <f>VLOOKUP(A:A,[1]TDSheet!$A:$Y,25,0)</f>
        <v>153.6</v>
      </c>
      <c r="Z62" s="14">
        <f>VLOOKUP(A:A,[1]TDSheet!$A:$Z,26,0)</f>
        <v>96</v>
      </c>
      <c r="AA62" s="14">
        <f>VLOOKUP(A:A,[1]TDSheet!$A:$AA,27,0)</f>
        <v>130</v>
      </c>
      <c r="AB62" s="14">
        <f>VLOOKUP(A:A,[3]TDSheet!$A:$D,4,0)</f>
        <v>101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3"/>
        <v>11.200000000000001</v>
      </c>
      <c r="AF62" s="14">
        <f t="shared" si="14"/>
        <v>67.2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38.320999999999998</v>
      </c>
      <c r="D63" s="8">
        <v>69.73</v>
      </c>
      <c r="E63" s="8">
        <v>69.899000000000001</v>
      </c>
      <c r="F63" s="8">
        <v>38.152000000000001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66.085999999999999</v>
      </c>
      <c r="J63" s="14">
        <f t="shared" si="9"/>
        <v>3.8130000000000024</v>
      </c>
      <c r="K63" s="14">
        <f>VLOOKUP(A:A,[1]TDSheet!$A:$K,11,0)</f>
        <v>0</v>
      </c>
      <c r="L63" s="14">
        <f>VLOOKUP(A:A,[1]TDSheet!$A:$L,12,0)</f>
        <v>40</v>
      </c>
      <c r="M63" s="14">
        <f>VLOOKUP(A:A,[1]TDSheet!$A:$T,20,0)</f>
        <v>30</v>
      </c>
      <c r="N63" s="14"/>
      <c r="O63" s="14"/>
      <c r="P63" s="14"/>
      <c r="Q63" s="14"/>
      <c r="R63" s="16"/>
      <c r="S63" s="14">
        <f t="shared" si="10"/>
        <v>13.979800000000001</v>
      </c>
      <c r="T63" s="16">
        <v>20</v>
      </c>
      <c r="U63" s="18">
        <f t="shared" si="11"/>
        <v>9.1669408718293521</v>
      </c>
      <c r="V63" s="14">
        <f t="shared" si="12"/>
        <v>2.7290805304796919</v>
      </c>
      <c r="W63" s="14"/>
      <c r="X63" s="14"/>
      <c r="Y63" s="14">
        <f>VLOOKUP(A:A,[1]TDSheet!$A:$Y,25,0)</f>
        <v>5.5983999999999998</v>
      </c>
      <c r="Z63" s="14">
        <f>VLOOKUP(A:A,[1]TDSheet!$A:$Z,26,0)</f>
        <v>9.7682500000000001</v>
      </c>
      <c r="AA63" s="14">
        <f>VLOOKUP(A:A,[1]TDSheet!$A:$AA,27,0)</f>
        <v>12.828399999999998</v>
      </c>
      <c r="AB63" s="14">
        <f>VLOOKUP(A:A,[3]TDSheet!$A:$D,4,0)</f>
        <v>15.865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3"/>
        <v>0</v>
      </c>
      <c r="AF63" s="14">
        <f t="shared" si="14"/>
        <v>20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9</v>
      </c>
      <c r="C64" s="8">
        <v>24.259</v>
      </c>
      <c r="D64" s="8"/>
      <c r="E64" s="8">
        <v>10.47</v>
      </c>
      <c r="F64" s="8">
        <v>13.789</v>
      </c>
      <c r="G64" s="1">
        <f>VLOOKUP(A:A,[1]TDSheet!$A:$G,7,0)</f>
        <v>0</v>
      </c>
      <c r="H64" s="1">
        <f>VLOOKUP(A:A,[1]TDSheet!$A:$H,8,0)</f>
        <v>30</v>
      </c>
      <c r="I64" s="14">
        <f>VLOOKUP(A:A,[2]TDSheet!$A:$F,6,0)</f>
        <v>9.6999999999999993</v>
      </c>
      <c r="J64" s="14">
        <f t="shared" si="9"/>
        <v>0.77000000000000135</v>
      </c>
      <c r="K64" s="14">
        <f>VLOOKUP(A:A,[1]TDSheet!$A:$K,11,0)</f>
        <v>0</v>
      </c>
      <c r="L64" s="14">
        <f>VLOOKUP(A:A,[1]TDSheet!$A:$L,12,0)</f>
        <v>0</v>
      </c>
      <c r="M64" s="14">
        <f>VLOOKUP(A:A,[1]TDSheet!$A:$T,20,0)</f>
        <v>0</v>
      </c>
      <c r="N64" s="14"/>
      <c r="O64" s="14"/>
      <c r="P64" s="14"/>
      <c r="Q64" s="14"/>
      <c r="R64" s="16"/>
      <c r="S64" s="14">
        <f t="shared" si="10"/>
        <v>2.0940000000000003</v>
      </c>
      <c r="T64" s="16"/>
      <c r="U64" s="18">
        <f t="shared" si="11"/>
        <v>6.5850047755491872</v>
      </c>
      <c r="V64" s="14">
        <f t="shared" si="12"/>
        <v>6.5850047755491872</v>
      </c>
      <c r="W64" s="14"/>
      <c r="X64" s="14"/>
      <c r="Y64" s="14">
        <f>VLOOKUP(A:A,[1]TDSheet!$A:$Y,25,0)</f>
        <v>0</v>
      </c>
      <c r="Z64" s="14">
        <f>VLOOKUP(A:A,[1]TDSheet!$A:$Z,26,0)</f>
        <v>0</v>
      </c>
      <c r="AA64" s="14">
        <f>VLOOKUP(A:A,[1]TDSheet!$A:$AA,27,0)</f>
        <v>1.6111999999999997</v>
      </c>
      <c r="AB64" s="14">
        <f>VLOOKUP(A:A,[3]TDSheet!$A:$D,4,0)</f>
        <v>6.4470000000000001</v>
      </c>
      <c r="AC64" s="14" t="str">
        <f>VLOOKUP(A:A,[1]TDSheet!$A:$AC,29,0)</f>
        <v>вывод</v>
      </c>
      <c r="AD64" s="14" t="e">
        <f>VLOOKUP(A:A,[1]TDSheet!$A:$AD,30,0)</f>
        <v>#N/A</v>
      </c>
      <c r="AE64" s="14">
        <f t="shared" si="13"/>
        <v>0</v>
      </c>
      <c r="AF64" s="14">
        <f t="shared" si="14"/>
        <v>0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9</v>
      </c>
      <c r="C65" s="8">
        <v>107.04600000000001</v>
      </c>
      <c r="D65" s="8"/>
      <c r="E65" s="8">
        <v>24.344999999999999</v>
      </c>
      <c r="F65" s="8">
        <v>82.700999999999993</v>
      </c>
      <c r="G65" s="1">
        <f>VLOOKUP(A:A,[1]TDSheet!$A:$G,7,0)</f>
        <v>0</v>
      </c>
      <c r="H65" s="1">
        <f>VLOOKUP(A:A,[1]TDSheet!$A:$H,8,0)</f>
        <v>60</v>
      </c>
      <c r="I65" s="14">
        <f>VLOOKUP(A:A,[2]TDSheet!$A:$F,6,0)</f>
        <v>23.45</v>
      </c>
      <c r="J65" s="14">
        <f t="shared" si="9"/>
        <v>0.89499999999999957</v>
      </c>
      <c r="K65" s="14">
        <f>VLOOKUP(A:A,[1]TDSheet!$A:$K,11,0)</f>
        <v>0</v>
      </c>
      <c r="L65" s="14">
        <f>VLOOKUP(A:A,[1]TDSheet!$A:$L,12,0)</f>
        <v>0</v>
      </c>
      <c r="M65" s="14">
        <f>VLOOKUP(A:A,[1]TDSheet!$A:$T,20,0)</f>
        <v>0</v>
      </c>
      <c r="N65" s="14"/>
      <c r="O65" s="14"/>
      <c r="P65" s="14"/>
      <c r="Q65" s="14"/>
      <c r="R65" s="16"/>
      <c r="S65" s="14">
        <f t="shared" si="10"/>
        <v>4.8689999999999998</v>
      </c>
      <c r="T65" s="16"/>
      <c r="U65" s="18">
        <f t="shared" si="11"/>
        <v>16.985212569316079</v>
      </c>
      <c r="V65" s="14">
        <f t="shared" si="12"/>
        <v>16.985212569316079</v>
      </c>
      <c r="W65" s="14"/>
      <c r="X65" s="14"/>
      <c r="Y65" s="14">
        <f>VLOOKUP(A:A,[1]TDSheet!$A:$Y,25,0)</f>
        <v>14.2738</v>
      </c>
      <c r="Z65" s="14">
        <f>VLOOKUP(A:A,[1]TDSheet!$A:$Z,26,0)</f>
        <v>13.140750000000001</v>
      </c>
      <c r="AA65" s="14">
        <f>VLOOKUP(A:A,[1]TDSheet!$A:$AA,27,0)</f>
        <v>2.1528</v>
      </c>
      <c r="AB65" s="14">
        <f>VLOOKUP(A:A,[3]TDSheet!$A:$D,4,0)</f>
        <v>2.7149999999999999</v>
      </c>
      <c r="AC65" s="14" t="str">
        <f>VLOOKUP(A:A,[1]TDSheet!$A:$AC,29,0)</f>
        <v>вывод</v>
      </c>
      <c r="AD65" s="14" t="e">
        <f>VLOOKUP(A:A,[1]TDSheet!$A:$AD,30,0)</f>
        <v>#N/A</v>
      </c>
      <c r="AE65" s="14">
        <f t="shared" si="13"/>
        <v>0</v>
      </c>
      <c r="AF65" s="14">
        <f t="shared" si="14"/>
        <v>0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73</v>
      </c>
      <c r="D66" s="8">
        <v>334</v>
      </c>
      <c r="E66" s="8">
        <v>226</v>
      </c>
      <c r="F66" s="8">
        <v>172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259</v>
      </c>
      <c r="J66" s="14">
        <f t="shared" si="9"/>
        <v>-33</v>
      </c>
      <c r="K66" s="14">
        <f>VLOOKUP(A:A,[1]TDSheet!$A:$K,11,0)</f>
        <v>0</v>
      </c>
      <c r="L66" s="14">
        <f>VLOOKUP(A:A,[1]TDSheet!$A:$L,12,0)</f>
        <v>80</v>
      </c>
      <c r="M66" s="14">
        <f>VLOOKUP(A:A,[1]TDSheet!$A:$T,20,0)</f>
        <v>40</v>
      </c>
      <c r="N66" s="14"/>
      <c r="O66" s="14"/>
      <c r="P66" s="14"/>
      <c r="Q66" s="14"/>
      <c r="R66" s="16">
        <v>40</v>
      </c>
      <c r="S66" s="14">
        <f t="shared" si="10"/>
        <v>45.2</v>
      </c>
      <c r="T66" s="16">
        <v>80</v>
      </c>
      <c r="U66" s="18">
        <f t="shared" si="11"/>
        <v>9.1150442477876101</v>
      </c>
      <c r="V66" s="14">
        <f t="shared" si="12"/>
        <v>3.805309734513274</v>
      </c>
      <c r="W66" s="14"/>
      <c r="X66" s="14"/>
      <c r="Y66" s="14">
        <f>VLOOKUP(A:A,[1]TDSheet!$A:$Y,25,0)</f>
        <v>37.799999999999997</v>
      </c>
      <c r="Z66" s="14">
        <f>VLOOKUP(A:A,[1]TDSheet!$A:$Z,26,0)</f>
        <v>30.25</v>
      </c>
      <c r="AA66" s="14">
        <f>VLOOKUP(A:A,[1]TDSheet!$A:$AA,27,0)</f>
        <v>46.8</v>
      </c>
      <c r="AB66" s="14">
        <f>VLOOKUP(A:A,[3]TDSheet!$A:$D,4,0)</f>
        <v>52</v>
      </c>
      <c r="AC66" s="14" t="str">
        <f>VLOOKUP(A:A,[1]TDSheet!$A:$AC,29,0)</f>
        <v>магаз</v>
      </c>
      <c r="AD66" s="14" t="e">
        <f>VLOOKUP(A:A,[1]TDSheet!$A:$AD,30,0)</f>
        <v>#N/A</v>
      </c>
      <c r="AE66" s="14">
        <f t="shared" si="13"/>
        <v>18</v>
      </c>
      <c r="AF66" s="14">
        <f t="shared" si="14"/>
        <v>36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9</v>
      </c>
      <c r="C67" s="8">
        <v>114.837</v>
      </c>
      <c r="D67" s="8">
        <v>21.754999999999999</v>
      </c>
      <c r="E67" s="8">
        <v>37.844000000000001</v>
      </c>
      <c r="F67" s="8">
        <v>97.403999999999996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37.799999999999997</v>
      </c>
      <c r="J67" s="14">
        <f t="shared" si="9"/>
        <v>4.4000000000004036E-2</v>
      </c>
      <c r="K67" s="14">
        <f>VLOOKUP(A:A,[1]TDSheet!$A:$K,11,0)</f>
        <v>0</v>
      </c>
      <c r="L67" s="14">
        <f>VLOOKUP(A:A,[1]TDSheet!$A:$L,12,0)</f>
        <v>0</v>
      </c>
      <c r="M67" s="14">
        <f>VLOOKUP(A:A,[1]TDSheet!$A:$T,20,0)</f>
        <v>0</v>
      </c>
      <c r="N67" s="14"/>
      <c r="O67" s="14"/>
      <c r="P67" s="14"/>
      <c r="Q67" s="14"/>
      <c r="R67" s="16"/>
      <c r="S67" s="14">
        <f t="shared" si="10"/>
        <v>7.5688000000000004</v>
      </c>
      <c r="T67" s="16"/>
      <c r="U67" s="18">
        <f t="shared" si="11"/>
        <v>12.869147024627416</v>
      </c>
      <c r="V67" s="14">
        <f t="shared" si="12"/>
        <v>12.869147024627416</v>
      </c>
      <c r="W67" s="14"/>
      <c r="X67" s="14"/>
      <c r="Y67" s="14">
        <f>VLOOKUP(A:A,[1]TDSheet!$A:$Y,25,0)</f>
        <v>13.522200000000002</v>
      </c>
      <c r="Z67" s="14">
        <f>VLOOKUP(A:A,[1]TDSheet!$A:$Z,26,0)</f>
        <v>16.634250000000002</v>
      </c>
      <c r="AA67" s="14">
        <f>VLOOKUP(A:A,[1]TDSheet!$A:$AA,27,0)</f>
        <v>7.8763999999999994</v>
      </c>
      <c r="AB67" s="14">
        <v>0</v>
      </c>
      <c r="AC67" s="14" t="str">
        <f>VLOOKUP(A:A,[1]TDSheet!$A:$AC,29,0)</f>
        <v>вывод</v>
      </c>
      <c r="AD67" s="14" t="e">
        <f>VLOOKUP(A:A,[1]TDSheet!$A:$AD,30,0)</f>
        <v>#N/A</v>
      </c>
      <c r="AE67" s="14">
        <f t="shared" si="13"/>
        <v>0</v>
      </c>
      <c r="AF67" s="14">
        <f t="shared" si="14"/>
        <v>0</v>
      </c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10</v>
      </c>
      <c r="D68" s="8">
        <v>450</v>
      </c>
      <c r="E68" s="8">
        <v>190</v>
      </c>
      <c r="F68" s="8">
        <v>212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243</v>
      </c>
      <c r="J68" s="14">
        <f t="shared" si="9"/>
        <v>-53</v>
      </c>
      <c r="K68" s="14">
        <f>VLOOKUP(A:A,[1]TDSheet!$A:$K,11,0)</f>
        <v>0</v>
      </c>
      <c r="L68" s="14">
        <f>VLOOKUP(A:A,[1]TDSheet!$A:$L,12,0)</f>
        <v>0</v>
      </c>
      <c r="M68" s="14">
        <f>VLOOKUP(A:A,[1]TDSheet!$A:$T,20,0)</f>
        <v>0</v>
      </c>
      <c r="N68" s="14"/>
      <c r="O68" s="14"/>
      <c r="P68" s="14"/>
      <c r="Q68" s="14"/>
      <c r="R68" s="16">
        <v>40</v>
      </c>
      <c r="S68" s="14">
        <f t="shared" si="10"/>
        <v>38</v>
      </c>
      <c r="T68" s="16">
        <v>80</v>
      </c>
      <c r="U68" s="18">
        <f t="shared" si="11"/>
        <v>8.7368421052631575</v>
      </c>
      <c r="V68" s="14">
        <f t="shared" si="12"/>
        <v>5.5789473684210522</v>
      </c>
      <c r="W68" s="14"/>
      <c r="X68" s="14"/>
      <c r="Y68" s="14">
        <f>VLOOKUP(A:A,[1]TDSheet!$A:$Y,25,0)</f>
        <v>45</v>
      </c>
      <c r="Z68" s="14">
        <f>VLOOKUP(A:A,[1]TDSheet!$A:$Z,26,0)</f>
        <v>24.25</v>
      </c>
      <c r="AA68" s="14">
        <f>VLOOKUP(A:A,[1]TDSheet!$A:$AA,27,0)</f>
        <v>52.2</v>
      </c>
      <c r="AB68" s="14">
        <f>VLOOKUP(A:A,[3]TDSheet!$A:$D,4,0)</f>
        <v>63</v>
      </c>
      <c r="AC68" s="14" t="str">
        <f>VLOOKUP(A:A,[1]TDSheet!$A:$AC,29,0)</f>
        <v>магаз</v>
      </c>
      <c r="AD68" s="14" t="e">
        <f>VLOOKUP(A:A,[1]TDSheet!$A:$AD,30,0)</f>
        <v>#N/A</v>
      </c>
      <c r="AE68" s="14">
        <f t="shared" si="13"/>
        <v>18</v>
      </c>
      <c r="AF68" s="14">
        <f t="shared" si="14"/>
        <v>36</v>
      </c>
      <c r="AG68" s="14"/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10</v>
      </c>
      <c r="D69" s="8">
        <v>45</v>
      </c>
      <c r="E69" s="8">
        <v>10</v>
      </c>
      <c r="F69" s="8">
        <v>29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18</v>
      </c>
      <c r="J69" s="14">
        <f t="shared" si="9"/>
        <v>-8</v>
      </c>
      <c r="K69" s="14">
        <f>VLOOKUP(A:A,[1]TDSheet!$A:$K,11,0)</f>
        <v>0</v>
      </c>
      <c r="L69" s="14">
        <f>VLOOKUP(A:A,[1]TDSheet!$A:$L,12,0)</f>
        <v>0</v>
      </c>
      <c r="M69" s="14">
        <f>VLOOKUP(A:A,[1]TDSheet!$A:$T,20,0)</f>
        <v>0</v>
      </c>
      <c r="N69" s="14"/>
      <c r="O69" s="14"/>
      <c r="P69" s="14"/>
      <c r="Q69" s="14"/>
      <c r="R69" s="16"/>
      <c r="S69" s="14">
        <f t="shared" si="10"/>
        <v>2</v>
      </c>
      <c r="T69" s="16"/>
      <c r="U69" s="18">
        <f t="shared" si="11"/>
        <v>14.5</v>
      </c>
      <c r="V69" s="14">
        <f t="shared" si="12"/>
        <v>14.5</v>
      </c>
      <c r="W69" s="14"/>
      <c r="X69" s="14"/>
      <c r="Y69" s="14">
        <f>VLOOKUP(A:A,[1]TDSheet!$A:$Y,25,0)</f>
        <v>6.2</v>
      </c>
      <c r="Z69" s="14">
        <f>VLOOKUP(A:A,[1]TDSheet!$A:$Z,26,0)</f>
        <v>4</v>
      </c>
      <c r="AA69" s="14">
        <f>VLOOKUP(A:A,[1]TDSheet!$A:$AA,27,0)</f>
        <v>3.6</v>
      </c>
      <c r="AB69" s="14">
        <v>0</v>
      </c>
      <c r="AC69" s="14" t="str">
        <f>VLOOKUP(A:A,[1]TDSheet!$A:$AC,29,0)</f>
        <v>невыв</v>
      </c>
      <c r="AD69" s="14" t="e">
        <f>VLOOKUP(A:A,[1]TDSheet!$A:$AD,30,0)</f>
        <v>#N/A</v>
      </c>
      <c r="AE69" s="14">
        <f t="shared" si="13"/>
        <v>0</v>
      </c>
      <c r="AF69" s="14">
        <f t="shared" si="14"/>
        <v>0</v>
      </c>
      <c r="AG69" s="14"/>
      <c r="AH69" s="14"/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53.417999999999999</v>
      </c>
      <c r="D70" s="8">
        <v>143.69999999999999</v>
      </c>
      <c r="E70" s="8">
        <v>120.82899999999999</v>
      </c>
      <c r="F70" s="8">
        <v>74.262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119</v>
      </c>
      <c r="J70" s="14">
        <f t="shared" si="9"/>
        <v>1.8289999999999935</v>
      </c>
      <c r="K70" s="14">
        <f>VLOOKUP(A:A,[1]TDSheet!$A:$K,11,0)</f>
        <v>0</v>
      </c>
      <c r="L70" s="14">
        <f>VLOOKUP(A:A,[1]TDSheet!$A:$L,12,0)</f>
        <v>70</v>
      </c>
      <c r="M70" s="14">
        <f>VLOOKUP(A:A,[1]TDSheet!$A:$T,20,0)</f>
        <v>0</v>
      </c>
      <c r="N70" s="14"/>
      <c r="O70" s="14"/>
      <c r="P70" s="14"/>
      <c r="Q70" s="14"/>
      <c r="R70" s="16">
        <v>30</v>
      </c>
      <c r="S70" s="14">
        <f t="shared" si="10"/>
        <v>24.165799999999997</v>
      </c>
      <c r="T70" s="16">
        <v>60</v>
      </c>
      <c r="U70" s="18">
        <f t="shared" si="11"/>
        <v>9.6939476450189943</v>
      </c>
      <c r="V70" s="14">
        <f t="shared" si="12"/>
        <v>3.0730205497024725</v>
      </c>
      <c r="W70" s="14"/>
      <c r="X70" s="14"/>
      <c r="Y70" s="14">
        <f>VLOOKUP(A:A,[1]TDSheet!$A:$Y,25,0)</f>
        <v>24.747</v>
      </c>
      <c r="Z70" s="14">
        <f>VLOOKUP(A:A,[1]TDSheet!$A:$Z,26,0)</f>
        <v>17.81475</v>
      </c>
      <c r="AA70" s="14">
        <f>VLOOKUP(A:A,[1]TDSheet!$A:$AA,27,0)</f>
        <v>24.826599999999999</v>
      </c>
      <c r="AB70" s="14">
        <f>VLOOKUP(A:A,[3]TDSheet!$A:$D,4,0)</f>
        <v>27.347999999999999</v>
      </c>
      <c r="AC70" s="14" t="str">
        <f>VLOOKUP(A:A,[1]TDSheet!$A:$AC,29,0)</f>
        <v>к</v>
      </c>
      <c r="AD70" s="14" t="e">
        <f>VLOOKUP(A:A,[1]TDSheet!$A:$AD,30,0)</f>
        <v>#N/A</v>
      </c>
      <c r="AE70" s="14">
        <f t="shared" si="13"/>
        <v>30</v>
      </c>
      <c r="AF70" s="14">
        <f t="shared" si="14"/>
        <v>60</v>
      </c>
      <c r="AG70" s="14"/>
      <c r="AH70" s="14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22</v>
      </c>
      <c r="D71" s="8">
        <v>256</v>
      </c>
      <c r="E71" s="8">
        <v>232</v>
      </c>
      <c r="F71" s="8">
        <v>14</v>
      </c>
      <c r="G71" s="1">
        <f>VLOOKUP(A:A,[1]TDSheet!$A:$G,7,0)</f>
        <v>0.35</v>
      </c>
      <c r="H71" s="1" t="e">
        <f>VLOOKUP(A:A,[1]TDSheet!$A:$H,8,0)</f>
        <v>#N/A</v>
      </c>
      <c r="I71" s="14">
        <f>VLOOKUP(A:A,[2]TDSheet!$A:$F,6,0)</f>
        <v>261</v>
      </c>
      <c r="J71" s="14">
        <f t="shared" si="9"/>
        <v>-29</v>
      </c>
      <c r="K71" s="14">
        <f>VLOOKUP(A:A,[1]TDSheet!$A:$K,11,0)</f>
        <v>0</v>
      </c>
      <c r="L71" s="14">
        <f>VLOOKUP(A:A,[1]TDSheet!$A:$L,12,0)</f>
        <v>120</v>
      </c>
      <c r="M71" s="14">
        <f>VLOOKUP(A:A,[1]TDSheet!$A:$T,20,0)</f>
        <v>0</v>
      </c>
      <c r="N71" s="14"/>
      <c r="O71" s="14"/>
      <c r="P71" s="14"/>
      <c r="Q71" s="14"/>
      <c r="R71" s="16">
        <v>200</v>
      </c>
      <c r="S71" s="14">
        <f t="shared" si="10"/>
        <v>46.4</v>
      </c>
      <c r="T71" s="16">
        <v>120</v>
      </c>
      <c r="U71" s="18">
        <f t="shared" si="11"/>
        <v>9.7844827586206904</v>
      </c>
      <c r="V71" s="14">
        <f t="shared" si="12"/>
        <v>0.30172413793103448</v>
      </c>
      <c r="W71" s="14"/>
      <c r="X71" s="14"/>
      <c r="Y71" s="14">
        <f>VLOOKUP(A:A,[1]TDSheet!$A:$Y,25,0)</f>
        <v>17</v>
      </c>
      <c r="Z71" s="14">
        <f>VLOOKUP(A:A,[1]TDSheet!$A:$Z,26,0)</f>
        <v>12.5</v>
      </c>
      <c r="AA71" s="14">
        <f>VLOOKUP(A:A,[1]TDSheet!$A:$AA,27,0)</f>
        <v>25.4</v>
      </c>
      <c r="AB71" s="14">
        <f>VLOOKUP(A:A,[3]TDSheet!$A:$D,4,0)</f>
        <v>87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3"/>
        <v>70</v>
      </c>
      <c r="AF71" s="14">
        <f t="shared" si="14"/>
        <v>42</v>
      </c>
      <c r="AG71" s="14"/>
      <c r="AH71" s="14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17</v>
      </c>
      <c r="D72" s="8"/>
      <c r="E72" s="8">
        <v>3</v>
      </c>
      <c r="F72" s="8">
        <v>14</v>
      </c>
      <c r="G72" s="1">
        <f>VLOOKUP(A:A,[1]TDSheet!$A:$G,7,0)</f>
        <v>0.8</v>
      </c>
      <c r="H72" s="1">
        <f>VLOOKUP(A:A,[1]TDSheet!$A:$H,8,0)</f>
        <v>60</v>
      </c>
      <c r="I72" s="14">
        <f>VLOOKUP(A:A,[2]TDSheet!$A:$F,6,0)</f>
        <v>3</v>
      </c>
      <c r="J72" s="14">
        <f t="shared" ref="J72:J94" si="15">E72-I72</f>
        <v>0</v>
      </c>
      <c r="K72" s="14">
        <f>VLOOKUP(A:A,[1]TDSheet!$A:$K,11,0)</f>
        <v>0</v>
      </c>
      <c r="L72" s="14">
        <f>VLOOKUP(A:A,[1]TDSheet!$A:$L,12,0)</f>
        <v>0</v>
      </c>
      <c r="M72" s="14">
        <f>VLOOKUP(A:A,[1]TDSheet!$A:$T,20,0)</f>
        <v>0</v>
      </c>
      <c r="N72" s="14"/>
      <c r="O72" s="14"/>
      <c r="P72" s="14"/>
      <c r="Q72" s="14"/>
      <c r="R72" s="16"/>
      <c r="S72" s="14">
        <f t="shared" ref="S72:S94" si="16">E72/5</f>
        <v>0.6</v>
      </c>
      <c r="T72" s="16"/>
      <c r="U72" s="18">
        <f t="shared" ref="U72:U94" si="17">(F72+K72+L72+M72+R72+T72)/S72</f>
        <v>23.333333333333336</v>
      </c>
      <c r="V72" s="14">
        <f t="shared" ref="V72:V94" si="18">F72/S72</f>
        <v>23.333333333333336</v>
      </c>
      <c r="W72" s="14"/>
      <c r="X72" s="14"/>
      <c r="Y72" s="14">
        <f>VLOOKUP(A:A,[1]TDSheet!$A:$Y,25,0)</f>
        <v>6.2</v>
      </c>
      <c r="Z72" s="14">
        <f>VLOOKUP(A:A,[1]TDSheet!$A:$Z,26,0)</f>
        <v>1.25</v>
      </c>
      <c r="AA72" s="14">
        <f>VLOOKUP(A:A,[1]TDSheet!$A:$AA,27,0)</f>
        <v>2.6</v>
      </c>
      <c r="AB72" s="14">
        <f>VLOOKUP(A:A,[3]TDSheet!$A:$D,4,0)</f>
        <v>1</v>
      </c>
      <c r="AC72" s="14" t="str">
        <f>VLOOKUP(A:A,[1]TDSheet!$A:$AC,29,0)</f>
        <v>магаз</v>
      </c>
      <c r="AD72" s="14" t="str">
        <f>VLOOKUP(A:A,[1]TDSheet!$A:$AD,30,0)</f>
        <v>???</v>
      </c>
      <c r="AE72" s="14">
        <f t="shared" ref="AE72:AE94" si="19">R72*G72</f>
        <v>0</v>
      </c>
      <c r="AF72" s="14">
        <f t="shared" ref="AF72:AF94" si="20">T72*G72</f>
        <v>0</v>
      </c>
      <c r="AG72" s="14"/>
      <c r="AH72" s="14"/>
    </row>
    <row r="73" spans="1:34" s="1" customFormat="1" ht="11.1" customHeight="1" outlineLevel="1" x14ac:dyDescent="0.2">
      <c r="A73" s="7" t="s">
        <v>76</v>
      </c>
      <c r="B73" s="7" t="s">
        <v>9</v>
      </c>
      <c r="C73" s="8"/>
      <c r="D73" s="8">
        <v>31.210999999999999</v>
      </c>
      <c r="E73" s="8">
        <v>18.742000000000001</v>
      </c>
      <c r="F73" s="8">
        <v>12.468999999999999</v>
      </c>
      <c r="G73" s="1">
        <f>VLOOKUP(A:A,[1]TDSheet!$A:$G,7,0)</f>
        <v>0</v>
      </c>
      <c r="H73" s="1">
        <f>VLOOKUP(A:A,[1]TDSheet!$A:$H,8,0)</f>
        <v>45</v>
      </c>
      <c r="I73" s="14">
        <f>VLOOKUP(A:A,[2]TDSheet!$A:$F,6,0)</f>
        <v>18</v>
      </c>
      <c r="J73" s="14">
        <f t="shared" si="15"/>
        <v>0.74200000000000088</v>
      </c>
      <c r="K73" s="14">
        <f>VLOOKUP(A:A,[1]TDSheet!$A:$K,11,0)</f>
        <v>0</v>
      </c>
      <c r="L73" s="14">
        <f>VLOOKUP(A:A,[1]TDSheet!$A:$L,12,0)</f>
        <v>0</v>
      </c>
      <c r="M73" s="14">
        <f>VLOOKUP(A:A,[1]TDSheet!$A:$T,20,0)</f>
        <v>0</v>
      </c>
      <c r="N73" s="14"/>
      <c r="O73" s="14"/>
      <c r="P73" s="14"/>
      <c r="Q73" s="14"/>
      <c r="R73" s="16"/>
      <c r="S73" s="14">
        <f t="shared" si="16"/>
        <v>3.7484000000000002</v>
      </c>
      <c r="T73" s="16"/>
      <c r="U73" s="18">
        <f t="shared" si="17"/>
        <v>3.3264859673460672</v>
      </c>
      <c r="V73" s="14">
        <f t="shared" si="18"/>
        <v>3.3264859673460672</v>
      </c>
      <c r="W73" s="14"/>
      <c r="X73" s="14"/>
      <c r="Y73" s="14">
        <f>VLOOKUP(A:A,[1]TDSheet!$A:$Y,25,0)</f>
        <v>3.4874000000000001</v>
      </c>
      <c r="Z73" s="14">
        <f>VLOOKUP(A:A,[1]TDSheet!$A:$Z,26,0)</f>
        <v>1.25075</v>
      </c>
      <c r="AA73" s="14">
        <f>VLOOKUP(A:A,[1]TDSheet!$A:$AA,27,0)</f>
        <v>3.468</v>
      </c>
      <c r="AB73" s="14">
        <f>VLOOKUP(A:A,[3]TDSheet!$A:$D,4,0)</f>
        <v>3.1059999999999999</v>
      </c>
      <c r="AC73" s="14" t="str">
        <f>VLOOKUP(A:A,[1]TDSheet!$A:$AC,29,0)</f>
        <v>вывод</v>
      </c>
      <c r="AD73" s="14" t="e">
        <f>VLOOKUP(A:A,[1]TDSheet!$A:$AD,30,0)</f>
        <v>#N/A</v>
      </c>
      <c r="AE73" s="14">
        <f t="shared" si="19"/>
        <v>0</v>
      </c>
      <c r="AF73" s="14">
        <f t="shared" si="20"/>
        <v>0</v>
      </c>
      <c r="AG73" s="14"/>
      <c r="AH73" s="14"/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64.078000000000003</v>
      </c>
      <c r="D74" s="8">
        <v>18.87</v>
      </c>
      <c r="E74" s="8">
        <v>64.106999999999999</v>
      </c>
      <c r="F74" s="8">
        <v>7.8079999999999998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73.5</v>
      </c>
      <c r="J74" s="14">
        <f t="shared" si="15"/>
        <v>-9.3930000000000007</v>
      </c>
      <c r="K74" s="14">
        <f>VLOOKUP(A:A,[1]TDSheet!$A:$K,11,0)</f>
        <v>0</v>
      </c>
      <c r="L74" s="14">
        <f>VLOOKUP(A:A,[1]TDSheet!$A:$L,12,0)</f>
        <v>20</v>
      </c>
      <c r="M74" s="14">
        <f>VLOOKUP(A:A,[1]TDSheet!$A:$T,20,0)</f>
        <v>90</v>
      </c>
      <c r="N74" s="14"/>
      <c r="O74" s="14"/>
      <c r="P74" s="14"/>
      <c r="Q74" s="14"/>
      <c r="R74" s="16"/>
      <c r="S74" s="14">
        <f t="shared" si="16"/>
        <v>12.821400000000001</v>
      </c>
      <c r="T74" s="16"/>
      <c r="U74" s="18">
        <f t="shared" si="17"/>
        <v>9.1883881635390825</v>
      </c>
      <c r="V74" s="14">
        <f t="shared" si="18"/>
        <v>0.60898185845539488</v>
      </c>
      <c r="W74" s="14"/>
      <c r="X74" s="14"/>
      <c r="Y74" s="14">
        <f>VLOOKUP(A:A,[1]TDSheet!$A:$Y,25,0)</f>
        <v>10.543200000000001</v>
      </c>
      <c r="Z74" s="14">
        <f>VLOOKUP(A:A,[1]TDSheet!$A:$Z,26,0)</f>
        <v>10.91925</v>
      </c>
      <c r="AA74" s="14">
        <f>VLOOKUP(A:A,[1]TDSheet!$A:$AA,27,0)</f>
        <v>5.274</v>
      </c>
      <c r="AB74" s="14">
        <f>VLOOKUP(A:A,[3]TDSheet!$A:$D,4,0)</f>
        <v>4.6630000000000003</v>
      </c>
      <c r="AC74" s="14" t="str">
        <f>VLOOKUP(A:A,[1]TDSheet!$A:$AC,29,0)</f>
        <v>увел</v>
      </c>
      <c r="AD74" s="14" t="e">
        <f>VLOOKUP(A:A,[1]TDSheet!$A:$AD,30,0)</f>
        <v>#N/A</v>
      </c>
      <c r="AE74" s="14">
        <f t="shared" si="19"/>
        <v>0</v>
      </c>
      <c r="AF74" s="14">
        <f t="shared" si="20"/>
        <v>0</v>
      </c>
      <c r="AG74" s="14"/>
      <c r="AH74" s="14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1150</v>
      </c>
      <c r="D75" s="8">
        <v>726</v>
      </c>
      <c r="E75" s="8">
        <v>1312</v>
      </c>
      <c r="F75" s="8">
        <v>526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1351</v>
      </c>
      <c r="J75" s="14">
        <f t="shared" si="15"/>
        <v>-39</v>
      </c>
      <c r="K75" s="14">
        <f>VLOOKUP(A:A,[1]TDSheet!$A:$K,11,0)</f>
        <v>0</v>
      </c>
      <c r="L75" s="14">
        <f>VLOOKUP(A:A,[1]TDSheet!$A:$L,12,0)</f>
        <v>480</v>
      </c>
      <c r="M75" s="14">
        <f>VLOOKUP(A:A,[1]TDSheet!$A:$T,20,0)</f>
        <v>440</v>
      </c>
      <c r="N75" s="14"/>
      <c r="O75" s="14"/>
      <c r="P75" s="14"/>
      <c r="Q75" s="14"/>
      <c r="R75" s="16">
        <v>360</v>
      </c>
      <c r="S75" s="14">
        <f t="shared" si="16"/>
        <v>262.39999999999998</v>
      </c>
      <c r="T75" s="16">
        <v>680</v>
      </c>
      <c r="U75" s="18">
        <f t="shared" si="17"/>
        <v>9.474085365853659</v>
      </c>
      <c r="V75" s="14">
        <f t="shared" si="18"/>
        <v>2.0045731707317076</v>
      </c>
      <c r="W75" s="14"/>
      <c r="X75" s="14"/>
      <c r="Y75" s="14">
        <f>VLOOKUP(A:A,[1]TDSheet!$A:$Y,25,0)</f>
        <v>376.4</v>
      </c>
      <c r="Z75" s="14">
        <f>VLOOKUP(A:A,[1]TDSheet!$A:$Z,26,0)</f>
        <v>221.5</v>
      </c>
      <c r="AA75" s="14">
        <f>VLOOKUP(A:A,[1]TDSheet!$A:$AA,27,0)</f>
        <v>209.6</v>
      </c>
      <c r="AB75" s="14">
        <f>VLOOKUP(A:A,[3]TDSheet!$A:$D,4,0)</f>
        <v>279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9"/>
        <v>100.80000000000001</v>
      </c>
      <c r="AF75" s="14">
        <f t="shared" si="20"/>
        <v>190.4</v>
      </c>
      <c r="AG75" s="14"/>
      <c r="AH75" s="14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121</v>
      </c>
      <c r="D76" s="8">
        <v>794</v>
      </c>
      <c r="E76" s="8">
        <v>585</v>
      </c>
      <c r="F76" s="8">
        <v>249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637</v>
      </c>
      <c r="J76" s="14">
        <f t="shared" si="15"/>
        <v>-52</v>
      </c>
      <c r="K76" s="14">
        <f>VLOOKUP(A:A,[1]TDSheet!$A:$K,11,0)</f>
        <v>0</v>
      </c>
      <c r="L76" s="14">
        <f>VLOOKUP(A:A,[1]TDSheet!$A:$L,12,0)</f>
        <v>240</v>
      </c>
      <c r="M76" s="14">
        <f>VLOOKUP(A:A,[1]TDSheet!$A:$T,20,0)</f>
        <v>200</v>
      </c>
      <c r="N76" s="14"/>
      <c r="O76" s="14"/>
      <c r="P76" s="14"/>
      <c r="Q76" s="14"/>
      <c r="R76" s="16">
        <v>120</v>
      </c>
      <c r="S76" s="14">
        <f t="shared" si="16"/>
        <v>117</v>
      </c>
      <c r="T76" s="16">
        <v>280</v>
      </c>
      <c r="U76" s="18">
        <f t="shared" si="17"/>
        <v>9.3076923076923084</v>
      </c>
      <c r="V76" s="14">
        <f t="shared" si="18"/>
        <v>2.1282051282051282</v>
      </c>
      <c r="W76" s="14"/>
      <c r="X76" s="14"/>
      <c r="Y76" s="14">
        <f>VLOOKUP(A:A,[1]TDSheet!$A:$Y,25,0)</f>
        <v>200.4</v>
      </c>
      <c r="Z76" s="14">
        <f>VLOOKUP(A:A,[1]TDSheet!$A:$Z,26,0)</f>
        <v>110.5</v>
      </c>
      <c r="AA76" s="14">
        <f>VLOOKUP(A:A,[1]TDSheet!$A:$AA,27,0)</f>
        <v>107</v>
      </c>
      <c r="AB76" s="14">
        <f>VLOOKUP(A:A,[3]TDSheet!$A:$D,4,0)</f>
        <v>130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9"/>
        <v>33.6</v>
      </c>
      <c r="AF76" s="14">
        <f t="shared" si="20"/>
        <v>78.400000000000006</v>
      </c>
      <c r="AG76" s="14"/>
      <c r="AH76" s="14"/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1532</v>
      </c>
      <c r="D77" s="8">
        <v>2311</v>
      </c>
      <c r="E77" s="8">
        <v>2481</v>
      </c>
      <c r="F77" s="8">
        <v>1273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2559</v>
      </c>
      <c r="J77" s="14">
        <f t="shared" si="15"/>
        <v>-78</v>
      </c>
      <c r="K77" s="14">
        <f>VLOOKUP(A:A,[1]TDSheet!$A:$K,11,0)</f>
        <v>400</v>
      </c>
      <c r="L77" s="14">
        <f>VLOOKUP(A:A,[1]TDSheet!$A:$L,12,0)</f>
        <v>320</v>
      </c>
      <c r="M77" s="14">
        <f>VLOOKUP(A:A,[1]TDSheet!$A:$T,20,0)</f>
        <v>720</v>
      </c>
      <c r="N77" s="14"/>
      <c r="O77" s="14"/>
      <c r="P77" s="14"/>
      <c r="Q77" s="14"/>
      <c r="R77" s="16">
        <v>720</v>
      </c>
      <c r="S77" s="14">
        <f t="shared" si="16"/>
        <v>496.2</v>
      </c>
      <c r="T77" s="16">
        <v>1400</v>
      </c>
      <c r="U77" s="18">
        <f t="shared" si="17"/>
        <v>9.7400241837968569</v>
      </c>
      <c r="V77" s="14">
        <f t="shared" si="18"/>
        <v>2.565497783151955</v>
      </c>
      <c r="W77" s="14"/>
      <c r="X77" s="14"/>
      <c r="Y77" s="14">
        <f>VLOOKUP(A:A,[1]TDSheet!$A:$Y,25,0)</f>
        <v>681.8</v>
      </c>
      <c r="Z77" s="14">
        <f>VLOOKUP(A:A,[1]TDSheet!$A:$Z,26,0)</f>
        <v>415</v>
      </c>
      <c r="AA77" s="14">
        <f>VLOOKUP(A:A,[1]TDSheet!$A:$AA,27,0)</f>
        <v>373.2</v>
      </c>
      <c r="AB77" s="14">
        <f>VLOOKUP(A:A,[3]TDSheet!$A:$D,4,0)</f>
        <v>589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19"/>
        <v>251.99999999999997</v>
      </c>
      <c r="AF77" s="14">
        <f t="shared" si="20"/>
        <v>489.99999999999994</v>
      </c>
      <c r="AG77" s="14"/>
      <c r="AH77" s="14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2260</v>
      </c>
      <c r="D78" s="8">
        <v>661</v>
      </c>
      <c r="E78" s="8">
        <v>1860</v>
      </c>
      <c r="F78" s="8">
        <v>956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1959</v>
      </c>
      <c r="J78" s="14">
        <f t="shared" si="15"/>
        <v>-99</v>
      </c>
      <c r="K78" s="14">
        <f>VLOOKUP(A:A,[1]TDSheet!$A:$K,11,0)</f>
        <v>400</v>
      </c>
      <c r="L78" s="14">
        <f>VLOOKUP(A:A,[1]TDSheet!$A:$L,12,0)</f>
        <v>480</v>
      </c>
      <c r="M78" s="14">
        <f>VLOOKUP(A:A,[1]TDSheet!$A:$T,20,0)</f>
        <v>400</v>
      </c>
      <c r="N78" s="14"/>
      <c r="O78" s="14"/>
      <c r="P78" s="14"/>
      <c r="Q78" s="14"/>
      <c r="R78" s="16">
        <v>320</v>
      </c>
      <c r="S78" s="14">
        <f t="shared" si="16"/>
        <v>372</v>
      </c>
      <c r="T78" s="16">
        <v>1000</v>
      </c>
      <c r="U78" s="18">
        <f t="shared" si="17"/>
        <v>9.5591397849462361</v>
      </c>
      <c r="V78" s="14">
        <f t="shared" si="18"/>
        <v>2.5698924731182795</v>
      </c>
      <c r="W78" s="14"/>
      <c r="X78" s="14"/>
      <c r="Y78" s="14">
        <f>VLOOKUP(A:A,[1]TDSheet!$A:$Y,25,0)</f>
        <v>498</v>
      </c>
      <c r="Z78" s="14">
        <f>VLOOKUP(A:A,[1]TDSheet!$A:$Z,26,0)</f>
        <v>377</v>
      </c>
      <c r="AA78" s="14">
        <f>VLOOKUP(A:A,[1]TDSheet!$A:$AA,27,0)</f>
        <v>287.2</v>
      </c>
      <c r="AB78" s="14">
        <f>VLOOKUP(A:A,[3]TDSheet!$A:$D,4,0)</f>
        <v>385</v>
      </c>
      <c r="AC78" s="14" t="str">
        <f>VLOOKUP(A:A,[1]TDSheet!$A:$AC,29,0)</f>
        <v>???</v>
      </c>
      <c r="AD78" s="14" t="e">
        <f>VLOOKUP(A:A,[1]TDSheet!$A:$AD,30,0)</f>
        <v>#N/A</v>
      </c>
      <c r="AE78" s="14">
        <f t="shared" si="19"/>
        <v>89.600000000000009</v>
      </c>
      <c r="AF78" s="14">
        <f t="shared" si="20"/>
        <v>280</v>
      </c>
      <c r="AG78" s="14"/>
      <c r="AH78" s="14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3523</v>
      </c>
      <c r="D79" s="8">
        <v>4332</v>
      </c>
      <c r="E79" s="8">
        <v>6044</v>
      </c>
      <c r="F79" s="8">
        <v>1706</v>
      </c>
      <c r="G79" s="1">
        <f>VLOOKUP(A:A,[1]TDSheet!$A:$G,7,0)</f>
        <v>0.35</v>
      </c>
      <c r="H79" s="1">
        <f>VLOOKUP(A:A,[1]TDSheet!$A:$H,8,0)</f>
        <v>45</v>
      </c>
      <c r="I79" s="14">
        <f>VLOOKUP(A:A,[2]TDSheet!$A:$F,6,0)</f>
        <v>6112</v>
      </c>
      <c r="J79" s="14">
        <f t="shared" si="15"/>
        <v>-68</v>
      </c>
      <c r="K79" s="14">
        <f>VLOOKUP(A:A,[1]TDSheet!$A:$K,11,0)</f>
        <v>1000</v>
      </c>
      <c r="L79" s="14">
        <f>VLOOKUP(A:A,[1]TDSheet!$A:$L,12,0)</f>
        <v>2600</v>
      </c>
      <c r="M79" s="14">
        <f>VLOOKUP(A:A,[1]TDSheet!$A:$T,20,0)</f>
        <v>1480</v>
      </c>
      <c r="N79" s="14"/>
      <c r="O79" s="14"/>
      <c r="P79" s="14"/>
      <c r="Q79" s="14"/>
      <c r="R79" s="16">
        <v>1440</v>
      </c>
      <c r="S79" s="14">
        <f t="shared" si="16"/>
        <v>1208.8</v>
      </c>
      <c r="T79" s="16">
        <v>3200</v>
      </c>
      <c r="U79" s="18">
        <f t="shared" si="17"/>
        <v>9.4523494374586363</v>
      </c>
      <c r="V79" s="14">
        <f t="shared" si="18"/>
        <v>1.4113170086035738</v>
      </c>
      <c r="W79" s="14"/>
      <c r="X79" s="14"/>
      <c r="Y79" s="14">
        <f>VLOOKUP(A:A,[1]TDSheet!$A:$Y,25,0)</f>
        <v>1562.8</v>
      </c>
      <c r="Z79" s="14">
        <f>VLOOKUP(A:A,[1]TDSheet!$A:$Z,26,0)</f>
        <v>896.5</v>
      </c>
      <c r="AA79" s="14">
        <f>VLOOKUP(A:A,[1]TDSheet!$A:$AA,27,0)</f>
        <v>785.8</v>
      </c>
      <c r="AB79" s="14">
        <f>VLOOKUP(A:A,[3]TDSheet!$A:$D,4,0)</f>
        <v>1366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9"/>
        <v>503.99999999999994</v>
      </c>
      <c r="AF79" s="14">
        <f t="shared" si="20"/>
        <v>1120</v>
      </c>
      <c r="AG79" s="14"/>
      <c r="AH79" s="14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356</v>
      </c>
      <c r="D80" s="8">
        <v>745</v>
      </c>
      <c r="E80" s="8">
        <v>668</v>
      </c>
      <c r="F80" s="8">
        <v>417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684</v>
      </c>
      <c r="J80" s="14">
        <f t="shared" si="15"/>
        <v>-16</v>
      </c>
      <c r="K80" s="14">
        <f>VLOOKUP(A:A,[1]TDSheet!$A:$K,11,0)</f>
        <v>0</v>
      </c>
      <c r="L80" s="14">
        <f>VLOOKUP(A:A,[1]TDSheet!$A:$L,12,0)</f>
        <v>160</v>
      </c>
      <c r="M80" s="14">
        <f>VLOOKUP(A:A,[1]TDSheet!$A:$T,20,0)</f>
        <v>240</v>
      </c>
      <c r="N80" s="14"/>
      <c r="O80" s="14"/>
      <c r="P80" s="14"/>
      <c r="Q80" s="14"/>
      <c r="R80" s="16">
        <v>120</v>
      </c>
      <c r="S80" s="14">
        <f t="shared" si="16"/>
        <v>133.6</v>
      </c>
      <c r="T80" s="16">
        <v>320</v>
      </c>
      <c r="U80" s="18">
        <f t="shared" si="17"/>
        <v>9.408682634730539</v>
      </c>
      <c r="V80" s="14">
        <f t="shared" si="18"/>
        <v>3.1212574850299402</v>
      </c>
      <c r="W80" s="14"/>
      <c r="X80" s="14"/>
      <c r="Y80" s="14">
        <f>VLOOKUP(A:A,[1]TDSheet!$A:$Y,25,0)</f>
        <v>193.6</v>
      </c>
      <c r="Z80" s="14">
        <f>VLOOKUP(A:A,[1]TDSheet!$A:$Z,26,0)</f>
        <v>107.5</v>
      </c>
      <c r="AA80" s="14">
        <f>VLOOKUP(A:A,[1]TDSheet!$A:$AA,27,0)</f>
        <v>111</v>
      </c>
      <c r="AB80" s="14">
        <f>VLOOKUP(A:A,[3]TDSheet!$A:$D,4,0)</f>
        <v>130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19"/>
        <v>33.6</v>
      </c>
      <c r="AF80" s="14">
        <f t="shared" si="20"/>
        <v>89.600000000000009</v>
      </c>
      <c r="AG80" s="14"/>
      <c r="AH80" s="14"/>
    </row>
    <row r="81" spans="1:34" s="1" customFormat="1" ht="11.1" customHeight="1" outlineLevel="1" x14ac:dyDescent="0.2">
      <c r="A81" s="7" t="s">
        <v>84</v>
      </c>
      <c r="B81" s="7" t="s">
        <v>8</v>
      </c>
      <c r="C81" s="8">
        <v>3228</v>
      </c>
      <c r="D81" s="8">
        <v>6760</v>
      </c>
      <c r="E81" s="8">
        <v>6672</v>
      </c>
      <c r="F81" s="8">
        <v>3181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6778</v>
      </c>
      <c r="J81" s="14">
        <f t="shared" si="15"/>
        <v>-106</v>
      </c>
      <c r="K81" s="14">
        <f>VLOOKUP(A:A,[1]TDSheet!$A:$K,11,0)</f>
        <v>1200</v>
      </c>
      <c r="L81" s="14">
        <f>VLOOKUP(A:A,[1]TDSheet!$A:$L,12,0)</f>
        <v>2000</v>
      </c>
      <c r="M81" s="14">
        <f>VLOOKUP(A:A,[1]TDSheet!$A:$T,20,0)</f>
        <v>1600</v>
      </c>
      <c r="N81" s="14"/>
      <c r="O81" s="14"/>
      <c r="P81" s="14"/>
      <c r="Q81" s="14"/>
      <c r="R81" s="16">
        <v>1200</v>
      </c>
      <c r="S81" s="14">
        <f t="shared" si="16"/>
        <v>1334.4</v>
      </c>
      <c r="T81" s="16">
        <v>3600</v>
      </c>
      <c r="U81" s="18">
        <f t="shared" si="17"/>
        <v>9.5780875299760186</v>
      </c>
      <c r="V81" s="14">
        <f t="shared" si="18"/>
        <v>2.3838429256594722</v>
      </c>
      <c r="W81" s="14"/>
      <c r="X81" s="14"/>
      <c r="Y81" s="14">
        <f>VLOOKUP(A:A,[1]TDSheet!$A:$Y,25,0)</f>
        <v>1708.8</v>
      </c>
      <c r="Z81" s="14">
        <f>VLOOKUP(A:A,[1]TDSheet!$A:$Z,26,0)</f>
        <v>906.25</v>
      </c>
      <c r="AA81" s="14">
        <f>VLOOKUP(A:A,[1]TDSheet!$A:$AA,27,0)</f>
        <v>907.6</v>
      </c>
      <c r="AB81" s="14">
        <f>VLOOKUP(A:A,[3]TDSheet!$A:$D,4,0)</f>
        <v>1342</v>
      </c>
      <c r="AC81" s="14" t="str">
        <f>VLOOKUP(A:A,[1]TDSheet!$A:$AC,29,0)</f>
        <v>плакат17</v>
      </c>
      <c r="AD81" s="14" t="e">
        <f>VLOOKUP(A:A,[1]TDSheet!$A:$AD,30,0)</f>
        <v>#N/A</v>
      </c>
      <c r="AE81" s="14">
        <f t="shared" si="19"/>
        <v>420</v>
      </c>
      <c r="AF81" s="14">
        <f t="shared" si="20"/>
        <v>1260</v>
      </c>
      <c r="AG81" s="14"/>
      <c r="AH81" s="14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765</v>
      </c>
      <c r="D82" s="8">
        <v>1165</v>
      </c>
      <c r="E82" s="8">
        <v>1514</v>
      </c>
      <c r="F82" s="8">
        <v>345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1571</v>
      </c>
      <c r="J82" s="14">
        <f t="shared" si="15"/>
        <v>-57</v>
      </c>
      <c r="K82" s="14">
        <f>VLOOKUP(A:A,[1]TDSheet!$A:$K,11,0)</f>
        <v>0</v>
      </c>
      <c r="L82" s="14">
        <f>VLOOKUP(A:A,[1]TDSheet!$A:$L,12,0)</f>
        <v>800</v>
      </c>
      <c r="M82" s="14">
        <f>VLOOKUP(A:A,[1]TDSheet!$A:$T,20,0)</f>
        <v>440</v>
      </c>
      <c r="N82" s="14"/>
      <c r="O82" s="14"/>
      <c r="P82" s="14"/>
      <c r="Q82" s="14"/>
      <c r="R82" s="16">
        <v>480</v>
      </c>
      <c r="S82" s="14">
        <f t="shared" si="16"/>
        <v>302.8</v>
      </c>
      <c r="T82" s="16">
        <v>800</v>
      </c>
      <c r="U82" s="18">
        <f t="shared" si="17"/>
        <v>9.4616908850726542</v>
      </c>
      <c r="V82" s="14">
        <f t="shared" si="18"/>
        <v>1.1393659180977542</v>
      </c>
      <c r="W82" s="14"/>
      <c r="X82" s="14"/>
      <c r="Y82" s="14">
        <f>VLOOKUP(A:A,[1]TDSheet!$A:$Y,25,0)</f>
        <v>311.60000000000002</v>
      </c>
      <c r="Z82" s="14">
        <f>VLOOKUP(A:A,[1]TDSheet!$A:$Z,26,0)</f>
        <v>199.5</v>
      </c>
      <c r="AA82" s="14">
        <f>VLOOKUP(A:A,[1]TDSheet!$A:$AA,27,0)</f>
        <v>207.4</v>
      </c>
      <c r="AB82" s="14">
        <f>VLOOKUP(A:A,[3]TDSheet!$A:$D,4,0)</f>
        <v>396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9"/>
        <v>196.79999999999998</v>
      </c>
      <c r="AF82" s="14">
        <f t="shared" si="20"/>
        <v>328</v>
      </c>
      <c r="AG82" s="14"/>
      <c r="AH82" s="14"/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55</v>
      </c>
      <c r="D83" s="8">
        <v>233</v>
      </c>
      <c r="E83" s="20">
        <v>271</v>
      </c>
      <c r="F83" s="20">
        <v>27</v>
      </c>
      <c r="G83" s="1">
        <f>VLOOKUP(A:A,[1]TDSheet!$A:$G,7,0)</f>
        <v>0.5</v>
      </c>
      <c r="H83" s="1">
        <f>VLOOKUP(A:A,[1]TDSheet!$A:$H,8,0)</f>
        <v>0.6</v>
      </c>
      <c r="I83" s="14">
        <f>VLOOKUP(A:A,[2]TDSheet!$A:$F,6,0)</f>
        <v>327</v>
      </c>
      <c r="J83" s="14">
        <f t="shared" si="15"/>
        <v>-56</v>
      </c>
      <c r="K83" s="14">
        <f>VLOOKUP(A:A,[1]TDSheet!$A:$K,11,0)</f>
        <v>0</v>
      </c>
      <c r="L83" s="14">
        <f>VLOOKUP(A:A,[1]TDSheet!$A:$L,12,0)</f>
        <v>200</v>
      </c>
      <c r="M83" s="14">
        <f>VLOOKUP(A:A,[1]TDSheet!$A:$T,20,0)</f>
        <v>80</v>
      </c>
      <c r="N83" s="14"/>
      <c r="O83" s="14"/>
      <c r="P83" s="14"/>
      <c r="Q83" s="14"/>
      <c r="R83" s="16">
        <v>200</v>
      </c>
      <c r="S83" s="14">
        <f t="shared" si="16"/>
        <v>54.2</v>
      </c>
      <c r="T83" s="16">
        <v>200</v>
      </c>
      <c r="U83" s="18">
        <f t="shared" si="17"/>
        <v>13.044280442804427</v>
      </c>
      <c r="V83" s="14">
        <f t="shared" si="18"/>
        <v>0.49815498154981547</v>
      </c>
      <c r="W83" s="14"/>
      <c r="X83" s="14"/>
      <c r="Y83" s="14">
        <f>VLOOKUP(A:A,[1]TDSheet!$A:$Y,25,0)</f>
        <v>65.599999999999994</v>
      </c>
      <c r="Z83" s="14">
        <f>VLOOKUP(A:A,[1]TDSheet!$A:$Z,26,0)</f>
        <v>37</v>
      </c>
      <c r="AA83" s="14">
        <f>VLOOKUP(A:A,[1]TDSheet!$A:$AA,27,0)</f>
        <v>46.2</v>
      </c>
      <c r="AB83" s="14">
        <f>VLOOKUP(A:A,[3]TDSheet!$A:$D,4,0)</f>
        <v>92</v>
      </c>
      <c r="AC83" s="14">
        <f>VLOOKUP(A:A,[1]TDSheet!$A:$AC,29,0)</f>
        <v>0</v>
      </c>
      <c r="AD83" s="17" t="str">
        <f>VLOOKUP(A:A,[1]TDSheet!$A:$AD,30,0)</f>
        <v>кост</v>
      </c>
      <c r="AE83" s="14">
        <f t="shared" si="19"/>
        <v>100</v>
      </c>
      <c r="AF83" s="14">
        <f t="shared" si="20"/>
        <v>100</v>
      </c>
      <c r="AG83" s="14"/>
      <c r="AH83" s="14"/>
    </row>
    <row r="84" spans="1:34" s="1" customFormat="1" ht="11.1" customHeight="1" outlineLevel="1" x14ac:dyDescent="0.2">
      <c r="A84" s="7" t="s">
        <v>93</v>
      </c>
      <c r="B84" s="7" t="s">
        <v>8</v>
      </c>
      <c r="C84" s="8"/>
      <c r="D84" s="8">
        <v>42</v>
      </c>
      <c r="E84" s="8">
        <v>0</v>
      </c>
      <c r="F84" s="8">
        <v>42</v>
      </c>
      <c r="G84" s="1">
        <f>VLOOKUP(A:A,[1]TDSheet!$A:$G,7,0)</f>
        <v>0.5</v>
      </c>
      <c r="H84" s="1" t="e">
        <f>VLOOKUP(A:A,[1]TDSheet!$A:$H,8,0)</f>
        <v>#N/A</v>
      </c>
      <c r="I84" s="14">
        <v>0</v>
      </c>
      <c r="J84" s="14">
        <f t="shared" si="15"/>
        <v>0</v>
      </c>
      <c r="K84" s="14">
        <f>VLOOKUP(A:A,[1]TDSheet!$A:$K,11,0)</f>
        <v>0</v>
      </c>
      <c r="L84" s="14">
        <f>VLOOKUP(A:A,[1]TDSheet!$A:$L,12,0)</f>
        <v>0</v>
      </c>
      <c r="M84" s="14">
        <f>VLOOKUP(A:A,[1]TDSheet!$A:$T,20,0)</f>
        <v>0</v>
      </c>
      <c r="N84" s="14"/>
      <c r="O84" s="14"/>
      <c r="P84" s="14"/>
      <c r="Q84" s="14"/>
      <c r="R84" s="16"/>
      <c r="S84" s="14">
        <f t="shared" si="16"/>
        <v>0</v>
      </c>
      <c r="T84" s="16"/>
      <c r="U84" s="18" t="e">
        <f t="shared" si="17"/>
        <v>#DIV/0!</v>
      </c>
      <c r="V84" s="14" t="e">
        <f t="shared" si="18"/>
        <v>#DIV/0!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0</v>
      </c>
      <c r="AB84" s="14">
        <v>0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9"/>
        <v>0</v>
      </c>
      <c r="AF84" s="14">
        <f t="shared" si="20"/>
        <v>0</v>
      </c>
      <c r="AG84" s="14"/>
      <c r="AH84" s="14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3295</v>
      </c>
      <c r="D85" s="8">
        <v>6299</v>
      </c>
      <c r="E85" s="20">
        <v>6836</v>
      </c>
      <c r="F85" s="20">
        <v>1977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6081</v>
      </c>
      <c r="J85" s="14">
        <f t="shared" si="15"/>
        <v>755</v>
      </c>
      <c r="K85" s="17">
        <v>0</v>
      </c>
      <c r="L85" s="14">
        <f>VLOOKUP(A:A,[1]TDSheet!$A:$L,12,0)</f>
        <v>3000</v>
      </c>
      <c r="M85" s="14">
        <f>VLOOKUP(A:A,[1]TDSheet!$A:$T,20,0)</f>
        <v>1200</v>
      </c>
      <c r="N85" s="14"/>
      <c r="O85" s="14"/>
      <c r="P85" s="14"/>
      <c r="Q85" s="14"/>
      <c r="R85" s="16">
        <v>3200</v>
      </c>
      <c r="S85" s="14">
        <f t="shared" si="16"/>
        <v>1367.2</v>
      </c>
      <c r="T85" s="16">
        <v>3600</v>
      </c>
      <c r="U85" s="18">
        <f t="shared" si="17"/>
        <v>9.4916617905207712</v>
      </c>
      <c r="V85" s="14">
        <f t="shared" si="18"/>
        <v>1.4460210649502632</v>
      </c>
      <c r="W85" s="14"/>
      <c r="X85" s="14"/>
      <c r="Y85" s="14">
        <f>VLOOKUP(A:A,[1]TDSheet!$A:$Y,25,0)</f>
        <v>1519.4</v>
      </c>
      <c r="Z85" s="14">
        <f>VLOOKUP(A:A,[1]TDSheet!$A:$Z,26,0)</f>
        <v>856.25</v>
      </c>
      <c r="AA85" s="14">
        <f>VLOOKUP(A:A,[1]TDSheet!$A:$AA,27,0)</f>
        <v>1036</v>
      </c>
      <c r="AB85" s="14">
        <f>VLOOKUP(A:A,[3]TDSheet!$A:$D,4,0)</f>
        <v>1593</v>
      </c>
      <c r="AC85" s="14">
        <f>VLOOKUP(A:A,[1]TDSheet!$A:$AC,29,0)</f>
        <v>0</v>
      </c>
      <c r="AD85" s="14" t="e">
        <f>VLOOKUP(A:A,[1]TDSheet!$A:$AD,30,0)</f>
        <v>#N/A</v>
      </c>
      <c r="AE85" s="14">
        <f t="shared" si="19"/>
        <v>1312</v>
      </c>
      <c r="AF85" s="14">
        <f t="shared" si="20"/>
        <v>1476</v>
      </c>
      <c r="AG85" s="14"/>
      <c r="AH85" s="14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1007</v>
      </c>
      <c r="D86" s="8">
        <v>4520</v>
      </c>
      <c r="E86" s="8">
        <v>2775</v>
      </c>
      <c r="F86" s="8">
        <v>256</v>
      </c>
      <c r="G86" s="1">
        <f>VLOOKUP(A:A,[1]TDSheet!$A:$G,7,0)</f>
        <v>0.41</v>
      </c>
      <c r="H86" s="1">
        <f>VLOOKUP(A:A,[1]TDSheet!$A:$H,8,0)</f>
        <v>45</v>
      </c>
      <c r="I86" s="14">
        <f>VLOOKUP(A:A,[2]TDSheet!$A:$F,6,0)</f>
        <v>2599</v>
      </c>
      <c r="J86" s="14">
        <f t="shared" si="15"/>
        <v>176</v>
      </c>
      <c r="K86" s="14">
        <f>VLOOKUP(A:A,[1]TDSheet!$A:$K,11,0)</f>
        <v>0</v>
      </c>
      <c r="L86" s="14">
        <f>VLOOKUP(A:A,[1]TDSheet!$A:$L,12,0)</f>
        <v>1500</v>
      </c>
      <c r="M86" s="14">
        <f>VLOOKUP(A:A,[1]TDSheet!$A:$T,20,0)</f>
        <v>1250</v>
      </c>
      <c r="N86" s="14"/>
      <c r="O86" s="14"/>
      <c r="P86" s="14"/>
      <c r="Q86" s="14"/>
      <c r="R86" s="16">
        <v>900</v>
      </c>
      <c r="S86" s="14">
        <f t="shared" si="16"/>
        <v>555</v>
      </c>
      <c r="T86" s="16">
        <v>1400</v>
      </c>
      <c r="U86" s="18">
        <f t="shared" si="17"/>
        <v>9.5603603603603595</v>
      </c>
      <c r="V86" s="14">
        <f t="shared" si="18"/>
        <v>0.46126126126126127</v>
      </c>
      <c r="W86" s="14"/>
      <c r="X86" s="14"/>
      <c r="Y86" s="14">
        <f>VLOOKUP(A:A,[1]TDSheet!$A:$Y,25,0)</f>
        <v>400.2</v>
      </c>
      <c r="Z86" s="14">
        <f>VLOOKUP(A:A,[1]TDSheet!$A:$Z,26,0)</f>
        <v>270.75</v>
      </c>
      <c r="AA86" s="14">
        <f>VLOOKUP(A:A,[1]TDSheet!$A:$AA,27,0)</f>
        <v>385.4</v>
      </c>
      <c r="AB86" s="14">
        <f>VLOOKUP(A:A,[3]TDSheet!$A:$D,4,0)</f>
        <v>613</v>
      </c>
      <c r="AC86" s="14" t="str">
        <f>VLOOKUP(A:A,[1]TDSheet!$A:$AC,29,0)</f>
        <v>борд17</v>
      </c>
      <c r="AD86" s="14" t="e">
        <f>VLOOKUP(A:A,[1]TDSheet!$A:$AD,30,0)</f>
        <v>#N/A</v>
      </c>
      <c r="AE86" s="14">
        <f t="shared" si="19"/>
        <v>369</v>
      </c>
      <c r="AF86" s="14">
        <f t="shared" si="20"/>
        <v>574</v>
      </c>
      <c r="AG86" s="14"/>
      <c r="AH86" s="14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32</v>
      </c>
      <c r="D87" s="8">
        <v>50</v>
      </c>
      <c r="E87" s="8">
        <v>58</v>
      </c>
      <c r="F87" s="8">
        <v>-13</v>
      </c>
      <c r="G87" s="1">
        <f>VLOOKUP(A:A,[1]TDSheet!$A:$G,7,0)</f>
        <v>0.5</v>
      </c>
      <c r="H87" s="1" t="e">
        <f>VLOOKUP(A:A,[1]TDSheet!$A:$H,8,0)</f>
        <v>#N/A</v>
      </c>
      <c r="I87" s="14">
        <f>VLOOKUP(A:A,[2]TDSheet!$A:$F,6,0)</f>
        <v>70</v>
      </c>
      <c r="J87" s="14">
        <f t="shared" si="15"/>
        <v>-12</v>
      </c>
      <c r="K87" s="14">
        <f>VLOOKUP(A:A,[1]TDSheet!$A:$K,11,0)</f>
        <v>0</v>
      </c>
      <c r="L87" s="14">
        <f>VLOOKUP(A:A,[1]TDSheet!$A:$L,12,0)</f>
        <v>32</v>
      </c>
      <c r="M87" s="14">
        <f>VLOOKUP(A:A,[1]TDSheet!$A:$T,20,0)</f>
        <v>40</v>
      </c>
      <c r="N87" s="14"/>
      <c r="O87" s="14"/>
      <c r="P87" s="14"/>
      <c r="Q87" s="14"/>
      <c r="R87" s="16">
        <v>40</v>
      </c>
      <c r="S87" s="14">
        <f t="shared" si="16"/>
        <v>11.6</v>
      </c>
      <c r="T87" s="16">
        <v>40</v>
      </c>
      <c r="U87" s="18">
        <f t="shared" si="17"/>
        <v>11.982758620689655</v>
      </c>
      <c r="V87" s="14">
        <f t="shared" si="18"/>
        <v>-1.1206896551724139</v>
      </c>
      <c r="W87" s="14"/>
      <c r="X87" s="14"/>
      <c r="Y87" s="14">
        <f>VLOOKUP(A:A,[1]TDSheet!$A:$Y,25,0)</f>
        <v>3.6</v>
      </c>
      <c r="Z87" s="14">
        <f>VLOOKUP(A:A,[1]TDSheet!$A:$Z,26,0)</f>
        <v>3</v>
      </c>
      <c r="AA87" s="14">
        <f>VLOOKUP(A:A,[1]TDSheet!$A:$AA,27,0)</f>
        <v>6.4</v>
      </c>
      <c r="AB87" s="14">
        <f>VLOOKUP(A:A,[3]TDSheet!$A:$D,4,0)</f>
        <v>26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19"/>
        <v>20</v>
      </c>
      <c r="AF87" s="14">
        <f t="shared" si="20"/>
        <v>20</v>
      </c>
      <c r="AG87" s="14"/>
      <c r="AH87" s="14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78</v>
      </c>
      <c r="D88" s="8">
        <v>127</v>
      </c>
      <c r="E88" s="8">
        <v>79</v>
      </c>
      <c r="F88" s="8">
        <v>41</v>
      </c>
      <c r="G88" s="1">
        <f>VLOOKUP(A:A,[1]TDSheet!$A:$G,7,0)</f>
        <v>0.41</v>
      </c>
      <c r="H88" s="1" t="e">
        <f>VLOOKUP(A:A,[1]TDSheet!$A:$H,8,0)</f>
        <v>#N/A</v>
      </c>
      <c r="I88" s="14">
        <f>VLOOKUP(A:A,[2]TDSheet!$A:$F,6,0)</f>
        <v>231</v>
      </c>
      <c r="J88" s="14">
        <f t="shared" si="15"/>
        <v>-152</v>
      </c>
      <c r="K88" s="14">
        <f>VLOOKUP(A:A,[1]TDSheet!$A:$K,11,0)</f>
        <v>100</v>
      </c>
      <c r="L88" s="14">
        <f>VLOOKUP(A:A,[1]TDSheet!$A:$L,12,0)</f>
        <v>50</v>
      </c>
      <c r="M88" s="14">
        <f>VLOOKUP(A:A,[1]TDSheet!$A:$T,20,0)</f>
        <v>50</v>
      </c>
      <c r="N88" s="14"/>
      <c r="O88" s="14"/>
      <c r="P88" s="14"/>
      <c r="Q88" s="14"/>
      <c r="R88" s="16">
        <v>50</v>
      </c>
      <c r="S88" s="14">
        <f t="shared" si="16"/>
        <v>15.8</v>
      </c>
      <c r="T88" s="16">
        <v>50</v>
      </c>
      <c r="U88" s="18">
        <f t="shared" si="17"/>
        <v>21.582278481012658</v>
      </c>
      <c r="V88" s="14">
        <f t="shared" si="18"/>
        <v>2.5949367088607596</v>
      </c>
      <c r="W88" s="14"/>
      <c r="X88" s="14"/>
      <c r="Y88" s="14">
        <f>VLOOKUP(A:A,[1]TDSheet!$A:$Y,25,0)</f>
        <v>15.2</v>
      </c>
      <c r="Z88" s="14">
        <f>VLOOKUP(A:A,[1]TDSheet!$A:$Z,26,0)</f>
        <v>7.5</v>
      </c>
      <c r="AA88" s="14">
        <f>VLOOKUP(A:A,[1]TDSheet!$A:$AA,27,0)</f>
        <v>19.399999999999999</v>
      </c>
      <c r="AB88" s="14">
        <f>VLOOKUP(A:A,[3]TDSheet!$A:$D,4,0)</f>
        <v>25</v>
      </c>
      <c r="AC88" s="17" t="str">
        <f>VLOOKUP(A:A,[1]TDSheet!$A:$AC,29,0)</f>
        <v>костик</v>
      </c>
      <c r="AD88" s="14" t="e">
        <f>VLOOKUP(A:A,[1]TDSheet!$A:$AD,30,0)</f>
        <v>#N/A</v>
      </c>
      <c r="AE88" s="14">
        <f t="shared" si="19"/>
        <v>20.5</v>
      </c>
      <c r="AF88" s="14">
        <f t="shared" si="20"/>
        <v>20.5</v>
      </c>
      <c r="AG88" s="14"/>
      <c r="AH88" s="14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62</v>
      </c>
      <c r="D89" s="8">
        <v>549</v>
      </c>
      <c r="E89" s="8">
        <v>291</v>
      </c>
      <c r="F89" s="8">
        <v>313</v>
      </c>
      <c r="G89" s="1">
        <f>VLOOKUP(A:A,[1]TDSheet!$A:$G,7,0)</f>
        <v>0.41</v>
      </c>
      <c r="H89" s="1" t="e">
        <f>VLOOKUP(A:A,[1]TDSheet!$A:$H,8,0)</f>
        <v>#N/A</v>
      </c>
      <c r="I89" s="14">
        <f>VLOOKUP(A:A,[2]TDSheet!$A:$F,6,0)</f>
        <v>323</v>
      </c>
      <c r="J89" s="14">
        <f t="shared" si="15"/>
        <v>-32</v>
      </c>
      <c r="K89" s="14">
        <f>VLOOKUP(A:A,[1]TDSheet!$A:$K,11,0)</f>
        <v>0</v>
      </c>
      <c r="L89" s="14">
        <f>VLOOKUP(A:A,[1]TDSheet!$A:$L,12,0)</f>
        <v>40</v>
      </c>
      <c r="M89" s="14">
        <f>VLOOKUP(A:A,[1]TDSheet!$A:$T,20,0)</f>
        <v>0</v>
      </c>
      <c r="N89" s="14"/>
      <c r="O89" s="14"/>
      <c r="P89" s="14"/>
      <c r="Q89" s="14"/>
      <c r="R89" s="16">
        <v>40</v>
      </c>
      <c r="S89" s="14">
        <f t="shared" si="16"/>
        <v>58.2</v>
      </c>
      <c r="T89" s="16">
        <v>150</v>
      </c>
      <c r="U89" s="18">
        <f t="shared" si="17"/>
        <v>9.3298969072164937</v>
      </c>
      <c r="V89" s="14">
        <f t="shared" si="18"/>
        <v>5.3780068728522332</v>
      </c>
      <c r="W89" s="14"/>
      <c r="X89" s="14"/>
      <c r="Y89" s="14">
        <f>VLOOKUP(A:A,[1]TDSheet!$A:$Y,25,0)</f>
        <v>10.6</v>
      </c>
      <c r="Z89" s="14">
        <f>VLOOKUP(A:A,[1]TDSheet!$A:$Z,26,0)</f>
        <v>15.25</v>
      </c>
      <c r="AA89" s="14">
        <f>VLOOKUP(A:A,[1]TDSheet!$A:$AA,27,0)</f>
        <v>61.6</v>
      </c>
      <c r="AB89" s="14">
        <f>VLOOKUP(A:A,[3]TDSheet!$A:$D,4,0)</f>
        <v>93</v>
      </c>
      <c r="AC89" s="14" t="str">
        <f>VLOOKUP(A:A,[1]TDSheet!$A:$AC,29,0)</f>
        <v>увел</v>
      </c>
      <c r="AD89" s="14" t="e">
        <f>VLOOKUP(A:A,[1]TDSheet!$A:$AD,30,0)</f>
        <v>#N/A</v>
      </c>
      <c r="AE89" s="14">
        <f t="shared" si="19"/>
        <v>16.399999999999999</v>
      </c>
      <c r="AF89" s="14">
        <f t="shared" si="20"/>
        <v>61.499999999999993</v>
      </c>
      <c r="AG89" s="14"/>
      <c r="AH89" s="14"/>
    </row>
    <row r="90" spans="1:34" s="1" customFormat="1" ht="11.1" customHeight="1" outlineLevel="1" x14ac:dyDescent="0.2">
      <c r="A90" s="7" t="s">
        <v>92</v>
      </c>
      <c r="B90" s="7" t="s">
        <v>9</v>
      </c>
      <c r="C90" s="8">
        <v>78.165999999999997</v>
      </c>
      <c r="D90" s="8">
        <v>147.71600000000001</v>
      </c>
      <c r="E90" s="20">
        <v>42.555999999999997</v>
      </c>
      <c r="F90" s="20">
        <v>179.572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42.021999999999998</v>
      </c>
      <c r="J90" s="14">
        <f t="shared" si="15"/>
        <v>0.53399999999999892</v>
      </c>
      <c r="K90" s="14">
        <f>VLOOKUP(A:A,[1]TDSheet!$A:$K,11,0)</f>
        <v>0</v>
      </c>
      <c r="L90" s="14">
        <f>VLOOKUP(A:A,[1]TDSheet!$A:$L,12,0)</f>
        <v>0</v>
      </c>
      <c r="M90" s="14">
        <f>VLOOKUP(A:A,[1]TDSheet!$A:$T,20,0)</f>
        <v>0</v>
      </c>
      <c r="N90" s="14"/>
      <c r="O90" s="14"/>
      <c r="P90" s="14"/>
      <c r="Q90" s="14"/>
      <c r="R90" s="16"/>
      <c r="S90" s="14">
        <f t="shared" si="16"/>
        <v>8.5111999999999988</v>
      </c>
      <c r="T90" s="16"/>
      <c r="U90" s="18">
        <f t="shared" si="17"/>
        <v>21.098317511044275</v>
      </c>
      <c r="V90" s="14">
        <f t="shared" si="18"/>
        <v>21.098317511044275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3.9527999999999999</v>
      </c>
      <c r="AB90" s="14">
        <f>VLOOKUP(A:A,[3]TDSheet!$A:$D,4,0)</f>
        <v>13.678000000000001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9"/>
        <v>0</v>
      </c>
      <c r="AF90" s="14">
        <f t="shared" si="20"/>
        <v>0</v>
      </c>
      <c r="AG90" s="14"/>
      <c r="AH90" s="14"/>
    </row>
    <row r="91" spans="1:34" s="1" customFormat="1" ht="11.1" customHeight="1" outlineLevel="1" x14ac:dyDescent="0.2">
      <c r="A91" s="7" t="s">
        <v>94</v>
      </c>
      <c r="B91" s="7" t="s">
        <v>9</v>
      </c>
      <c r="C91" s="8">
        <v>19.983000000000001</v>
      </c>
      <c r="D91" s="8">
        <v>20</v>
      </c>
      <c r="E91" s="20">
        <v>13.519</v>
      </c>
      <c r="F91" s="20">
        <v>26.463999999999999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14</v>
      </c>
      <c r="J91" s="14">
        <f t="shared" si="15"/>
        <v>-0.48099999999999987</v>
      </c>
      <c r="K91" s="14">
        <f>VLOOKUP(A:A,[1]TDSheet!$A:$K,11,0)</f>
        <v>0</v>
      </c>
      <c r="L91" s="14">
        <f>VLOOKUP(A:A,[1]TDSheet!$A:$L,12,0)</f>
        <v>0</v>
      </c>
      <c r="M91" s="14">
        <f>VLOOKUP(A:A,[1]TDSheet!$A:$T,20,0)</f>
        <v>0</v>
      </c>
      <c r="N91" s="14"/>
      <c r="O91" s="14"/>
      <c r="P91" s="14"/>
      <c r="Q91" s="14"/>
      <c r="R91" s="16"/>
      <c r="S91" s="14">
        <f t="shared" si="16"/>
        <v>2.7038000000000002</v>
      </c>
      <c r="T91" s="16"/>
      <c r="U91" s="18">
        <f t="shared" si="17"/>
        <v>9.7877061912863361</v>
      </c>
      <c r="V91" s="14">
        <f t="shared" si="18"/>
        <v>9.7877061912863361</v>
      </c>
      <c r="W91" s="14"/>
      <c r="X91" s="14"/>
      <c r="Y91" s="14">
        <f>VLOOKUP(A:A,[1]TDSheet!$A:$Y,25,0)</f>
        <v>2.4283999999999999</v>
      </c>
      <c r="Z91" s="14">
        <f>VLOOKUP(A:A,[1]TDSheet!$A:$Z,26,0)</f>
        <v>1.526</v>
      </c>
      <c r="AA91" s="14">
        <f>VLOOKUP(A:A,[1]TDSheet!$A:$AA,27,0)</f>
        <v>1.6013999999999999</v>
      </c>
      <c r="AB91" s="14">
        <f>VLOOKUP(A:A,[3]TDSheet!$A:$D,4,0)</f>
        <v>13.519</v>
      </c>
      <c r="AC91" s="14" t="str">
        <f>VLOOKUP(A:A,[1]TDSheet!$A:$AC,29,0)</f>
        <v>акция</v>
      </c>
      <c r="AD91" s="14" t="e">
        <f>VLOOKUP(A:A,[1]TDSheet!$A:$AD,30,0)</f>
        <v>#N/A</v>
      </c>
      <c r="AE91" s="14">
        <f t="shared" si="19"/>
        <v>0</v>
      </c>
      <c r="AF91" s="14">
        <f t="shared" si="20"/>
        <v>0</v>
      </c>
      <c r="AG91" s="14"/>
      <c r="AH91" s="14"/>
    </row>
    <row r="92" spans="1:34" s="1" customFormat="1" ht="11.1" customHeight="1" outlineLevel="1" x14ac:dyDescent="0.2">
      <c r="A92" s="7" t="s">
        <v>95</v>
      </c>
      <c r="B92" s="7" t="s">
        <v>8</v>
      </c>
      <c r="C92" s="8">
        <v>27</v>
      </c>
      <c r="D92" s="8">
        <v>35</v>
      </c>
      <c r="E92" s="20">
        <v>23</v>
      </c>
      <c r="F92" s="20">
        <v>27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23</v>
      </c>
      <c r="J92" s="14">
        <f t="shared" si="15"/>
        <v>0</v>
      </c>
      <c r="K92" s="14">
        <f>VLOOKUP(A:A,[1]TDSheet!$A:$K,11,0)</f>
        <v>0</v>
      </c>
      <c r="L92" s="14">
        <f>VLOOKUP(A:A,[1]TDSheet!$A:$L,12,0)</f>
        <v>0</v>
      </c>
      <c r="M92" s="14">
        <f>VLOOKUP(A:A,[1]TDSheet!$A:$T,20,0)</f>
        <v>0</v>
      </c>
      <c r="N92" s="14"/>
      <c r="O92" s="14"/>
      <c r="P92" s="14"/>
      <c r="Q92" s="14"/>
      <c r="R92" s="16"/>
      <c r="S92" s="14">
        <f t="shared" si="16"/>
        <v>4.5999999999999996</v>
      </c>
      <c r="T92" s="16"/>
      <c r="U92" s="18">
        <f t="shared" si="17"/>
        <v>5.8695652173913047</v>
      </c>
      <c r="V92" s="14">
        <f t="shared" si="18"/>
        <v>5.8695652173913047</v>
      </c>
      <c r="W92" s="14"/>
      <c r="X92" s="14"/>
      <c r="Y92" s="14">
        <f>VLOOKUP(A:A,[1]TDSheet!$A:$Y,25,0)</f>
        <v>1</v>
      </c>
      <c r="Z92" s="14">
        <f>VLOOKUP(A:A,[1]TDSheet!$A:$Z,26,0)</f>
        <v>0.25</v>
      </c>
      <c r="AA92" s="14">
        <f>VLOOKUP(A:A,[1]TDSheet!$A:$AA,27,0)</f>
        <v>0.4</v>
      </c>
      <c r="AB92" s="14">
        <f>VLOOKUP(A:A,[3]TDSheet!$A:$D,4,0)</f>
        <v>22</v>
      </c>
      <c r="AC92" s="14" t="str">
        <f>VLOOKUP(A:A,[1]TDSheet!$A:$AC,29,0)</f>
        <v>акция</v>
      </c>
      <c r="AD92" s="14" t="e">
        <f>VLOOKUP(A:A,[1]TDSheet!$A:$AD,30,0)</f>
        <v>#N/A</v>
      </c>
      <c r="AE92" s="14">
        <f t="shared" si="19"/>
        <v>0</v>
      </c>
      <c r="AF92" s="14">
        <f t="shared" si="20"/>
        <v>0</v>
      </c>
      <c r="AG92" s="14"/>
      <c r="AH92" s="14"/>
    </row>
    <row r="93" spans="1:34" s="1" customFormat="1" ht="11.1" customHeight="1" outlineLevel="1" x14ac:dyDescent="0.2">
      <c r="A93" s="7" t="s">
        <v>96</v>
      </c>
      <c r="B93" s="7" t="s">
        <v>8</v>
      </c>
      <c r="C93" s="8">
        <v>224</v>
      </c>
      <c r="D93" s="8">
        <v>1140</v>
      </c>
      <c r="E93" s="20">
        <v>975</v>
      </c>
      <c r="F93" s="20">
        <v>361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1003</v>
      </c>
      <c r="J93" s="14">
        <f t="shared" si="15"/>
        <v>-28</v>
      </c>
      <c r="K93" s="14">
        <f>VLOOKUP(A:A,[1]TDSheet!$A:$K,11,0)</f>
        <v>0</v>
      </c>
      <c r="L93" s="14">
        <f>VLOOKUP(A:A,[1]TDSheet!$A:$L,12,0)</f>
        <v>0</v>
      </c>
      <c r="M93" s="14">
        <f>VLOOKUP(A:A,[1]TDSheet!$A:$T,20,0)</f>
        <v>0</v>
      </c>
      <c r="N93" s="14"/>
      <c r="O93" s="14"/>
      <c r="P93" s="14"/>
      <c r="Q93" s="14"/>
      <c r="R93" s="16"/>
      <c r="S93" s="14">
        <f t="shared" si="16"/>
        <v>195</v>
      </c>
      <c r="T93" s="16"/>
      <c r="U93" s="18">
        <f t="shared" si="17"/>
        <v>1.8512820512820514</v>
      </c>
      <c r="V93" s="14">
        <f t="shared" si="18"/>
        <v>1.8512820512820514</v>
      </c>
      <c r="W93" s="14"/>
      <c r="X93" s="14"/>
      <c r="Y93" s="14">
        <f>VLOOKUP(A:A,[1]TDSheet!$A:$Y,25,0)</f>
        <v>350.6</v>
      </c>
      <c r="Z93" s="14">
        <f>VLOOKUP(A:A,[1]TDSheet!$A:$Z,26,0)</f>
        <v>190.5</v>
      </c>
      <c r="AA93" s="14">
        <f>VLOOKUP(A:A,[1]TDSheet!$A:$AA,27,0)</f>
        <v>159.19999999999999</v>
      </c>
      <c r="AB93" s="14">
        <f>VLOOKUP(A:A,[3]TDSheet!$A:$D,4,0)</f>
        <v>184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9"/>
        <v>0</v>
      </c>
      <c r="AF93" s="14">
        <f t="shared" si="20"/>
        <v>0</v>
      </c>
      <c r="AG93" s="14"/>
      <c r="AH93" s="14"/>
    </row>
    <row r="94" spans="1:34" s="1" customFormat="1" ht="11.1" customHeight="1" outlineLevel="1" x14ac:dyDescent="0.2">
      <c r="A94" s="7" t="s">
        <v>97</v>
      </c>
      <c r="B94" s="7" t="s">
        <v>9</v>
      </c>
      <c r="C94" s="8">
        <v>-47.476999999999997</v>
      </c>
      <c r="D94" s="8">
        <v>553.78</v>
      </c>
      <c r="E94" s="20">
        <v>286.95499999999998</v>
      </c>
      <c r="F94" s="20">
        <v>215.14699999999999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277</v>
      </c>
      <c r="J94" s="14">
        <f t="shared" si="15"/>
        <v>9.9549999999999841</v>
      </c>
      <c r="K94" s="14">
        <f>VLOOKUP(A:A,[1]TDSheet!$A:$K,11,0)</f>
        <v>0</v>
      </c>
      <c r="L94" s="14">
        <f>VLOOKUP(A:A,[1]TDSheet!$A:$L,12,0)</f>
        <v>0</v>
      </c>
      <c r="M94" s="14">
        <f>VLOOKUP(A:A,[1]TDSheet!$A:$T,20,0)</f>
        <v>0</v>
      </c>
      <c r="N94" s="14"/>
      <c r="O94" s="14"/>
      <c r="P94" s="14"/>
      <c r="Q94" s="14"/>
      <c r="R94" s="16"/>
      <c r="S94" s="14">
        <f t="shared" si="16"/>
        <v>57.390999999999998</v>
      </c>
      <c r="T94" s="16"/>
      <c r="U94" s="18">
        <f t="shared" si="17"/>
        <v>3.7487933648132983</v>
      </c>
      <c r="V94" s="14">
        <f t="shared" si="18"/>
        <v>3.7487933648132983</v>
      </c>
      <c r="W94" s="14"/>
      <c r="X94" s="14"/>
      <c r="Y94" s="14">
        <f>VLOOKUP(A:A,[1]TDSheet!$A:$Y,25,0)</f>
        <v>158.61099999999999</v>
      </c>
      <c r="Z94" s="14">
        <f>VLOOKUP(A:A,[1]TDSheet!$A:$Z,26,0)</f>
        <v>87.452500000000001</v>
      </c>
      <c r="AA94" s="14">
        <f>VLOOKUP(A:A,[1]TDSheet!$A:$AA,27,0)</f>
        <v>49.517200000000003</v>
      </c>
      <c r="AB94" s="14">
        <f>VLOOKUP(A:A,[3]TDSheet!$A:$D,4,0)</f>
        <v>84.134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9"/>
        <v>0</v>
      </c>
      <c r="AF94" s="14">
        <f t="shared" si="20"/>
        <v>0</v>
      </c>
      <c r="AG94" s="14"/>
      <c r="AH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2024-01-19T12:54:50Z</dcterms:modified>
</cp:coreProperties>
</file>