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04,25 Ост СЫР филиалы\"/>
    </mc:Choice>
  </mc:AlternateContent>
  <xr:revisionPtr revIDLastSave="0" documentId="13_ncr:1_{56B84C63-698B-44CC-8A62-9C806A9E1AE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3" i="1" l="1"/>
  <c r="P35" i="1"/>
  <c r="P30" i="1"/>
  <c r="AF29" i="1"/>
  <c r="P22" i="1"/>
  <c r="P21" i="1"/>
  <c r="AF21" i="1" s="1"/>
  <c r="P18" i="1"/>
  <c r="S17" i="1"/>
  <c r="P13" i="1"/>
  <c r="S12" i="1"/>
  <c r="P8" i="1"/>
  <c r="P7" i="1"/>
  <c r="S7" i="1" s="1"/>
  <c r="S6" i="1"/>
  <c r="S41" i="1"/>
  <c r="O41" i="1"/>
  <c r="T41" i="1" s="1"/>
  <c r="O40" i="1"/>
  <c r="S40" i="1" s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S8" i="1"/>
  <c r="S9" i="1"/>
  <c r="S10" i="1"/>
  <c r="S11" i="1"/>
  <c r="S13" i="1"/>
  <c r="S14" i="1"/>
  <c r="S15" i="1"/>
  <c r="S16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6" i="1"/>
  <c r="AF38" i="1"/>
  <c r="K38" i="1"/>
  <c r="AF37" i="1"/>
  <c r="K37" i="1"/>
  <c r="AF36" i="1"/>
  <c r="K36" i="1"/>
  <c r="AF35" i="1"/>
  <c r="K35" i="1"/>
  <c r="AF34" i="1"/>
  <c r="K34" i="1"/>
  <c r="AF33" i="1"/>
  <c r="K33" i="1"/>
  <c r="AF32" i="1"/>
  <c r="K32" i="1"/>
  <c r="K24" i="1"/>
  <c r="AF31" i="1"/>
  <c r="K31" i="1"/>
  <c r="AF30" i="1"/>
  <c r="K30" i="1"/>
  <c r="K29" i="1"/>
  <c r="AF28" i="1"/>
  <c r="K28" i="1"/>
  <c r="AF27" i="1"/>
  <c r="K27" i="1"/>
  <c r="AF26" i="1"/>
  <c r="K26" i="1"/>
  <c r="AF25" i="1"/>
  <c r="K25" i="1"/>
  <c r="AF23" i="1"/>
  <c r="K23" i="1"/>
  <c r="AF22" i="1"/>
  <c r="K22" i="1"/>
  <c r="K21" i="1"/>
  <c r="AF20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3" i="1"/>
  <c r="K13" i="1"/>
  <c r="K12" i="1"/>
  <c r="K41" i="1"/>
  <c r="K40" i="1"/>
  <c r="K11" i="1"/>
  <c r="K10" i="1"/>
  <c r="K9" i="1"/>
  <c r="AF8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AF12" i="1" l="1"/>
  <c r="P5" i="1"/>
  <c r="AF7" i="1"/>
  <c r="AF6" i="1"/>
  <c r="T40" i="1"/>
  <c r="O5" i="1"/>
  <c r="K5" i="1"/>
  <c r="AF5" i="1" l="1"/>
</calcChain>
</file>

<file path=xl/sharedStrings.xml><?xml version="1.0" encoding="utf-8"?>
<sst xmlns="http://schemas.openxmlformats.org/spreadsheetml/2006/main" count="128" uniqueCount="79">
  <si>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</si>
  <si>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</si>
  <si>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</si>
  <si>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</si>
  <si>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</si>
  <si>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</si>
  <si>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</si>
  <si>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</si>
  <si>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</si>
  <si>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</si>
  <si>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</si>
  <si>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</si>
  <si>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</si>
  <si>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</si>
  <si>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</si>
  <si>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</si>
  <si>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</si>
  <si>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</si>
  <si>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</si>
  <si>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</si>
  <si>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</si>
  <si>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</si>
  <si>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</si>
  <si>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14,04,</t>
  </si>
  <si>
    <t>21,04,</t>
  </si>
  <si>
    <t>07,04,</t>
  </si>
  <si>
    <t>31,03,</t>
  </si>
  <si>
    <t>24,03,</t>
  </si>
  <si>
    <t>17,03,</t>
  </si>
  <si>
    <t>10,03,</t>
  </si>
  <si>
    <t>03,03,</t>
  </si>
  <si>
    <t>24,02,</t>
  </si>
  <si>
    <t>17,02,</t>
  </si>
  <si>
    <t>10,02,</t>
  </si>
  <si>
    <t>9988421 Творожный Сыр 60 % С маринованными огурчиками и укропом  Останкино</t>
  </si>
  <si>
    <t>шт</t>
  </si>
  <si>
    <t>нужно увеличить продажи!!!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</si>
  <si>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</si>
  <si>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</si>
  <si>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Cыр Перлини 40% 100гр (8шт)  Останкино</t>
  </si>
  <si>
    <t>Cыр Перлини копченый 40% 100гр (8шт)  Останкино</t>
  </si>
  <si>
    <t>Cыр Перлини со вкусом Васаби 40% 100гр (8шт)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</si>
  <si>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</si>
  <si>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</si>
  <si>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</si>
  <si>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</si>
  <si>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03,03,25 завод не отгрузил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</si>
  <si>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</si>
  <si>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</si>
  <si>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</si>
  <si>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</si>
  <si>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</si>
  <si>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</si>
  <si>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</si>
  <si>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</si>
  <si>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</si>
  <si>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</si>
  <si>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</si>
  <si>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</si>
  <si>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</si>
  <si>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</si>
  <si>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</si>
  <si>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</si>
  <si>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</si>
  <si>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</si>
  <si>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24,03,25 завод не отгрузил</t>
  </si>
  <si>
    <t>Сыр плавленный Сливочный ж.45% 180г ТМ Папа может (16шт)  Останкино</t>
  </si>
  <si>
    <t>Сыр полутвердый "Голландский" с массовой долей жира в пересчете на сухое  Останкино</t>
  </si>
  <si>
    <t>дубль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</si>
  <si>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</si>
  <si>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</si>
  <si>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</si>
  <si>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</si>
  <si>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17,03,25 завод не отгрузил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</si>
  <si>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</si>
  <si>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</si>
  <si>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</si>
  <si>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не в матрице</t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</si>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</sst>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0" borderId="1" xfId="1" applyNumberFormat="1" applyFill="1"/>
    <xf numFmtId="164" fontId="1" fillId="0" borderId="3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1" customWidth="1"/>
    <col min="15" max="17" width="7" customWidth="1"/>
    <col min="18" max="18" width="21" customWidth="1"/>
    <col min="19" max="20" width="5" customWidth="1"/>
    <col min="21" max="30" width="6" customWidth="1"/>
    <col min="31" max="31" width="49.7109375" customWidth="1"/>
    <col min="32" max="32" width="7" customWidth="1"/>
    <col min="33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78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355.79599999999994</v>
      </c>
      <c r="F5" s="4">
        <f>SUM(F6:F498)</f>
        <v>2199.0729999999999</v>
      </c>
      <c r="G5" s="7"/>
      <c r="H5" s="1"/>
      <c r="I5" s="1"/>
      <c r="J5" s="4">
        <f>SUM(J6:J498)</f>
        <v>338</v>
      </c>
      <c r="K5" s="4">
        <f>SUM(K6:K498)</f>
        <v>17.796000000000003</v>
      </c>
      <c r="L5" s="4">
        <f>SUM(L6:L498)</f>
        <v>0</v>
      </c>
      <c r="M5" s="4">
        <f>SUM(M6:M498)</f>
        <v>0</v>
      </c>
      <c r="N5" s="4">
        <f>SUM(N6:N498)</f>
        <v>0</v>
      </c>
      <c r="O5" s="4">
        <f>SUM(O6:O498)</f>
        <v>71.159199999999984</v>
      </c>
      <c r="P5" s="4">
        <f>SUM(P6:P498)</f>
        <v>357.86199999999997</v>
      </c>
      <c r="Q5" s="4">
        <f>SUM(Q6:Q498)</f>
        <v>0</v>
      </c>
      <c r="R5" s="1"/>
      <c r="S5" s="1"/>
      <c r="T5" s="1"/>
      <c r="U5" s="4">
        <f>SUM(U6:U498)</f>
        <v>126.43499999999999</v>
      </c>
      <c r="V5" s="4">
        <f>SUM(V6:V498)</f>
        <v>89.576599999999985</v>
      </c>
      <c r="W5" s="4">
        <f>SUM(W6:W498)</f>
        <v>128.02340000000001</v>
      </c>
      <c r="X5" s="4">
        <f>SUM(X6:X498)</f>
        <v>124.80280000000002</v>
      </c>
      <c r="Y5" s="4">
        <f>SUM(Y6:Y498)</f>
        <v>94.143199999999993</v>
      </c>
      <c r="Z5" s="4">
        <f>SUM(Z6:Z498)</f>
        <v>88.141000000000005</v>
      </c>
      <c r="AA5" s="4">
        <f>SUM(AA6:AA498)</f>
        <v>58.1646</v>
      </c>
      <c r="AB5" s="4">
        <f>SUM(AB6:AB498)</f>
        <v>30.528199999999998</v>
      </c>
      <c r="AC5" s="4">
        <f>SUM(AC6:AC498)</f>
        <v>30.113400000000002</v>
      </c>
      <c r="AD5" s="4">
        <f>SUM(AD6:AD498)</f>
        <v>47.864399999999996</v>
      </c>
      <c r="AE5" s="1"/>
      <c r="AF5" s="4">
        <f>SUM(AF6:AF498)</f>
        <v>83.165999999999983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34</v>
      </c>
      <c r="B6" s="1" t="s">
        <v>35</v>
      </c>
      <c r="C6" s="1">
        <v>144</v>
      </c>
      <c r="D6" s="1"/>
      <c r="E6" s="1">
        <v>1</v>
      </c>
      <c r="F6" s="1">
        <v>143</v>
      </c>
      <c r="G6" s="7">
        <v>0.14000000000000001</v>
      </c>
      <c r="H6" s="1">
        <v>180</v>
      </c>
      <c r="I6" s="1">
        <v>9988421</v>
      </c>
      <c r="J6" s="1"/>
      <c r="K6" s="1">
        <f t="shared" ref="K6:K38" si="0">E6-J6</f>
        <v>1</v>
      </c>
      <c r="L6" s="1"/>
      <c r="M6" s="1"/>
      <c r="N6" s="1"/>
      <c r="O6" s="1">
        <f>E6/5</f>
        <v>0.2</v>
      </c>
      <c r="P6" s="5"/>
      <c r="Q6" s="5"/>
      <c r="R6" s="1"/>
      <c r="S6" s="1">
        <f>(F6+P6)/O6</f>
        <v>715</v>
      </c>
      <c r="T6" s="1">
        <f>F6/O6</f>
        <v>715</v>
      </c>
      <c r="U6" s="1">
        <v>2.2000000000000002</v>
      </c>
      <c r="V6" s="1">
        <v>0.6</v>
      </c>
      <c r="W6" s="1">
        <v>1.4</v>
      </c>
      <c r="X6" s="1">
        <v>2</v>
      </c>
      <c r="Y6" s="1">
        <v>8.1999999999999993</v>
      </c>
      <c r="Z6" s="1">
        <v>3.6</v>
      </c>
      <c r="AA6" s="1">
        <v>1.4</v>
      </c>
      <c r="AB6" s="1">
        <v>1.2</v>
      </c>
      <c r="AC6" s="1">
        <v>0.4</v>
      </c>
      <c r="AD6" s="1">
        <v>0.6</v>
      </c>
      <c r="AE6" s="24" t="s">
        <v>36</v>
      </c>
      <c r="AF6" s="1">
        <f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37</v>
      </c>
      <c r="B7" s="1" t="s">
        <v>35</v>
      </c>
      <c r="C7" s="1">
        <v>40</v>
      </c>
      <c r="D7" s="1"/>
      <c r="E7" s="1">
        <v>12</v>
      </c>
      <c r="F7" s="1">
        <v>28</v>
      </c>
      <c r="G7" s="7">
        <v>0.18</v>
      </c>
      <c r="H7" s="1">
        <v>270</v>
      </c>
      <c r="I7" s="1">
        <v>9988438</v>
      </c>
      <c r="J7" s="1">
        <v>11</v>
      </c>
      <c r="K7" s="1">
        <f t="shared" si="0"/>
        <v>1</v>
      </c>
      <c r="L7" s="1"/>
      <c r="M7" s="1"/>
      <c r="N7" s="1"/>
      <c r="O7" s="1">
        <f t="shared" ref="O7:O38" si="1">E7/5</f>
        <v>2.4</v>
      </c>
      <c r="P7" s="5">
        <f t="shared" ref="P7:P8" si="2">22*O7-F7</f>
        <v>24.799999999999997</v>
      </c>
      <c r="Q7" s="5"/>
      <c r="R7" s="1"/>
      <c r="S7" s="1">
        <f t="shared" ref="S7:S38" si="3">(F7+P7)/O7</f>
        <v>22</v>
      </c>
      <c r="T7" s="1">
        <f t="shared" ref="T7:T38" si="4">F7/O7</f>
        <v>11.666666666666668</v>
      </c>
      <c r="U7" s="1">
        <v>4.4000000000000004</v>
      </c>
      <c r="V7" s="1">
        <v>2</v>
      </c>
      <c r="W7" s="1">
        <v>3.4</v>
      </c>
      <c r="X7" s="1">
        <v>4.4000000000000004</v>
      </c>
      <c r="Y7" s="1">
        <v>3.2</v>
      </c>
      <c r="Z7" s="1">
        <v>1.8</v>
      </c>
      <c r="AA7" s="1">
        <v>3.8</v>
      </c>
      <c r="AB7" s="1">
        <v>1.8</v>
      </c>
      <c r="AC7" s="1">
        <v>3.2</v>
      </c>
      <c r="AD7" s="1">
        <v>4.5999999999999996</v>
      </c>
      <c r="AE7" s="1"/>
      <c r="AF7" s="1">
        <f>G7*P7</f>
        <v>4.4639999999999995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38</v>
      </c>
      <c r="B8" s="1" t="s">
        <v>35</v>
      </c>
      <c r="C8" s="1">
        <v>48</v>
      </c>
      <c r="D8" s="1"/>
      <c r="E8" s="1">
        <v>14</v>
      </c>
      <c r="F8" s="1">
        <v>34</v>
      </c>
      <c r="G8" s="7">
        <v>0.18</v>
      </c>
      <c r="H8" s="1">
        <v>270</v>
      </c>
      <c r="I8" s="1">
        <v>9988445</v>
      </c>
      <c r="J8" s="1">
        <v>14</v>
      </c>
      <c r="K8" s="1">
        <f t="shared" si="0"/>
        <v>0</v>
      </c>
      <c r="L8" s="1"/>
      <c r="M8" s="1"/>
      <c r="N8" s="1"/>
      <c r="O8" s="1">
        <f t="shared" si="1"/>
        <v>2.8</v>
      </c>
      <c r="P8" s="5">
        <f t="shared" si="2"/>
        <v>27.599999999999994</v>
      </c>
      <c r="Q8" s="5"/>
      <c r="R8" s="1"/>
      <c r="S8" s="1">
        <f t="shared" si="3"/>
        <v>22</v>
      </c>
      <c r="T8" s="1">
        <f t="shared" si="4"/>
        <v>12.142857142857144</v>
      </c>
      <c r="U8" s="1">
        <v>3.8</v>
      </c>
      <c r="V8" s="1">
        <v>2.4</v>
      </c>
      <c r="W8" s="1">
        <v>4</v>
      </c>
      <c r="X8" s="1">
        <v>4</v>
      </c>
      <c r="Y8" s="1">
        <v>4.2</v>
      </c>
      <c r="Z8" s="1">
        <v>1.6</v>
      </c>
      <c r="AA8" s="1">
        <v>3.6</v>
      </c>
      <c r="AB8" s="1">
        <v>2.2000000000000002</v>
      </c>
      <c r="AC8" s="1">
        <v>2.6</v>
      </c>
      <c r="AD8" s="1">
        <v>4.2</v>
      </c>
      <c r="AE8" s="1"/>
      <c r="AF8" s="1">
        <f>G8*P8</f>
        <v>4.9679999999999991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1" t="s">
        <v>39</v>
      </c>
      <c r="B9" s="11" t="s">
        <v>35</v>
      </c>
      <c r="C9" s="11"/>
      <c r="D9" s="11">
        <v>32</v>
      </c>
      <c r="E9" s="11">
        <v>1</v>
      </c>
      <c r="F9" s="11">
        <v>31</v>
      </c>
      <c r="G9" s="12">
        <v>0</v>
      </c>
      <c r="H9" s="11" t="e">
        <v>#N/A</v>
      </c>
      <c r="I9" s="13" t="s">
        <v>77</v>
      </c>
      <c r="J9" s="11"/>
      <c r="K9" s="11">
        <f t="shared" si="0"/>
        <v>1</v>
      </c>
      <c r="L9" s="11"/>
      <c r="M9" s="11"/>
      <c r="N9" s="11"/>
      <c r="O9" s="11">
        <f t="shared" si="1"/>
        <v>0.2</v>
      </c>
      <c r="P9" s="14"/>
      <c r="Q9" s="14"/>
      <c r="R9" s="11"/>
      <c r="S9" s="11">
        <f t="shared" si="3"/>
        <v>155</v>
      </c>
      <c r="T9" s="11">
        <f t="shared" si="4"/>
        <v>155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/>
      <c r="AF9" s="1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1" t="s">
        <v>40</v>
      </c>
      <c r="B10" s="11" t="s">
        <v>35</v>
      </c>
      <c r="C10" s="11"/>
      <c r="D10" s="11">
        <v>32</v>
      </c>
      <c r="E10" s="11">
        <v>1</v>
      </c>
      <c r="F10" s="11">
        <v>31</v>
      </c>
      <c r="G10" s="12">
        <v>0</v>
      </c>
      <c r="H10" s="11" t="e">
        <v>#N/A</v>
      </c>
      <c r="I10" s="13" t="s">
        <v>77</v>
      </c>
      <c r="J10" s="11"/>
      <c r="K10" s="11">
        <f t="shared" si="0"/>
        <v>1</v>
      </c>
      <c r="L10" s="11"/>
      <c r="M10" s="11"/>
      <c r="N10" s="11"/>
      <c r="O10" s="11">
        <f t="shared" si="1"/>
        <v>0.2</v>
      </c>
      <c r="P10" s="14"/>
      <c r="Q10" s="14"/>
      <c r="R10" s="11"/>
      <c r="S10" s="11">
        <f t="shared" si="3"/>
        <v>155</v>
      </c>
      <c r="T10" s="11">
        <f t="shared" si="4"/>
        <v>155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/>
      <c r="AF10" s="1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1" t="s">
        <v>41</v>
      </c>
      <c r="B11" s="11" t="s">
        <v>35</v>
      </c>
      <c r="C11" s="11"/>
      <c r="D11" s="11">
        <v>32</v>
      </c>
      <c r="E11" s="11">
        <v>1</v>
      </c>
      <c r="F11" s="11">
        <v>31</v>
      </c>
      <c r="G11" s="12">
        <v>0</v>
      </c>
      <c r="H11" s="11" t="e">
        <v>#N/A</v>
      </c>
      <c r="I11" s="13" t="s">
        <v>77</v>
      </c>
      <c r="J11" s="11"/>
      <c r="K11" s="11">
        <f t="shared" si="0"/>
        <v>1</v>
      </c>
      <c r="L11" s="11"/>
      <c r="M11" s="11"/>
      <c r="N11" s="11"/>
      <c r="O11" s="11">
        <f t="shared" si="1"/>
        <v>0.2</v>
      </c>
      <c r="P11" s="14"/>
      <c r="Q11" s="14"/>
      <c r="R11" s="11"/>
      <c r="S11" s="11">
        <f t="shared" si="3"/>
        <v>155</v>
      </c>
      <c r="T11" s="11">
        <f t="shared" si="4"/>
        <v>155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/>
      <c r="AF11" s="1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44</v>
      </c>
      <c r="B12" s="1" t="s">
        <v>35</v>
      </c>
      <c r="C12" s="1">
        <v>37</v>
      </c>
      <c r="D12" s="1"/>
      <c r="E12" s="1">
        <v>2</v>
      </c>
      <c r="F12" s="1">
        <v>35</v>
      </c>
      <c r="G12" s="7">
        <v>0.4</v>
      </c>
      <c r="H12" s="1">
        <v>270</v>
      </c>
      <c r="I12" s="1">
        <v>9988452</v>
      </c>
      <c r="J12" s="1">
        <v>2</v>
      </c>
      <c r="K12" s="1">
        <f t="shared" si="0"/>
        <v>0</v>
      </c>
      <c r="L12" s="1"/>
      <c r="M12" s="1"/>
      <c r="N12" s="1"/>
      <c r="O12" s="1">
        <f t="shared" si="1"/>
        <v>0.4</v>
      </c>
      <c r="P12" s="5"/>
      <c r="Q12" s="5"/>
      <c r="R12" s="1"/>
      <c r="S12" s="1">
        <f t="shared" si="3"/>
        <v>87.5</v>
      </c>
      <c r="T12" s="1">
        <f t="shared" si="4"/>
        <v>87.5</v>
      </c>
      <c r="U12" s="1">
        <v>0</v>
      </c>
      <c r="V12" s="1">
        <v>0.2</v>
      </c>
      <c r="W12" s="1">
        <v>0.4</v>
      </c>
      <c r="X12" s="1">
        <v>0</v>
      </c>
      <c r="Y12" s="1">
        <v>0.4</v>
      </c>
      <c r="Z12" s="1">
        <v>0.6</v>
      </c>
      <c r="AA12" s="1">
        <v>0</v>
      </c>
      <c r="AB12" s="1">
        <v>0.6</v>
      </c>
      <c r="AC12" s="1">
        <v>1</v>
      </c>
      <c r="AD12" s="1">
        <v>0.6</v>
      </c>
      <c r="AE12" s="24" t="s">
        <v>36</v>
      </c>
      <c r="AF12" s="1">
        <f t="shared" ref="AF12:AF31" si="5"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35</v>
      </c>
      <c r="C13" s="1">
        <v>17</v>
      </c>
      <c r="D13" s="1"/>
      <c r="E13" s="1">
        <v>6</v>
      </c>
      <c r="F13" s="1">
        <v>11</v>
      </c>
      <c r="G13" s="7">
        <v>0.4</v>
      </c>
      <c r="H13" s="1">
        <v>270</v>
      </c>
      <c r="I13" s="1">
        <v>9988476</v>
      </c>
      <c r="J13" s="1">
        <v>6</v>
      </c>
      <c r="K13" s="1">
        <f t="shared" si="0"/>
        <v>0</v>
      </c>
      <c r="L13" s="1"/>
      <c r="M13" s="1"/>
      <c r="N13" s="1"/>
      <c r="O13" s="1">
        <f t="shared" si="1"/>
        <v>1.2</v>
      </c>
      <c r="P13" s="5">
        <f t="shared" ref="P12:P13" si="6">22*O13-F13</f>
        <v>15.399999999999999</v>
      </c>
      <c r="Q13" s="5"/>
      <c r="R13" s="1"/>
      <c r="S13" s="1">
        <f t="shared" si="3"/>
        <v>22</v>
      </c>
      <c r="T13" s="1">
        <f t="shared" si="4"/>
        <v>9.1666666666666679</v>
      </c>
      <c r="U13" s="1">
        <v>3.8</v>
      </c>
      <c r="V13" s="1">
        <v>0.8</v>
      </c>
      <c r="W13" s="1">
        <v>2.4</v>
      </c>
      <c r="X13" s="1">
        <v>1.4</v>
      </c>
      <c r="Y13" s="1">
        <v>1.6</v>
      </c>
      <c r="Z13" s="1">
        <v>2</v>
      </c>
      <c r="AA13" s="1">
        <v>1.8</v>
      </c>
      <c r="AB13" s="1">
        <v>5.4</v>
      </c>
      <c r="AC13" s="1">
        <v>3.2</v>
      </c>
      <c r="AD13" s="1">
        <v>2.8</v>
      </c>
      <c r="AE13" s="1" t="s">
        <v>46</v>
      </c>
      <c r="AF13" s="1">
        <f t="shared" si="5"/>
        <v>6.16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7" t="s">
        <v>47</v>
      </c>
      <c r="B14" s="1" t="s">
        <v>35</v>
      </c>
      <c r="C14" s="1"/>
      <c r="D14" s="1"/>
      <c r="E14" s="1"/>
      <c r="F14" s="1"/>
      <c r="G14" s="7">
        <v>0.18</v>
      </c>
      <c r="H14" s="1">
        <v>150</v>
      </c>
      <c r="I14" s="1">
        <v>5034819</v>
      </c>
      <c r="J14" s="1"/>
      <c r="K14" s="1">
        <f t="shared" si="0"/>
        <v>0</v>
      </c>
      <c r="L14" s="1"/>
      <c r="M14" s="1"/>
      <c r="N14" s="1"/>
      <c r="O14" s="1">
        <f t="shared" si="1"/>
        <v>0</v>
      </c>
      <c r="P14" s="5"/>
      <c r="Q14" s="5"/>
      <c r="R14" s="1"/>
      <c r="S14" s="1" t="e">
        <f t="shared" si="3"/>
        <v>#DIV/0!</v>
      </c>
      <c r="T14" s="1" t="e">
        <f t="shared" si="4"/>
        <v>#DIV/0!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/>
      <c r="AF14" s="1">
        <f t="shared" si="5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7" t="s">
        <v>48</v>
      </c>
      <c r="B15" s="1" t="s">
        <v>49</v>
      </c>
      <c r="C15" s="1"/>
      <c r="D15" s="1"/>
      <c r="E15" s="1"/>
      <c r="F15" s="1"/>
      <c r="G15" s="7">
        <v>1</v>
      </c>
      <c r="H15" s="1">
        <v>150</v>
      </c>
      <c r="I15" s="1">
        <v>5041251</v>
      </c>
      <c r="J15" s="1"/>
      <c r="K15" s="1">
        <f t="shared" si="0"/>
        <v>0</v>
      </c>
      <c r="L15" s="1"/>
      <c r="M15" s="1"/>
      <c r="N15" s="1"/>
      <c r="O15" s="1">
        <f t="shared" si="1"/>
        <v>0</v>
      </c>
      <c r="P15" s="5"/>
      <c r="Q15" s="5"/>
      <c r="R15" s="1"/>
      <c r="S15" s="1" t="e">
        <f t="shared" si="3"/>
        <v>#DIV/0!</v>
      </c>
      <c r="T15" s="1" t="e">
        <f t="shared" si="4"/>
        <v>#DIV/0!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/>
      <c r="AF15" s="1">
        <f t="shared" si="5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7" t="s">
        <v>50</v>
      </c>
      <c r="B16" s="1" t="s">
        <v>35</v>
      </c>
      <c r="C16" s="1"/>
      <c r="D16" s="1"/>
      <c r="E16" s="1"/>
      <c r="F16" s="1"/>
      <c r="G16" s="7">
        <v>0.1</v>
      </c>
      <c r="H16" s="1">
        <v>90</v>
      </c>
      <c r="I16" s="1">
        <v>8444163</v>
      </c>
      <c r="J16" s="1"/>
      <c r="K16" s="1">
        <f t="shared" si="0"/>
        <v>0</v>
      </c>
      <c r="L16" s="1"/>
      <c r="M16" s="1"/>
      <c r="N16" s="1"/>
      <c r="O16" s="1">
        <f t="shared" si="1"/>
        <v>0</v>
      </c>
      <c r="P16" s="5"/>
      <c r="Q16" s="5"/>
      <c r="R16" s="1"/>
      <c r="S16" s="1" t="e">
        <f t="shared" si="3"/>
        <v>#DIV/0!</v>
      </c>
      <c r="T16" s="1" t="e">
        <f t="shared" si="4"/>
        <v>#DIV/0!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/>
      <c r="AF16" s="1">
        <f t="shared" si="5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7" t="s">
        <v>51</v>
      </c>
      <c r="B17" s="1" t="s">
        <v>35</v>
      </c>
      <c r="C17" s="1">
        <v>44</v>
      </c>
      <c r="D17" s="1">
        <v>140</v>
      </c>
      <c r="E17" s="1">
        <v>30</v>
      </c>
      <c r="F17" s="1">
        <v>151</v>
      </c>
      <c r="G17" s="7">
        <v>0.18</v>
      </c>
      <c r="H17" s="1">
        <v>150</v>
      </c>
      <c r="I17" s="1">
        <v>5038411</v>
      </c>
      <c r="J17" s="1">
        <v>28</v>
      </c>
      <c r="K17" s="1">
        <f t="shared" si="0"/>
        <v>2</v>
      </c>
      <c r="L17" s="1"/>
      <c r="M17" s="1"/>
      <c r="N17" s="1"/>
      <c r="O17" s="1">
        <f t="shared" si="1"/>
        <v>6</v>
      </c>
      <c r="P17" s="5"/>
      <c r="Q17" s="5"/>
      <c r="R17" s="1"/>
      <c r="S17" s="1">
        <f t="shared" si="3"/>
        <v>25.166666666666668</v>
      </c>
      <c r="T17" s="1">
        <f t="shared" si="4"/>
        <v>25.166666666666668</v>
      </c>
      <c r="U17" s="1">
        <v>8.1999999999999993</v>
      </c>
      <c r="V17" s="1">
        <v>10</v>
      </c>
      <c r="W17" s="1">
        <v>6.8</v>
      </c>
      <c r="X17" s="1">
        <v>5.8</v>
      </c>
      <c r="Y17" s="1">
        <v>4.2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/>
      <c r="AF17" s="1">
        <f t="shared" si="5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7" t="s">
        <v>52</v>
      </c>
      <c r="B18" s="1" t="s">
        <v>35</v>
      </c>
      <c r="C18" s="1">
        <v>123</v>
      </c>
      <c r="D18" s="1"/>
      <c r="E18" s="1">
        <v>32</v>
      </c>
      <c r="F18" s="1">
        <v>91</v>
      </c>
      <c r="G18" s="7">
        <v>0.18</v>
      </c>
      <c r="H18" s="1">
        <v>150</v>
      </c>
      <c r="I18" s="1">
        <v>5038459</v>
      </c>
      <c r="J18" s="1">
        <v>31</v>
      </c>
      <c r="K18" s="1">
        <f t="shared" si="0"/>
        <v>1</v>
      </c>
      <c r="L18" s="1"/>
      <c r="M18" s="1"/>
      <c r="N18" s="1"/>
      <c r="O18" s="1">
        <f t="shared" si="1"/>
        <v>6.4</v>
      </c>
      <c r="P18" s="5">
        <f t="shared" ref="P17:P18" si="7">22*O18-F18</f>
        <v>49.800000000000011</v>
      </c>
      <c r="Q18" s="5"/>
      <c r="R18" s="1"/>
      <c r="S18" s="1">
        <f t="shared" si="3"/>
        <v>22</v>
      </c>
      <c r="T18" s="1">
        <f t="shared" si="4"/>
        <v>14.21875</v>
      </c>
      <c r="U18" s="1">
        <v>11</v>
      </c>
      <c r="V18" s="1">
        <v>4.2</v>
      </c>
      <c r="W18" s="1">
        <v>5.2</v>
      </c>
      <c r="X18" s="1">
        <v>11.2</v>
      </c>
      <c r="Y18" s="1">
        <v>3.2</v>
      </c>
      <c r="Z18" s="1">
        <v>0.2</v>
      </c>
      <c r="AA18" s="1">
        <v>3.8</v>
      </c>
      <c r="AB18" s="1">
        <v>0</v>
      </c>
      <c r="AC18" s="1">
        <v>0</v>
      </c>
      <c r="AD18" s="1">
        <v>0</v>
      </c>
      <c r="AE18" s="1"/>
      <c r="AF18" s="1">
        <f t="shared" si="5"/>
        <v>8.9640000000000022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7" t="s">
        <v>53</v>
      </c>
      <c r="B19" s="1" t="s">
        <v>35</v>
      </c>
      <c r="C19" s="1"/>
      <c r="D19" s="1"/>
      <c r="E19" s="1"/>
      <c r="F19" s="1"/>
      <c r="G19" s="7">
        <v>0.18</v>
      </c>
      <c r="H19" s="1">
        <v>150</v>
      </c>
      <c r="I19" s="1">
        <v>5038831</v>
      </c>
      <c r="J19" s="1"/>
      <c r="K19" s="1">
        <f t="shared" si="0"/>
        <v>0</v>
      </c>
      <c r="L19" s="1"/>
      <c r="M19" s="1"/>
      <c r="N19" s="1"/>
      <c r="O19" s="1">
        <f t="shared" si="1"/>
        <v>0</v>
      </c>
      <c r="P19" s="5"/>
      <c r="Q19" s="5"/>
      <c r="R19" s="1"/>
      <c r="S19" s="1" t="e">
        <f t="shared" si="3"/>
        <v>#DIV/0!</v>
      </c>
      <c r="T19" s="1" t="e">
        <f t="shared" si="4"/>
        <v>#DIV/0!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/>
      <c r="AF19" s="1">
        <f t="shared" si="5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7" t="s">
        <v>54</v>
      </c>
      <c r="B20" s="1" t="s">
        <v>35</v>
      </c>
      <c r="C20" s="1"/>
      <c r="D20" s="1"/>
      <c r="E20" s="1"/>
      <c r="F20" s="1"/>
      <c r="G20" s="7">
        <v>0.18</v>
      </c>
      <c r="H20" s="1">
        <v>120</v>
      </c>
      <c r="I20" s="1">
        <v>5038855</v>
      </c>
      <c r="J20" s="1"/>
      <c r="K20" s="1">
        <f t="shared" si="0"/>
        <v>0</v>
      </c>
      <c r="L20" s="1"/>
      <c r="M20" s="1"/>
      <c r="N20" s="1"/>
      <c r="O20" s="1">
        <f t="shared" si="1"/>
        <v>0</v>
      </c>
      <c r="P20" s="5"/>
      <c r="Q20" s="5"/>
      <c r="R20" s="1"/>
      <c r="S20" s="1" t="e">
        <f t="shared" si="3"/>
        <v>#DIV/0!</v>
      </c>
      <c r="T20" s="1" t="e">
        <f t="shared" si="4"/>
        <v>#DIV/0!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/>
      <c r="AF20" s="1">
        <f t="shared" si="5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7" t="s">
        <v>55</v>
      </c>
      <c r="B21" s="1" t="s">
        <v>35</v>
      </c>
      <c r="C21" s="1">
        <v>151</v>
      </c>
      <c r="D21" s="1"/>
      <c r="E21" s="1">
        <v>46</v>
      </c>
      <c r="F21" s="1">
        <v>103</v>
      </c>
      <c r="G21" s="7">
        <v>0.18</v>
      </c>
      <c r="H21" s="1">
        <v>150</v>
      </c>
      <c r="I21" s="1">
        <v>5038435</v>
      </c>
      <c r="J21" s="1">
        <v>46</v>
      </c>
      <c r="K21" s="1">
        <f t="shared" si="0"/>
        <v>0</v>
      </c>
      <c r="L21" s="1"/>
      <c r="M21" s="1"/>
      <c r="N21" s="1"/>
      <c r="O21" s="1">
        <f t="shared" si="1"/>
        <v>9.1999999999999993</v>
      </c>
      <c r="P21" s="5">
        <f t="shared" ref="P21:P22" si="8">22*O21-F21</f>
        <v>99.399999999999977</v>
      </c>
      <c r="Q21" s="5"/>
      <c r="R21" s="1"/>
      <c r="S21" s="1">
        <f t="shared" si="3"/>
        <v>22</v>
      </c>
      <c r="T21" s="1">
        <f t="shared" si="4"/>
        <v>11.195652173913045</v>
      </c>
      <c r="U21" s="1">
        <v>13.2</v>
      </c>
      <c r="V21" s="1">
        <v>6.2</v>
      </c>
      <c r="W21" s="1">
        <v>12.4</v>
      </c>
      <c r="X21" s="1">
        <v>11.8</v>
      </c>
      <c r="Y21" s="1">
        <v>3.6</v>
      </c>
      <c r="Z21" s="1">
        <v>2.2000000000000002</v>
      </c>
      <c r="AA21" s="1">
        <v>3.8</v>
      </c>
      <c r="AB21" s="1">
        <v>0</v>
      </c>
      <c r="AC21" s="1">
        <v>0</v>
      </c>
      <c r="AD21" s="1">
        <v>0</v>
      </c>
      <c r="AE21" s="1"/>
      <c r="AF21" s="1">
        <f t="shared" si="5"/>
        <v>17.891999999999996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.75" thickBot="1" x14ac:dyDescent="0.3">
      <c r="A22" s="17" t="s">
        <v>56</v>
      </c>
      <c r="B22" s="1" t="s">
        <v>35</v>
      </c>
      <c r="C22" s="1">
        <v>101</v>
      </c>
      <c r="D22" s="1">
        <v>40</v>
      </c>
      <c r="E22" s="1">
        <v>33</v>
      </c>
      <c r="F22" s="1">
        <v>108</v>
      </c>
      <c r="G22" s="7">
        <v>0.18</v>
      </c>
      <c r="H22" s="1">
        <v>120</v>
      </c>
      <c r="I22" s="1">
        <v>5038398</v>
      </c>
      <c r="J22" s="1">
        <v>31</v>
      </c>
      <c r="K22" s="1">
        <f t="shared" si="0"/>
        <v>2</v>
      </c>
      <c r="L22" s="1"/>
      <c r="M22" s="1"/>
      <c r="N22" s="1"/>
      <c r="O22" s="1">
        <f t="shared" si="1"/>
        <v>6.6</v>
      </c>
      <c r="P22" s="5">
        <f t="shared" si="8"/>
        <v>37.199999999999989</v>
      </c>
      <c r="Q22" s="5"/>
      <c r="R22" s="1"/>
      <c r="S22" s="1">
        <f t="shared" si="3"/>
        <v>22</v>
      </c>
      <c r="T22" s="1">
        <f t="shared" si="4"/>
        <v>16.363636363636363</v>
      </c>
      <c r="U22" s="1">
        <v>7</v>
      </c>
      <c r="V22" s="1">
        <v>7.8</v>
      </c>
      <c r="W22" s="1">
        <v>9</v>
      </c>
      <c r="X22" s="1">
        <v>6.2</v>
      </c>
      <c r="Y22" s="1">
        <v>3</v>
      </c>
      <c r="Z22" s="1">
        <v>2.8</v>
      </c>
      <c r="AA22" s="1">
        <v>3.2</v>
      </c>
      <c r="AB22" s="1">
        <v>0</v>
      </c>
      <c r="AC22" s="1">
        <v>0</v>
      </c>
      <c r="AD22" s="1">
        <v>0</v>
      </c>
      <c r="AE22" s="1"/>
      <c r="AF22" s="1">
        <f t="shared" si="5"/>
        <v>6.695999999999998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8" t="s">
        <v>57</v>
      </c>
      <c r="B23" s="19" t="s">
        <v>49</v>
      </c>
      <c r="C23" s="19"/>
      <c r="D23" s="19"/>
      <c r="E23" s="19"/>
      <c r="F23" s="20"/>
      <c r="G23" s="7">
        <v>1</v>
      </c>
      <c r="H23" s="1">
        <v>150</v>
      </c>
      <c r="I23" s="1">
        <v>5038596</v>
      </c>
      <c r="J23" s="1"/>
      <c r="K23" s="1">
        <f t="shared" si="0"/>
        <v>0</v>
      </c>
      <c r="L23" s="1"/>
      <c r="M23" s="1"/>
      <c r="N23" s="1"/>
      <c r="O23" s="1">
        <f t="shared" si="1"/>
        <v>0</v>
      </c>
      <c r="P23" s="5">
        <f>22*(O23+O24)-F23-F24</f>
        <v>18.262000000000004</v>
      </c>
      <c r="Q23" s="5"/>
      <c r="R23" s="1"/>
      <c r="S23" s="1" t="e">
        <f t="shared" si="3"/>
        <v>#DIV/0!</v>
      </c>
      <c r="T23" s="1" t="e">
        <f t="shared" si="4"/>
        <v>#DIV/0!</v>
      </c>
      <c r="U23" s="1">
        <v>0</v>
      </c>
      <c r="V23" s="1">
        <v>0</v>
      </c>
      <c r="W23" s="1">
        <v>0</v>
      </c>
      <c r="X23" s="1">
        <v>1.86</v>
      </c>
      <c r="Y23" s="1">
        <v>0.97799999999999998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/>
      <c r="AF23" s="1">
        <f t="shared" si="5"/>
        <v>18.262000000000004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15.75" thickBot="1" x14ac:dyDescent="0.3">
      <c r="A24" s="21" t="s">
        <v>67</v>
      </c>
      <c r="B24" s="22" t="s">
        <v>49</v>
      </c>
      <c r="C24" s="22">
        <v>19.43</v>
      </c>
      <c r="D24" s="22"/>
      <c r="E24" s="22">
        <v>6.98</v>
      </c>
      <c r="F24" s="23">
        <v>12.45</v>
      </c>
      <c r="G24" s="12">
        <v>0</v>
      </c>
      <c r="H24" s="11" t="e">
        <v>#N/A</v>
      </c>
      <c r="I24" s="11" t="s">
        <v>68</v>
      </c>
      <c r="J24" s="11">
        <v>6.5</v>
      </c>
      <c r="K24" s="11">
        <f>E24-J24</f>
        <v>0.48000000000000043</v>
      </c>
      <c r="L24" s="11"/>
      <c r="M24" s="11"/>
      <c r="N24" s="11"/>
      <c r="O24" s="11">
        <f t="shared" si="1"/>
        <v>1.3960000000000001</v>
      </c>
      <c r="P24" s="14"/>
      <c r="Q24" s="14"/>
      <c r="R24" s="11"/>
      <c r="S24" s="11">
        <f t="shared" si="3"/>
        <v>8.9183381088825193</v>
      </c>
      <c r="T24" s="11">
        <f t="shared" si="4"/>
        <v>8.9183381088825193</v>
      </c>
      <c r="U24" s="11">
        <v>4.6404000000000014</v>
      </c>
      <c r="V24" s="11">
        <v>0</v>
      </c>
      <c r="W24" s="11">
        <v>0.70119999999999993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/>
      <c r="AF24" s="1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25" t="s">
        <v>58</v>
      </c>
      <c r="B25" s="25" t="s">
        <v>49</v>
      </c>
      <c r="C25" s="25"/>
      <c r="D25" s="25"/>
      <c r="E25" s="25"/>
      <c r="F25" s="25"/>
      <c r="G25" s="26">
        <v>1</v>
      </c>
      <c r="H25" s="25">
        <v>120</v>
      </c>
      <c r="I25" s="25">
        <v>8785204</v>
      </c>
      <c r="J25" s="25"/>
      <c r="K25" s="25">
        <f t="shared" si="0"/>
        <v>0</v>
      </c>
      <c r="L25" s="25"/>
      <c r="M25" s="25"/>
      <c r="N25" s="25"/>
      <c r="O25" s="25">
        <f t="shared" si="1"/>
        <v>0</v>
      </c>
      <c r="P25" s="27"/>
      <c r="Q25" s="27"/>
      <c r="R25" s="25"/>
      <c r="S25" s="25" t="e">
        <f t="shared" si="3"/>
        <v>#DIV/0!</v>
      </c>
      <c r="T25" s="25" t="e">
        <f t="shared" si="4"/>
        <v>#DIV/0!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 t="s">
        <v>59</v>
      </c>
      <c r="AF25" s="25">
        <f t="shared" si="5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7" t="s">
        <v>60</v>
      </c>
      <c r="B26" s="1" t="s">
        <v>49</v>
      </c>
      <c r="C26" s="1"/>
      <c r="D26" s="1"/>
      <c r="E26" s="1"/>
      <c r="F26" s="1"/>
      <c r="G26" s="7">
        <v>1</v>
      </c>
      <c r="H26" s="1">
        <v>180</v>
      </c>
      <c r="I26" s="1">
        <v>5038619</v>
      </c>
      <c r="J26" s="1"/>
      <c r="K26" s="1">
        <f t="shared" si="0"/>
        <v>0</v>
      </c>
      <c r="L26" s="1"/>
      <c r="M26" s="1"/>
      <c r="N26" s="1"/>
      <c r="O26" s="1">
        <f t="shared" si="1"/>
        <v>0</v>
      </c>
      <c r="P26" s="5"/>
      <c r="Q26" s="5"/>
      <c r="R26" s="1"/>
      <c r="S26" s="1" t="e">
        <f t="shared" si="3"/>
        <v>#DIV/0!</v>
      </c>
      <c r="T26" s="1" t="e">
        <f t="shared" si="4"/>
        <v>#DIV/0!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/>
      <c r="AF26" s="1">
        <f t="shared" si="5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7" t="s">
        <v>61</v>
      </c>
      <c r="B27" s="1" t="s">
        <v>49</v>
      </c>
      <c r="C27" s="1"/>
      <c r="D27" s="1"/>
      <c r="E27" s="1"/>
      <c r="F27" s="1"/>
      <c r="G27" s="7">
        <v>1</v>
      </c>
      <c r="H27" s="1">
        <v>150</v>
      </c>
      <c r="I27" s="1">
        <v>5038572</v>
      </c>
      <c r="J27" s="1"/>
      <c r="K27" s="1">
        <f t="shared" si="0"/>
        <v>0</v>
      </c>
      <c r="L27" s="1"/>
      <c r="M27" s="1"/>
      <c r="N27" s="1"/>
      <c r="O27" s="1">
        <f t="shared" si="1"/>
        <v>0</v>
      </c>
      <c r="P27" s="5"/>
      <c r="Q27" s="5"/>
      <c r="R27" s="1"/>
      <c r="S27" s="1" t="e">
        <f t="shared" si="3"/>
        <v>#DIV/0!</v>
      </c>
      <c r="T27" s="1" t="e">
        <f t="shared" si="4"/>
        <v>#DIV/0!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/>
      <c r="AF27" s="1">
        <f t="shared" si="5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7" t="s">
        <v>62</v>
      </c>
      <c r="B28" s="1" t="s">
        <v>35</v>
      </c>
      <c r="C28" s="1"/>
      <c r="D28" s="1"/>
      <c r="E28" s="1"/>
      <c r="F28" s="1"/>
      <c r="G28" s="7">
        <v>0.1</v>
      </c>
      <c r="H28" s="1">
        <v>60</v>
      </c>
      <c r="I28" s="1">
        <v>8444170</v>
      </c>
      <c r="J28" s="1"/>
      <c r="K28" s="1">
        <f t="shared" si="0"/>
        <v>0</v>
      </c>
      <c r="L28" s="1"/>
      <c r="M28" s="1"/>
      <c r="N28" s="1"/>
      <c r="O28" s="1">
        <f t="shared" si="1"/>
        <v>0</v>
      </c>
      <c r="P28" s="5"/>
      <c r="Q28" s="5"/>
      <c r="R28" s="1"/>
      <c r="S28" s="1" t="e">
        <f t="shared" si="3"/>
        <v>#DIV/0!</v>
      </c>
      <c r="T28" s="1" t="e">
        <f t="shared" si="4"/>
        <v>#DIV/0!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/>
      <c r="AF28" s="1">
        <f t="shared" si="5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7" t="s">
        <v>63</v>
      </c>
      <c r="B29" s="1" t="s">
        <v>49</v>
      </c>
      <c r="C29" s="1">
        <v>76.850999999999999</v>
      </c>
      <c r="D29" s="1"/>
      <c r="E29" s="1">
        <v>2.8730000000000002</v>
      </c>
      <c r="F29" s="1">
        <v>73.977999999999994</v>
      </c>
      <c r="G29" s="7">
        <v>1</v>
      </c>
      <c r="H29" s="1">
        <v>120</v>
      </c>
      <c r="I29" s="1">
        <v>5522704</v>
      </c>
      <c r="J29" s="1">
        <v>2</v>
      </c>
      <c r="K29" s="1">
        <f t="shared" si="0"/>
        <v>0.87300000000000022</v>
      </c>
      <c r="L29" s="1"/>
      <c r="M29" s="1"/>
      <c r="N29" s="1"/>
      <c r="O29" s="1">
        <f t="shared" si="1"/>
        <v>0.5746</v>
      </c>
      <c r="P29" s="5"/>
      <c r="Q29" s="5"/>
      <c r="R29" s="1"/>
      <c r="S29" s="1">
        <f t="shared" si="3"/>
        <v>128.746954403063</v>
      </c>
      <c r="T29" s="1">
        <f t="shared" si="4"/>
        <v>128.746954403063</v>
      </c>
      <c r="U29" s="1">
        <v>2.9</v>
      </c>
      <c r="V29" s="1">
        <v>1.0992</v>
      </c>
      <c r="W29" s="1">
        <v>0</v>
      </c>
      <c r="X29" s="1">
        <v>0.59160000000000001</v>
      </c>
      <c r="Y29" s="1">
        <v>0</v>
      </c>
      <c r="Z29" s="1">
        <v>1.7527999999999999</v>
      </c>
      <c r="AA29" s="1">
        <v>1.1342000000000001</v>
      </c>
      <c r="AB29" s="1">
        <v>1.1572</v>
      </c>
      <c r="AC29" s="1">
        <v>0</v>
      </c>
      <c r="AD29" s="1">
        <v>0.55259999999999998</v>
      </c>
      <c r="AE29" s="24" t="s">
        <v>36</v>
      </c>
      <c r="AF29" s="1">
        <f t="shared" si="5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7" t="s">
        <v>64</v>
      </c>
      <c r="B30" s="1" t="s">
        <v>35</v>
      </c>
      <c r="C30" s="1">
        <v>4</v>
      </c>
      <c r="D30" s="1">
        <v>1</v>
      </c>
      <c r="E30" s="1">
        <v>5</v>
      </c>
      <c r="F30" s="1"/>
      <c r="G30" s="7">
        <v>0.14000000000000001</v>
      </c>
      <c r="H30" s="1">
        <v>180</v>
      </c>
      <c r="I30" s="1">
        <v>9988391</v>
      </c>
      <c r="J30" s="1">
        <v>5</v>
      </c>
      <c r="K30" s="1">
        <f t="shared" si="0"/>
        <v>0</v>
      </c>
      <c r="L30" s="1"/>
      <c r="M30" s="1"/>
      <c r="N30" s="1"/>
      <c r="O30" s="1">
        <f t="shared" si="1"/>
        <v>1</v>
      </c>
      <c r="P30" s="5">
        <f t="shared" ref="P29:P30" si="9">22*O30-F30</f>
        <v>22</v>
      </c>
      <c r="Q30" s="5"/>
      <c r="R30" s="1"/>
      <c r="S30" s="1">
        <f t="shared" si="3"/>
        <v>22</v>
      </c>
      <c r="T30" s="1">
        <f t="shared" si="4"/>
        <v>0</v>
      </c>
      <c r="U30" s="1">
        <v>4.8</v>
      </c>
      <c r="V30" s="1">
        <v>1.4</v>
      </c>
      <c r="W30" s="1">
        <v>1.8</v>
      </c>
      <c r="X30" s="1">
        <v>1.4</v>
      </c>
      <c r="Y30" s="1">
        <v>4.8</v>
      </c>
      <c r="Z30" s="1">
        <v>3.6</v>
      </c>
      <c r="AA30" s="1">
        <v>2</v>
      </c>
      <c r="AB30" s="1">
        <v>1.8</v>
      </c>
      <c r="AC30" s="1">
        <v>3.8</v>
      </c>
      <c r="AD30" s="1">
        <v>1.6</v>
      </c>
      <c r="AE30" s="1" t="s">
        <v>65</v>
      </c>
      <c r="AF30" s="1">
        <f t="shared" si="5"/>
        <v>3.08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7" t="s">
        <v>66</v>
      </c>
      <c r="B31" s="1" t="s">
        <v>35</v>
      </c>
      <c r="C31" s="1"/>
      <c r="D31" s="1"/>
      <c r="E31" s="1"/>
      <c r="F31" s="1"/>
      <c r="G31" s="7">
        <v>0.18</v>
      </c>
      <c r="H31" s="1">
        <v>270</v>
      </c>
      <c r="I31" s="1">
        <v>9988681</v>
      </c>
      <c r="J31" s="1"/>
      <c r="K31" s="1">
        <f t="shared" si="0"/>
        <v>0</v>
      </c>
      <c r="L31" s="1"/>
      <c r="M31" s="1"/>
      <c r="N31" s="1"/>
      <c r="O31" s="1">
        <f t="shared" si="1"/>
        <v>0</v>
      </c>
      <c r="P31" s="5"/>
      <c r="Q31" s="5"/>
      <c r="R31" s="1"/>
      <c r="S31" s="1" t="e">
        <f t="shared" si="3"/>
        <v>#DIV/0!</v>
      </c>
      <c r="T31" s="1" t="e">
        <f t="shared" si="4"/>
        <v>#DIV/0!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/>
      <c r="AF31" s="1">
        <f t="shared" si="5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7" t="s">
        <v>69</v>
      </c>
      <c r="B32" s="1" t="s">
        <v>49</v>
      </c>
      <c r="C32" s="1"/>
      <c r="D32" s="1"/>
      <c r="E32" s="1"/>
      <c r="F32" s="1"/>
      <c r="G32" s="7">
        <v>1</v>
      </c>
      <c r="H32" s="1">
        <v>120</v>
      </c>
      <c r="I32" s="1">
        <v>8785198</v>
      </c>
      <c r="J32" s="1"/>
      <c r="K32" s="1">
        <f t="shared" si="0"/>
        <v>0</v>
      </c>
      <c r="L32" s="1"/>
      <c r="M32" s="1"/>
      <c r="N32" s="1"/>
      <c r="O32" s="1">
        <f t="shared" si="1"/>
        <v>0</v>
      </c>
      <c r="P32" s="5"/>
      <c r="Q32" s="5"/>
      <c r="R32" s="1"/>
      <c r="S32" s="1" t="e">
        <f t="shared" si="3"/>
        <v>#DIV/0!</v>
      </c>
      <c r="T32" s="1" t="e">
        <f t="shared" si="4"/>
        <v>#DIV/0!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/>
      <c r="AF32" s="1">
        <f t="shared" ref="AF32:AF38" si="10">G32*P32</f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7" t="s">
        <v>70</v>
      </c>
      <c r="B33" s="1" t="s">
        <v>35</v>
      </c>
      <c r="C33" s="1"/>
      <c r="D33" s="1"/>
      <c r="E33" s="1"/>
      <c r="F33" s="1"/>
      <c r="G33" s="7">
        <v>0.1</v>
      </c>
      <c r="H33" s="1">
        <v>60</v>
      </c>
      <c r="I33" s="1">
        <v>8444187</v>
      </c>
      <c r="J33" s="1"/>
      <c r="K33" s="1">
        <f t="shared" si="0"/>
        <v>0</v>
      </c>
      <c r="L33" s="1"/>
      <c r="M33" s="1"/>
      <c r="N33" s="1"/>
      <c r="O33" s="1">
        <f t="shared" si="1"/>
        <v>0</v>
      </c>
      <c r="P33" s="5"/>
      <c r="Q33" s="5"/>
      <c r="R33" s="1"/>
      <c r="S33" s="1" t="e">
        <f t="shared" si="3"/>
        <v>#DIV/0!</v>
      </c>
      <c r="T33" s="1" t="e">
        <f t="shared" si="4"/>
        <v>#DIV/0!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/>
      <c r="AF33" s="1">
        <f t="shared" si="10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7" t="s">
        <v>71</v>
      </c>
      <c r="B34" s="1" t="s">
        <v>35</v>
      </c>
      <c r="C34" s="1"/>
      <c r="D34" s="1"/>
      <c r="E34" s="1"/>
      <c r="F34" s="1"/>
      <c r="G34" s="7">
        <v>0.1</v>
      </c>
      <c r="H34" s="1">
        <v>90</v>
      </c>
      <c r="I34" s="1">
        <v>8444194</v>
      </c>
      <c r="J34" s="1"/>
      <c r="K34" s="1">
        <f t="shared" si="0"/>
        <v>0</v>
      </c>
      <c r="L34" s="1"/>
      <c r="M34" s="1"/>
      <c r="N34" s="1"/>
      <c r="O34" s="1">
        <f t="shared" si="1"/>
        <v>0</v>
      </c>
      <c r="P34" s="5"/>
      <c r="Q34" s="5"/>
      <c r="R34" s="1"/>
      <c r="S34" s="1" t="e">
        <f t="shared" si="3"/>
        <v>#DIV/0!</v>
      </c>
      <c r="T34" s="1" t="e">
        <f t="shared" si="4"/>
        <v>#DIV/0!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/>
      <c r="AF34" s="1">
        <f t="shared" si="10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7" t="s">
        <v>72</v>
      </c>
      <c r="B35" s="1" t="s">
        <v>35</v>
      </c>
      <c r="C35" s="1">
        <v>212</v>
      </c>
      <c r="D35" s="1"/>
      <c r="E35" s="1">
        <v>51</v>
      </c>
      <c r="F35" s="1">
        <v>161</v>
      </c>
      <c r="G35" s="7">
        <v>0.2</v>
      </c>
      <c r="H35" s="1">
        <v>120</v>
      </c>
      <c r="I35" s="1">
        <v>783798</v>
      </c>
      <c r="J35" s="1">
        <v>49</v>
      </c>
      <c r="K35" s="1">
        <f t="shared" si="0"/>
        <v>2</v>
      </c>
      <c r="L35" s="1"/>
      <c r="M35" s="1"/>
      <c r="N35" s="1"/>
      <c r="O35" s="1">
        <f t="shared" si="1"/>
        <v>10.199999999999999</v>
      </c>
      <c r="P35" s="5">
        <f t="shared" ref="P35:P38" si="11">22*O35-F35</f>
        <v>63.399999999999977</v>
      </c>
      <c r="Q35" s="5"/>
      <c r="R35" s="1"/>
      <c r="S35" s="1">
        <f t="shared" si="3"/>
        <v>22</v>
      </c>
      <c r="T35" s="1">
        <f t="shared" si="4"/>
        <v>15.784313725490197</v>
      </c>
      <c r="U35" s="1">
        <v>15</v>
      </c>
      <c r="V35" s="1">
        <v>10.199999999999999</v>
      </c>
      <c r="W35" s="1">
        <v>17.2</v>
      </c>
      <c r="X35" s="1">
        <v>14</v>
      </c>
      <c r="Y35" s="1">
        <v>9.4</v>
      </c>
      <c r="Z35" s="1">
        <v>21.8</v>
      </c>
      <c r="AA35" s="1">
        <v>6</v>
      </c>
      <c r="AB35" s="1">
        <v>-0.2</v>
      </c>
      <c r="AC35" s="1">
        <v>0</v>
      </c>
      <c r="AD35" s="1">
        <v>11.6</v>
      </c>
      <c r="AE35" s="1" t="s">
        <v>73</v>
      </c>
      <c r="AF35" s="1">
        <f t="shared" si="10"/>
        <v>12.679999999999996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74</v>
      </c>
      <c r="B36" s="1" t="s">
        <v>49</v>
      </c>
      <c r="C36" s="1">
        <v>268.63600000000002</v>
      </c>
      <c r="D36" s="1"/>
      <c r="E36" s="1">
        <v>21.925000000000001</v>
      </c>
      <c r="F36" s="1">
        <v>246.71100000000001</v>
      </c>
      <c r="G36" s="7">
        <v>1</v>
      </c>
      <c r="H36" s="1">
        <v>120</v>
      </c>
      <c r="I36" s="1">
        <v>783811</v>
      </c>
      <c r="J36" s="1">
        <v>21.5</v>
      </c>
      <c r="K36" s="1">
        <f t="shared" si="0"/>
        <v>0.42500000000000071</v>
      </c>
      <c r="L36" s="1"/>
      <c r="M36" s="1"/>
      <c r="N36" s="1"/>
      <c r="O36" s="1">
        <f t="shared" si="1"/>
        <v>4.3849999999999998</v>
      </c>
      <c r="P36" s="5"/>
      <c r="Q36" s="5"/>
      <c r="R36" s="1"/>
      <c r="S36" s="1">
        <f t="shared" si="3"/>
        <v>56.262485746864314</v>
      </c>
      <c r="T36" s="1">
        <f t="shared" si="4"/>
        <v>56.262485746864314</v>
      </c>
      <c r="U36" s="1">
        <v>6.4037999999999986</v>
      </c>
      <c r="V36" s="1">
        <v>10.047000000000001</v>
      </c>
      <c r="W36" s="1">
        <v>17.355</v>
      </c>
      <c r="X36" s="1">
        <v>3.0960000000000001</v>
      </c>
      <c r="Y36" s="1">
        <v>14.368</v>
      </c>
      <c r="Z36" s="1">
        <v>9.0510000000000002</v>
      </c>
      <c r="AA36" s="1">
        <v>7.0720000000000001</v>
      </c>
      <c r="AB36" s="1">
        <v>5.6869999999999994</v>
      </c>
      <c r="AC36" s="1">
        <v>10.159000000000001</v>
      </c>
      <c r="AD36" s="1">
        <v>3.1829999999999998</v>
      </c>
      <c r="AE36" s="24" t="s">
        <v>36</v>
      </c>
      <c r="AF36" s="1">
        <f t="shared" si="10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75</v>
      </c>
      <c r="B37" s="1" t="s">
        <v>35</v>
      </c>
      <c r="C37" s="1">
        <v>256</v>
      </c>
      <c r="D37" s="1"/>
      <c r="E37" s="1">
        <v>45</v>
      </c>
      <c r="F37" s="1">
        <v>211</v>
      </c>
      <c r="G37" s="7">
        <v>0.2</v>
      </c>
      <c r="H37" s="1">
        <v>120</v>
      </c>
      <c r="I37" s="1">
        <v>783804</v>
      </c>
      <c r="J37" s="1">
        <v>44</v>
      </c>
      <c r="K37" s="1">
        <f t="shared" si="0"/>
        <v>1</v>
      </c>
      <c r="L37" s="1"/>
      <c r="M37" s="1"/>
      <c r="N37" s="1"/>
      <c r="O37" s="1">
        <f t="shared" si="1"/>
        <v>9</v>
      </c>
      <c r="P37" s="5"/>
      <c r="Q37" s="5"/>
      <c r="R37" s="1"/>
      <c r="S37" s="1">
        <f t="shared" si="3"/>
        <v>23.444444444444443</v>
      </c>
      <c r="T37" s="1">
        <f t="shared" si="4"/>
        <v>23.444444444444443</v>
      </c>
      <c r="U37" s="1">
        <v>14</v>
      </c>
      <c r="V37" s="1">
        <v>9.6</v>
      </c>
      <c r="W37" s="1">
        <v>19</v>
      </c>
      <c r="X37" s="1">
        <v>15.2</v>
      </c>
      <c r="Y37" s="1">
        <v>11.6</v>
      </c>
      <c r="Z37" s="1">
        <v>21.4</v>
      </c>
      <c r="AA37" s="1">
        <v>5.4</v>
      </c>
      <c r="AB37" s="1">
        <v>-0.2</v>
      </c>
      <c r="AC37" s="1">
        <v>0</v>
      </c>
      <c r="AD37" s="1">
        <v>10.199999999999999</v>
      </c>
      <c r="AE37" s="1"/>
      <c r="AF37" s="1">
        <f t="shared" si="10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76</v>
      </c>
      <c r="B38" s="1" t="s">
        <v>49</v>
      </c>
      <c r="C38" s="1">
        <v>160.69399999999999</v>
      </c>
      <c r="D38" s="1">
        <v>29.257999999999999</v>
      </c>
      <c r="E38" s="1">
        <v>14.018000000000001</v>
      </c>
      <c r="F38" s="1">
        <v>175.934</v>
      </c>
      <c r="G38" s="7">
        <v>1</v>
      </c>
      <c r="H38" s="1">
        <v>120</v>
      </c>
      <c r="I38" s="1">
        <v>783828</v>
      </c>
      <c r="J38" s="1">
        <v>13</v>
      </c>
      <c r="K38" s="1">
        <f t="shared" si="0"/>
        <v>1.0180000000000007</v>
      </c>
      <c r="L38" s="1"/>
      <c r="M38" s="1"/>
      <c r="N38" s="1"/>
      <c r="O38" s="1">
        <f t="shared" si="1"/>
        <v>2.8036000000000003</v>
      </c>
      <c r="P38" s="5"/>
      <c r="Q38" s="5"/>
      <c r="R38" s="1"/>
      <c r="S38" s="1">
        <f t="shared" si="3"/>
        <v>62.752889142531025</v>
      </c>
      <c r="T38" s="1">
        <f t="shared" si="4"/>
        <v>62.752889142531025</v>
      </c>
      <c r="U38" s="1">
        <v>5.6908000000000003</v>
      </c>
      <c r="V38" s="1">
        <v>10.0304</v>
      </c>
      <c r="W38" s="1">
        <v>4.9672000000000001</v>
      </c>
      <c r="X38" s="1">
        <v>11.055199999999999</v>
      </c>
      <c r="Y38" s="1">
        <v>12.7972</v>
      </c>
      <c r="Z38" s="1">
        <v>6.7371999999999996</v>
      </c>
      <c r="AA38" s="1">
        <v>9.7584</v>
      </c>
      <c r="AB38" s="1">
        <v>11.084</v>
      </c>
      <c r="AC38" s="1">
        <v>5.7544000000000004</v>
      </c>
      <c r="AD38" s="1">
        <v>7.9287999999999998</v>
      </c>
      <c r="AE38" s="24" t="s">
        <v>36</v>
      </c>
      <c r="AF38" s="1">
        <f t="shared" si="10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5"/>
      <c r="B39" s="15"/>
      <c r="C39" s="15"/>
      <c r="D39" s="15"/>
      <c r="E39" s="15"/>
      <c r="F39" s="15"/>
      <c r="G39" s="16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42</v>
      </c>
      <c r="B40" s="1" t="s">
        <v>35</v>
      </c>
      <c r="C40" s="1">
        <v>117</v>
      </c>
      <c r="D40" s="1"/>
      <c r="E40" s="1">
        <v>13</v>
      </c>
      <c r="F40" s="1">
        <v>104</v>
      </c>
      <c r="G40" s="7">
        <v>0.18</v>
      </c>
      <c r="H40" s="1">
        <v>120</v>
      </c>
      <c r="I40" s="1"/>
      <c r="J40" s="1">
        <v>11</v>
      </c>
      <c r="K40" s="1">
        <f>E40-J40</f>
        <v>2</v>
      </c>
      <c r="L40" s="1"/>
      <c r="M40" s="1"/>
      <c r="N40" s="1"/>
      <c r="O40" s="1">
        <f t="shared" ref="O40:O41" si="12">E40/5</f>
        <v>2.6</v>
      </c>
      <c r="P40" s="5"/>
      <c r="Q40" s="5"/>
      <c r="R40" s="1"/>
      <c r="S40" s="1">
        <f t="shared" ref="S40:S41" si="13">(F40+P40)/O40</f>
        <v>40</v>
      </c>
      <c r="T40" s="1">
        <f t="shared" ref="T40:T41" si="14">F40/O40</f>
        <v>40</v>
      </c>
      <c r="U40" s="1">
        <v>9.8000000000000007</v>
      </c>
      <c r="V40" s="1">
        <v>5.8</v>
      </c>
      <c r="W40" s="1">
        <v>9.4</v>
      </c>
      <c r="X40" s="1">
        <v>9.4</v>
      </c>
      <c r="Y40" s="1">
        <v>0.6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43</v>
      </c>
      <c r="B41" s="1" t="s">
        <v>35</v>
      </c>
      <c r="C41" s="1">
        <v>434</v>
      </c>
      <c r="D41" s="1"/>
      <c r="E41" s="1">
        <v>17</v>
      </c>
      <c r="F41" s="1">
        <v>417</v>
      </c>
      <c r="G41" s="7">
        <v>0.18</v>
      </c>
      <c r="H41" s="1">
        <v>120</v>
      </c>
      <c r="I41" s="1"/>
      <c r="J41" s="1">
        <v>17</v>
      </c>
      <c r="K41" s="1">
        <f>E41-J41</f>
        <v>0</v>
      </c>
      <c r="L41" s="1"/>
      <c r="M41" s="1"/>
      <c r="N41" s="1"/>
      <c r="O41" s="1">
        <f t="shared" si="12"/>
        <v>3.4</v>
      </c>
      <c r="P41" s="5"/>
      <c r="Q41" s="5"/>
      <c r="R41" s="1"/>
      <c r="S41" s="1">
        <f t="shared" si="13"/>
        <v>122.64705882352942</v>
      </c>
      <c r="T41" s="1">
        <f t="shared" si="14"/>
        <v>122.64705882352942</v>
      </c>
      <c r="U41" s="1">
        <v>9.6</v>
      </c>
      <c r="V41" s="1">
        <v>7.2</v>
      </c>
      <c r="W41" s="1">
        <v>12.6</v>
      </c>
      <c r="X41" s="1">
        <v>21.4</v>
      </c>
      <c r="Y41" s="1">
        <v>8</v>
      </c>
      <c r="Z41" s="1">
        <v>9</v>
      </c>
      <c r="AA41" s="1">
        <v>5.4</v>
      </c>
      <c r="AB41" s="1">
        <v>0</v>
      </c>
      <c r="AC41" s="1">
        <v>0</v>
      </c>
      <c r="AD41" s="1">
        <v>0</v>
      </c>
      <c r="AE41" s="24" t="s">
        <v>36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F38" xr:uid="{5B0CAFC5-7C67-4FB7-A20C-9D21A7310BA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2025-04-21T13:33:19Z</dcterms:created>
  <dcterms:modified xsi:type="dcterms:W3CDTF">2025-04-21T13:41:26Z</dcterms:modified>
</cp:coreProperties>
</file>