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5 Ост СЫР филиалы\"/>
    </mc:Choice>
  </mc:AlternateContent>
  <xr:revisionPtr revIDLastSave="0" documentId="13_ncr:1_{64C8D4EB-F86F-4588-A06E-135C6751C7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S48" i="1"/>
  <c r="O48" i="1"/>
  <c r="T48" i="1" s="1"/>
  <c r="O47" i="1"/>
  <c r="S47" i="1" s="1"/>
  <c r="S38" i="1"/>
  <c r="P21" i="1"/>
  <c r="S13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6" i="1"/>
  <c r="T47" i="1" l="1"/>
  <c r="O7" i="1"/>
  <c r="O8" i="1"/>
  <c r="O9" i="1"/>
  <c r="O10" i="1"/>
  <c r="O11" i="1"/>
  <c r="O12" i="1"/>
  <c r="O13" i="1"/>
  <c r="O16" i="1"/>
  <c r="O14" i="1"/>
  <c r="O15" i="1"/>
  <c r="O17" i="1"/>
  <c r="O18" i="1"/>
  <c r="O19" i="1"/>
  <c r="O20" i="1"/>
  <c r="O21" i="1"/>
  <c r="O22" i="1"/>
  <c r="O23" i="1"/>
  <c r="O24" i="1"/>
  <c r="O26" i="1"/>
  <c r="O28" i="1"/>
  <c r="O36" i="1"/>
  <c r="O37" i="1"/>
  <c r="O30" i="1"/>
  <c r="O31" i="1"/>
  <c r="O32" i="1"/>
  <c r="O33" i="1"/>
  <c r="O25" i="1"/>
  <c r="O27" i="1"/>
  <c r="O29" i="1"/>
  <c r="O34" i="1"/>
  <c r="O35" i="1"/>
  <c r="O38" i="1"/>
  <c r="O39" i="1"/>
  <c r="O41" i="1"/>
  <c r="O40" i="1"/>
  <c r="O42" i="1"/>
  <c r="O44" i="1"/>
  <c r="O43" i="1"/>
  <c r="O45" i="1"/>
  <c r="O6" i="1"/>
  <c r="AF45" i="1" l="1"/>
  <c r="K45" i="1"/>
  <c r="AF43" i="1"/>
  <c r="K43" i="1"/>
  <c r="K44" i="1"/>
  <c r="AF42" i="1"/>
  <c r="K42" i="1"/>
  <c r="AF40" i="1"/>
  <c r="K40" i="1"/>
  <c r="K41" i="1"/>
  <c r="AF39" i="1"/>
  <c r="K39" i="1"/>
  <c r="AF38" i="1"/>
  <c r="K38" i="1"/>
  <c r="AF35" i="1"/>
  <c r="K35" i="1"/>
  <c r="AF34" i="1"/>
  <c r="K34" i="1"/>
  <c r="K29" i="1"/>
  <c r="K27" i="1"/>
  <c r="K25" i="1"/>
  <c r="AF33" i="1"/>
  <c r="K33" i="1"/>
  <c r="AF32" i="1"/>
  <c r="K32" i="1"/>
  <c r="AF31" i="1"/>
  <c r="K31" i="1"/>
  <c r="AF30" i="1"/>
  <c r="K30" i="1"/>
  <c r="K37" i="1"/>
  <c r="K36" i="1"/>
  <c r="AF28" i="1"/>
  <c r="K28" i="1"/>
  <c r="AF26" i="1"/>
  <c r="K26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48" i="1"/>
  <c r="K47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<sst xmlns="http://schemas.openxmlformats.org/spreadsheetml/2006/main" count="161" uniqueCount="87">
  <si>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</si>
  <si>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</si>
  <si>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</si>
  <si>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</si>
  <si>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</si>
  <si>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</si>
  <si>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</si>
  <si>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</si>
  <si>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</si>
  <si>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</si>
  <si>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</si>
  <si>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</si>
  <si>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</si>
  <si>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</si>
  <si>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</si>
  <si>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</si>
  <si>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</si>
  <si>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</si>
  <si>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</si>
  <si>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</si>
  <si>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</si>
  <si>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</si>
  <si>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</si>
  <si>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</t>
  </si>
  <si>
    <t>28,04,</t>
  </si>
  <si>
    <t>29,04,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</si>
  <si>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</si>
  <si>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</si>
  <si>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</si>
  <si>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</si>
  <si>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</si>
  <si>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</si>
  <si>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</si>
  <si>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</si>
  <si>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</si>
  <si>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</si>
  <si>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</si>
  <si>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</si>
  <si>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</si>
  <si>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</si>
  <si>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</si>
  <si>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</si>
  <si>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</si>
  <si>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</si>
  <si>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</si>
  <si>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</si>
  <si>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</si>
  <si>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</si>
  <si>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</si>
  <si>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</si>
  <si>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</si>
  <si>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</si>
  <si>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</si>
  <si>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</si>
  <si>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</si>
  <si>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</si>
  <si>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</si>
  <si>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</si>
  <si>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</si>
  <si>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</si>
  <si>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</si>
  <si>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</si>
  <si>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</si>
  <si>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</si>
  <si>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</si>
  <si>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</si>
  <si>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</si>
  <si>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</si>
  <si>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</si>
  <si>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</si>
  <si>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</si>
  <si>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</si>
  <si>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</si>
  <si>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</si>
  <si>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</si>
  <si>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</si>
  <si>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</si>
  <si>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</si>
  <si>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</si>
  <si>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</si>
  <si>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</si>
  <si>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</si>
  <si>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</si>
  <si>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</si>
  <si>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</si>
  <si>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24,02,25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</si>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</sst>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1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2864.92</v>
      </c>
      <c r="F5" s="4">
        <f>SUM(F6:F498)</f>
        <v>11738.130999999999</v>
      </c>
      <c r="G5" s="7"/>
      <c r="H5" s="1"/>
      <c r="I5" s="1"/>
      <c r="J5" s="4">
        <f t="shared" ref="J5:Q5" si="0">SUM(J6:J498)</f>
        <v>2997.3999999999996</v>
      </c>
      <c r="K5" s="4">
        <f t="shared" si="0"/>
        <v>-132.47999999999999</v>
      </c>
      <c r="L5" s="4">
        <f t="shared" si="0"/>
        <v>0</v>
      </c>
      <c r="M5" s="4">
        <f t="shared" si="0"/>
        <v>0</v>
      </c>
      <c r="N5" s="4">
        <f t="shared" si="0"/>
        <v>3336</v>
      </c>
      <c r="O5" s="4">
        <f t="shared" si="0"/>
        <v>572.98400000000004</v>
      </c>
      <c r="P5" s="4">
        <f t="shared" si="0"/>
        <v>229.60000000000014</v>
      </c>
      <c r="Q5" s="4">
        <f t="shared" si="0"/>
        <v>0</v>
      </c>
      <c r="R5" s="1"/>
      <c r="S5" s="1"/>
      <c r="T5" s="1"/>
      <c r="U5" s="4">
        <f t="shared" ref="U5:AD5" si="1">SUM(U6:U498)</f>
        <v>656.7754000000001</v>
      </c>
      <c r="V5" s="4">
        <f t="shared" si="1"/>
        <v>846.90340000000003</v>
      </c>
      <c r="W5" s="4">
        <f t="shared" si="1"/>
        <v>703.77199999999993</v>
      </c>
      <c r="X5" s="4">
        <f t="shared" si="1"/>
        <v>717.73980000000006</v>
      </c>
      <c r="Y5" s="4">
        <f t="shared" si="1"/>
        <v>711.53520000000003</v>
      </c>
      <c r="Z5" s="4">
        <f t="shared" si="1"/>
        <v>770.22679999999991</v>
      </c>
      <c r="AA5" s="4">
        <f t="shared" si="1"/>
        <v>804.48880000000008</v>
      </c>
      <c r="AB5" s="4">
        <f t="shared" si="1"/>
        <v>793.36079999999993</v>
      </c>
      <c r="AC5" s="4">
        <f t="shared" si="1"/>
        <v>524.36799999999994</v>
      </c>
      <c r="AD5" s="4">
        <f t="shared" si="1"/>
        <v>966.12860000000001</v>
      </c>
      <c r="AE5" s="1"/>
      <c r="AF5" s="4">
        <f>SUM(AF6:AF498)</f>
        <v>36.720000000000013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48</v>
      </c>
      <c r="D6" s="1"/>
      <c r="E6" s="1">
        <v>10</v>
      </c>
      <c r="F6" s="1">
        <v>35</v>
      </c>
      <c r="G6" s="7">
        <v>0.14000000000000001</v>
      </c>
      <c r="H6" s="1">
        <v>180</v>
      </c>
      <c r="I6" s="1">
        <v>9988421</v>
      </c>
      <c r="J6" s="1">
        <v>10</v>
      </c>
      <c r="K6" s="1">
        <f t="shared" ref="K6:K45" si="2">E6-J6</f>
        <v>0</v>
      </c>
      <c r="L6" s="1"/>
      <c r="M6" s="1"/>
      <c r="N6" s="1">
        <v>17.199999999999989</v>
      </c>
      <c r="O6" s="1">
        <f t="shared" ref="O6:O45" si="3">E6/5</f>
        <v>2</v>
      </c>
      <c r="P6" s="5"/>
      <c r="Q6" s="5"/>
      <c r="R6" s="1"/>
      <c r="S6" s="1">
        <f>(F6+N6+P6)/O6</f>
        <v>26.099999999999994</v>
      </c>
      <c r="T6" s="1">
        <f>(F6+N6)/O6</f>
        <v>26.099999999999994</v>
      </c>
      <c r="U6" s="1">
        <v>2.8</v>
      </c>
      <c r="V6" s="1">
        <v>1.6</v>
      </c>
      <c r="W6" s="1">
        <v>3.6</v>
      </c>
      <c r="X6" s="1">
        <v>2.2000000000000002</v>
      </c>
      <c r="Y6" s="1">
        <v>1</v>
      </c>
      <c r="Z6" s="1">
        <v>5</v>
      </c>
      <c r="AA6" s="1">
        <v>1.2</v>
      </c>
      <c r="AB6" s="1">
        <v>1.8</v>
      </c>
      <c r="AC6" s="1">
        <v>1.125</v>
      </c>
      <c r="AD6" s="1">
        <v>1.6</v>
      </c>
      <c r="AE6" s="33" t="s">
        <v>46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94</v>
      </c>
      <c r="D7" s="1">
        <v>30</v>
      </c>
      <c r="E7" s="1">
        <v>19</v>
      </c>
      <c r="F7" s="1">
        <v>80</v>
      </c>
      <c r="G7" s="7">
        <v>0.18</v>
      </c>
      <c r="H7" s="1">
        <v>270</v>
      </c>
      <c r="I7" s="1">
        <v>9988438</v>
      </c>
      <c r="J7" s="1">
        <v>30</v>
      </c>
      <c r="K7" s="1">
        <f t="shared" si="2"/>
        <v>-11</v>
      </c>
      <c r="L7" s="1"/>
      <c r="M7" s="1"/>
      <c r="N7" s="1">
        <v>165</v>
      </c>
      <c r="O7" s="1">
        <f t="shared" si="3"/>
        <v>3.8</v>
      </c>
      <c r="P7" s="5"/>
      <c r="Q7" s="5"/>
      <c r="R7" s="1"/>
      <c r="S7" s="1">
        <f t="shared" ref="S7:S45" si="4">(F7+N7+P7)/O7</f>
        <v>64.473684210526315</v>
      </c>
      <c r="T7" s="1">
        <f t="shared" ref="T7:T45" si="5">(F7+N7)/O7</f>
        <v>64.473684210526315</v>
      </c>
      <c r="U7" s="1">
        <v>11</v>
      </c>
      <c r="V7" s="1">
        <v>6.6</v>
      </c>
      <c r="W7" s="1">
        <v>9.1999999999999993</v>
      </c>
      <c r="X7" s="1">
        <v>9.1999999999999993</v>
      </c>
      <c r="Y7" s="1">
        <v>7.6</v>
      </c>
      <c r="Z7" s="1">
        <v>5.4</v>
      </c>
      <c r="AA7" s="1">
        <v>9.4</v>
      </c>
      <c r="AB7" s="1">
        <v>10.8</v>
      </c>
      <c r="AC7" s="1">
        <v>4.75</v>
      </c>
      <c r="AD7" s="1">
        <v>9.6</v>
      </c>
      <c r="AE7" s="34" t="s">
        <v>48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36</v>
      </c>
      <c r="C8" s="1">
        <v>88</v>
      </c>
      <c r="D8" s="1">
        <v>34</v>
      </c>
      <c r="E8" s="1">
        <v>9</v>
      </c>
      <c r="F8" s="1">
        <v>100</v>
      </c>
      <c r="G8" s="7">
        <v>0.18</v>
      </c>
      <c r="H8" s="1">
        <v>270</v>
      </c>
      <c r="I8" s="1">
        <v>9988445</v>
      </c>
      <c r="J8" s="1">
        <v>20</v>
      </c>
      <c r="K8" s="1">
        <f t="shared" si="2"/>
        <v>-11</v>
      </c>
      <c r="L8" s="1"/>
      <c r="M8" s="1"/>
      <c r="N8" s="1">
        <v>96.200000000000017</v>
      </c>
      <c r="O8" s="1">
        <f t="shared" si="3"/>
        <v>1.8</v>
      </c>
      <c r="P8" s="5"/>
      <c r="Q8" s="5"/>
      <c r="R8" s="1"/>
      <c r="S8" s="1">
        <f t="shared" si="4"/>
        <v>109</v>
      </c>
      <c r="T8" s="1">
        <f t="shared" si="5"/>
        <v>109</v>
      </c>
      <c r="U8" s="1">
        <v>8.4</v>
      </c>
      <c r="V8" s="1">
        <v>6.6</v>
      </c>
      <c r="W8" s="1">
        <v>7.8</v>
      </c>
      <c r="X8" s="1">
        <v>7.6</v>
      </c>
      <c r="Y8" s="1">
        <v>5</v>
      </c>
      <c r="Z8" s="1">
        <v>5.8</v>
      </c>
      <c r="AA8" s="1">
        <v>8.8000000000000007</v>
      </c>
      <c r="AB8" s="1">
        <v>8.8000000000000007</v>
      </c>
      <c r="AC8" s="1">
        <v>0.5</v>
      </c>
      <c r="AD8" s="1">
        <v>5</v>
      </c>
      <c r="AE8" s="34" t="s">
        <v>48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39</v>
      </c>
      <c r="B9" s="12" t="s">
        <v>36</v>
      </c>
      <c r="C9" s="12">
        <v>20</v>
      </c>
      <c r="D9" s="12">
        <v>1</v>
      </c>
      <c r="E9" s="12">
        <v>18</v>
      </c>
      <c r="F9" s="12">
        <v>3</v>
      </c>
      <c r="G9" s="13">
        <v>0</v>
      </c>
      <c r="H9" s="12" t="e">
        <v>#N/A</v>
      </c>
      <c r="I9" s="12" t="s">
        <v>40</v>
      </c>
      <c r="J9" s="12">
        <v>19</v>
      </c>
      <c r="K9" s="12">
        <f t="shared" si="2"/>
        <v>-1</v>
      </c>
      <c r="L9" s="12"/>
      <c r="M9" s="12"/>
      <c r="N9" s="12"/>
      <c r="O9" s="12">
        <f t="shared" si="3"/>
        <v>3.6</v>
      </c>
      <c r="P9" s="14"/>
      <c r="Q9" s="14"/>
      <c r="R9" s="12"/>
      <c r="S9" s="12">
        <f t="shared" si="4"/>
        <v>0.83333333333333326</v>
      </c>
      <c r="T9" s="12">
        <f t="shared" si="5"/>
        <v>0.83333333333333326</v>
      </c>
      <c r="U9" s="12">
        <v>0.6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/>
      <c r="AF9" s="12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2" t="s">
        <v>41</v>
      </c>
      <c r="B10" s="12" t="s">
        <v>36</v>
      </c>
      <c r="C10" s="12">
        <v>24</v>
      </c>
      <c r="D10" s="12">
        <v>1</v>
      </c>
      <c r="E10" s="12">
        <v>21</v>
      </c>
      <c r="F10" s="12">
        <v>4</v>
      </c>
      <c r="G10" s="13">
        <v>0</v>
      </c>
      <c r="H10" s="12" t="e">
        <v>#N/A</v>
      </c>
      <c r="I10" s="12" t="s">
        <v>40</v>
      </c>
      <c r="J10" s="12">
        <v>23</v>
      </c>
      <c r="K10" s="12">
        <f t="shared" si="2"/>
        <v>-2</v>
      </c>
      <c r="L10" s="12"/>
      <c r="M10" s="12"/>
      <c r="N10" s="12"/>
      <c r="O10" s="12">
        <f t="shared" si="3"/>
        <v>4.2</v>
      </c>
      <c r="P10" s="14"/>
      <c r="Q10" s="14"/>
      <c r="R10" s="12"/>
      <c r="S10" s="12">
        <f t="shared" si="4"/>
        <v>0.95238095238095233</v>
      </c>
      <c r="T10" s="12">
        <f t="shared" si="5"/>
        <v>0.95238095238095233</v>
      </c>
      <c r="U10" s="12">
        <v>0.6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/>
      <c r="AF10" s="12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42</v>
      </c>
      <c r="B11" s="12" t="s">
        <v>36</v>
      </c>
      <c r="C11" s="12">
        <v>19</v>
      </c>
      <c r="D11" s="12"/>
      <c r="E11" s="12">
        <v>19</v>
      </c>
      <c r="F11" s="12"/>
      <c r="G11" s="13">
        <v>0</v>
      </c>
      <c r="H11" s="12" t="e">
        <v>#N/A</v>
      </c>
      <c r="I11" s="12" t="s">
        <v>40</v>
      </c>
      <c r="J11" s="12">
        <v>22</v>
      </c>
      <c r="K11" s="12">
        <f t="shared" si="2"/>
        <v>-3</v>
      </c>
      <c r="L11" s="12"/>
      <c r="M11" s="12"/>
      <c r="N11" s="12"/>
      <c r="O11" s="12">
        <f t="shared" si="3"/>
        <v>3.8</v>
      </c>
      <c r="P11" s="14"/>
      <c r="Q11" s="14"/>
      <c r="R11" s="12"/>
      <c r="S11" s="12">
        <f t="shared" si="4"/>
        <v>0</v>
      </c>
      <c r="T11" s="12">
        <f t="shared" si="5"/>
        <v>0</v>
      </c>
      <c r="U11" s="12">
        <v>0.6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/>
      <c r="AF11" s="12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82</v>
      </c>
      <c r="D12" s="1">
        <v>49</v>
      </c>
      <c r="E12" s="1">
        <v>8</v>
      </c>
      <c r="F12" s="1">
        <v>122</v>
      </c>
      <c r="G12" s="7">
        <v>0.4</v>
      </c>
      <c r="H12" s="1">
        <v>270</v>
      </c>
      <c r="I12" s="1">
        <v>9988452</v>
      </c>
      <c r="J12" s="1">
        <v>9</v>
      </c>
      <c r="K12" s="1">
        <f t="shared" si="2"/>
        <v>-1</v>
      </c>
      <c r="L12" s="1"/>
      <c r="M12" s="1"/>
      <c r="N12" s="1"/>
      <c r="O12" s="1">
        <f t="shared" si="3"/>
        <v>1.6</v>
      </c>
      <c r="P12" s="5"/>
      <c r="Q12" s="5"/>
      <c r="R12" s="1"/>
      <c r="S12" s="1">
        <f t="shared" si="4"/>
        <v>76.25</v>
      </c>
      <c r="T12" s="1">
        <f t="shared" si="5"/>
        <v>76.25</v>
      </c>
      <c r="U12" s="1">
        <v>4.2</v>
      </c>
      <c r="V12" s="1">
        <v>6.4</v>
      </c>
      <c r="W12" s="1">
        <v>3.2</v>
      </c>
      <c r="X12" s="1">
        <v>0.4</v>
      </c>
      <c r="Y12" s="1">
        <v>7</v>
      </c>
      <c r="Z12" s="1">
        <v>9.1999999999999993</v>
      </c>
      <c r="AA12" s="1">
        <v>0.6</v>
      </c>
      <c r="AB12" s="1">
        <v>0.4</v>
      </c>
      <c r="AC12" s="1">
        <v>2.25</v>
      </c>
      <c r="AD12" s="1">
        <v>5.2</v>
      </c>
      <c r="AE12" s="34" t="s">
        <v>48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91</v>
      </c>
      <c r="D13" s="1"/>
      <c r="E13" s="1">
        <v>2</v>
      </c>
      <c r="F13" s="1">
        <v>89</v>
      </c>
      <c r="G13" s="7">
        <v>0.4</v>
      </c>
      <c r="H13" s="1">
        <v>270</v>
      </c>
      <c r="I13" s="1">
        <v>9988476</v>
      </c>
      <c r="J13" s="1">
        <v>2</v>
      </c>
      <c r="K13" s="1">
        <f t="shared" si="2"/>
        <v>0</v>
      </c>
      <c r="L13" s="1"/>
      <c r="M13" s="1"/>
      <c r="N13" s="1"/>
      <c r="O13" s="1">
        <f t="shared" si="3"/>
        <v>0.4</v>
      </c>
      <c r="P13" s="5"/>
      <c r="Q13" s="5"/>
      <c r="R13" s="1"/>
      <c r="S13" s="1">
        <f t="shared" si="4"/>
        <v>222.5</v>
      </c>
      <c r="T13" s="1">
        <f t="shared" si="5"/>
        <v>222.5</v>
      </c>
      <c r="U13" s="1">
        <v>1.2</v>
      </c>
      <c r="V13" s="1">
        <v>1</v>
      </c>
      <c r="W13" s="1">
        <v>0.4</v>
      </c>
      <c r="X13" s="1">
        <v>0.6</v>
      </c>
      <c r="Y13" s="1">
        <v>4.8</v>
      </c>
      <c r="Z13" s="1">
        <v>4.8</v>
      </c>
      <c r="AA13" s="1">
        <v>0.8</v>
      </c>
      <c r="AB13" s="1">
        <v>0</v>
      </c>
      <c r="AC13" s="1">
        <v>2.25</v>
      </c>
      <c r="AD13" s="1">
        <v>5.4</v>
      </c>
      <c r="AE13" s="34" t="s">
        <v>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" t="s">
        <v>52</v>
      </c>
      <c r="B14" s="1" t="s">
        <v>36</v>
      </c>
      <c r="C14" s="1"/>
      <c r="D14" s="1">
        <v>159</v>
      </c>
      <c r="E14" s="1">
        <v>12</v>
      </c>
      <c r="F14" s="1">
        <v>135</v>
      </c>
      <c r="G14" s="7">
        <v>0.18</v>
      </c>
      <c r="H14" s="1">
        <v>150</v>
      </c>
      <c r="I14" s="1">
        <v>5034819</v>
      </c>
      <c r="J14" s="1">
        <v>32</v>
      </c>
      <c r="K14" s="1">
        <f t="shared" si="2"/>
        <v>-20</v>
      </c>
      <c r="L14" s="1"/>
      <c r="M14" s="1"/>
      <c r="N14" s="1">
        <v>100</v>
      </c>
      <c r="O14" s="1">
        <f t="shared" si="3"/>
        <v>2.4</v>
      </c>
      <c r="P14" s="5"/>
      <c r="Q14" s="5"/>
      <c r="R14" s="1"/>
      <c r="S14" s="1">
        <f t="shared" si="4"/>
        <v>97.916666666666671</v>
      </c>
      <c r="T14" s="1">
        <f t="shared" si="5"/>
        <v>97.916666666666671</v>
      </c>
      <c r="U14" s="1">
        <v>-1.2</v>
      </c>
      <c r="V14" s="1">
        <v>10.6</v>
      </c>
      <c r="W14" s="1">
        <v>5.8</v>
      </c>
      <c r="X14" s="1">
        <v>12.6</v>
      </c>
      <c r="Y14" s="1">
        <v>9</v>
      </c>
      <c r="Z14" s="1">
        <v>14.4</v>
      </c>
      <c r="AA14" s="1">
        <v>13.6</v>
      </c>
      <c r="AB14" s="1">
        <v>15.6</v>
      </c>
      <c r="AC14" s="1">
        <v>13.125</v>
      </c>
      <c r="AD14" s="1">
        <v>13.6</v>
      </c>
      <c r="AE14" s="1" t="s">
        <v>53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5" t="s">
        <v>54</v>
      </c>
      <c r="B15" s="16" t="s">
        <v>50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7" t="s">
        <v>49</v>
      </c>
      <c r="B16" s="28" t="s">
        <v>50</v>
      </c>
      <c r="C16" s="28">
        <v>184.87</v>
      </c>
      <c r="D16" s="28">
        <v>0.13</v>
      </c>
      <c r="E16" s="28"/>
      <c r="F16" s="29">
        <v>185</v>
      </c>
      <c r="G16" s="13">
        <v>0</v>
      </c>
      <c r="H16" s="12" t="e">
        <v>#N/A</v>
      </c>
      <c r="I16" s="12" t="s">
        <v>51</v>
      </c>
      <c r="J16" s="12"/>
      <c r="K16" s="12">
        <f>E16-J16</f>
        <v>0</v>
      </c>
      <c r="L16" s="12"/>
      <c r="M16" s="12"/>
      <c r="N16" s="12"/>
      <c r="O16" s="12">
        <f t="shared" si="3"/>
        <v>0</v>
      </c>
      <c r="P16" s="14"/>
      <c r="Q16" s="14"/>
      <c r="R16" s="12"/>
      <c r="S16" s="12" t="e">
        <f t="shared" si="4"/>
        <v>#DIV/0!</v>
      </c>
      <c r="T16" s="12" t="e">
        <f t="shared" si="5"/>
        <v>#DIV/0!</v>
      </c>
      <c r="U16" s="12">
        <v>0.50800000000000001</v>
      </c>
      <c r="V16" s="12">
        <v>0</v>
      </c>
      <c r="W16" s="12">
        <v>0.5</v>
      </c>
      <c r="X16" s="12">
        <v>0.90800000000000003</v>
      </c>
      <c r="Y16" s="12">
        <v>0.96</v>
      </c>
      <c r="Z16" s="12">
        <v>0.98199999999999998</v>
      </c>
      <c r="AA16" s="12">
        <v>0</v>
      </c>
      <c r="AB16" s="12">
        <v>0</v>
      </c>
      <c r="AC16" s="12">
        <v>0</v>
      </c>
      <c r="AD16" s="12">
        <v>0</v>
      </c>
      <c r="AE16" s="34" t="s">
        <v>48</v>
      </c>
      <c r="AF16" s="1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195</v>
      </c>
      <c r="D17" s="1">
        <v>115</v>
      </c>
      <c r="E17" s="1">
        <v>28</v>
      </c>
      <c r="F17" s="1">
        <v>165</v>
      </c>
      <c r="G17" s="7">
        <v>0.1</v>
      </c>
      <c r="H17" s="1">
        <v>90</v>
      </c>
      <c r="I17" s="1">
        <v>8444163</v>
      </c>
      <c r="J17" s="1">
        <v>28</v>
      </c>
      <c r="K17" s="1">
        <f t="shared" si="2"/>
        <v>0</v>
      </c>
      <c r="L17" s="1"/>
      <c r="M17" s="1"/>
      <c r="N17" s="1"/>
      <c r="O17" s="1">
        <f t="shared" si="3"/>
        <v>5.6</v>
      </c>
      <c r="P17" s="5"/>
      <c r="Q17" s="5"/>
      <c r="R17" s="1"/>
      <c r="S17" s="1">
        <f t="shared" si="4"/>
        <v>29.464285714285715</v>
      </c>
      <c r="T17" s="1">
        <f t="shared" si="5"/>
        <v>29.464285714285715</v>
      </c>
      <c r="U17" s="1">
        <v>7.6</v>
      </c>
      <c r="V17" s="1">
        <v>11</v>
      </c>
      <c r="W17" s="1">
        <v>16.2</v>
      </c>
      <c r="X17" s="1">
        <v>7.6</v>
      </c>
      <c r="Y17" s="1">
        <v>9.6</v>
      </c>
      <c r="Z17" s="1">
        <v>12.8</v>
      </c>
      <c r="AA17" s="1">
        <v>24.4</v>
      </c>
      <c r="AB17" s="1">
        <v>6.6</v>
      </c>
      <c r="AC17" s="1">
        <v>3.125</v>
      </c>
      <c r="AD17" s="1">
        <v>29</v>
      </c>
      <c r="AE17" s="34" t="s">
        <v>48</v>
      </c>
      <c r="AF17" s="1">
        <f t="shared" ref="AF17:AF24" si="6"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150</v>
      </c>
      <c r="D18" s="1">
        <v>429</v>
      </c>
      <c r="E18" s="1">
        <v>132</v>
      </c>
      <c r="F18" s="1">
        <v>435</v>
      </c>
      <c r="G18" s="7">
        <v>0.18</v>
      </c>
      <c r="H18" s="1">
        <v>150</v>
      </c>
      <c r="I18" s="1">
        <v>5038411</v>
      </c>
      <c r="J18" s="1">
        <v>137</v>
      </c>
      <c r="K18" s="1">
        <f t="shared" si="2"/>
        <v>-5</v>
      </c>
      <c r="L18" s="1"/>
      <c r="M18" s="1"/>
      <c r="N18" s="1">
        <v>381.60000000000008</v>
      </c>
      <c r="O18" s="1">
        <f t="shared" si="3"/>
        <v>26.4</v>
      </c>
      <c r="P18" s="5"/>
      <c r="Q18" s="5"/>
      <c r="R18" s="1"/>
      <c r="S18" s="1">
        <f t="shared" si="4"/>
        <v>30.931818181818187</v>
      </c>
      <c r="T18" s="1">
        <f t="shared" si="5"/>
        <v>30.931818181818187</v>
      </c>
      <c r="U18" s="1">
        <v>40.6</v>
      </c>
      <c r="V18" s="1">
        <v>36.4</v>
      </c>
      <c r="W18" s="1">
        <v>26</v>
      </c>
      <c r="X18" s="1">
        <v>31.8</v>
      </c>
      <c r="Y18" s="1">
        <v>27.2</v>
      </c>
      <c r="Z18" s="1">
        <v>39.6</v>
      </c>
      <c r="AA18" s="1">
        <v>30.4</v>
      </c>
      <c r="AB18" s="1">
        <v>47</v>
      </c>
      <c r="AC18" s="1">
        <v>25.625</v>
      </c>
      <c r="AD18" s="1">
        <v>45</v>
      </c>
      <c r="AE18" s="34" t="s">
        <v>48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333</v>
      </c>
      <c r="D19" s="1">
        <v>149</v>
      </c>
      <c r="E19" s="1">
        <v>150</v>
      </c>
      <c r="F19" s="1">
        <v>318</v>
      </c>
      <c r="G19" s="7">
        <v>0.18</v>
      </c>
      <c r="H19" s="1">
        <v>150</v>
      </c>
      <c r="I19" s="1">
        <v>5038459</v>
      </c>
      <c r="J19" s="1">
        <v>152</v>
      </c>
      <c r="K19" s="1">
        <f t="shared" si="2"/>
        <v>-2</v>
      </c>
      <c r="L19" s="1"/>
      <c r="M19" s="1"/>
      <c r="N19" s="1">
        <v>316.2</v>
      </c>
      <c r="O19" s="1">
        <f t="shared" si="3"/>
        <v>30</v>
      </c>
      <c r="P19" s="5"/>
      <c r="Q19" s="5"/>
      <c r="R19" s="1"/>
      <c r="S19" s="1">
        <f t="shared" si="4"/>
        <v>21.14</v>
      </c>
      <c r="T19" s="1">
        <f t="shared" si="5"/>
        <v>21.14</v>
      </c>
      <c r="U19" s="1">
        <v>31.8</v>
      </c>
      <c r="V19" s="1">
        <v>28</v>
      </c>
      <c r="W19" s="1">
        <v>28.8</v>
      </c>
      <c r="X19" s="1">
        <v>41.6</v>
      </c>
      <c r="Y19" s="1">
        <v>38.6</v>
      </c>
      <c r="Z19" s="1">
        <v>18.8</v>
      </c>
      <c r="AA19" s="1">
        <v>25.2</v>
      </c>
      <c r="AB19" s="1">
        <v>58</v>
      </c>
      <c r="AC19" s="1">
        <v>22.5</v>
      </c>
      <c r="AD19" s="1">
        <v>59.8</v>
      </c>
      <c r="AE19" s="1"/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69</v>
      </c>
      <c r="D20" s="1">
        <v>271</v>
      </c>
      <c r="E20" s="1">
        <v>86</v>
      </c>
      <c r="F20" s="1">
        <v>236</v>
      </c>
      <c r="G20" s="7">
        <v>0.18</v>
      </c>
      <c r="H20" s="1">
        <v>150</v>
      </c>
      <c r="I20" s="1">
        <v>5038831</v>
      </c>
      <c r="J20" s="1">
        <v>88</v>
      </c>
      <c r="K20" s="1">
        <f t="shared" si="2"/>
        <v>-2</v>
      </c>
      <c r="L20" s="1"/>
      <c r="M20" s="1"/>
      <c r="N20" s="1">
        <v>103.8000000000001</v>
      </c>
      <c r="O20" s="1">
        <f t="shared" si="3"/>
        <v>17.2</v>
      </c>
      <c r="P20" s="5"/>
      <c r="Q20" s="5"/>
      <c r="R20" s="1"/>
      <c r="S20" s="1">
        <f t="shared" si="4"/>
        <v>19.755813953488378</v>
      </c>
      <c r="T20" s="1">
        <f t="shared" si="5"/>
        <v>19.755813953488378</v>
      </c>
      <c r="U20" s="1">
        <v>18.8</v>
      </c>
      <c r="V20" s="1">
        <v>20.399999999999999</v>
      </c>
      <c r="W20" s="1">
        <v>12.4</v>
      </c>
      <c r="X20" s="1">
        <v>15.6</v>
      </c>
      <c r="Y20" s="1">
        <v>14.2</v>
      </c>
      <c r="Z20" s="1">
        <v>15.6</v>
      </c>
      <c r="AA20" s="1">
        <v>17.399999999999999</v>
      </c>
      <c r="AB20" s="1">
        <v>29.6</v>
      </c>
      <c r="AC20" s="1">
        <v>3.25</v>
      </c>
      <c r="AD20" s="1">
        <v>9.6</v>
      </c>
      <c r="AE20" s="1"/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36</v>
      </c>
      <c r="C21" s="1">
        <v>147</v>
      </c>
      <c r="D21" s="1">
        <v>101</v>
      </c>
      <c r="E21" s="1">
        <v>95</v>
      </c>
      <c r="F21" s="1">
        <v>138</v>
      </c>
      <c r="G21" s="7">
        <v>0.18</v>
      </c>
      <c r="H21" s="1">
        <v>120</v>
      </c>
      <c r="I21" s="1">
        <v>5038855</v>
      </c>
      <c r="J21" s="1">
        <v>103</v>
      </c>
      <c r="K21" s="1">
        <f t="shared" si="2"/>
        <v>-8</v>
      </c>
      <c r="L21" s="1"/>
      <c r="M21" s="1"/>
      <c r="N21" s="1">
        <v>70</v>
      </c>
      <c r="O21" s="1">
        <f t="shared" si="3"/>
        <v>19</v>
      </c>
      <c r="P21" s="5">
        <f t="shared" ref="P20:P21" si="7">20*O21-N21-F21</f>
        <v>172</v>
      </c>
      <c r="Q21" s="5"/>
      <c r="R21" s="1"/>
      <c r="S21" s="1">
        <f t="shared" si="4"/>
        <v>20</v>
      </c>
      <c r="T21" s="1">
        <f t="shared" si="5"/>
        <v>10.947368421052632</v>
      </c>
      <c r="U21" s="1">
        <v>14</v>
      </c>
      <c r="V21" s="1">
        <v>15</v>
      </c>
      <c r="W21" s="1">
        <v>15</v>
      </c>
      <c r="X21" s="1">
        <v>13.8</v>
      </c>
      <c r="Y21" s="1">
        <v>9.1999999999999993</v>
      </c>
      <c r="Z21" s="1">
        <v>12.2</v>
      </c>
      <c r="AA21" s="1">
        <v>18.600000000000001</v>
      </c>
      <c r="AB21" s="1">
        <v>23.6</v>
      </c>
      <c r="AC21" s="1">
        <v>11</v>
      </c>
      <c r="AD21" s="1">
        <v>16.2</v>
      </c>
      <c r="AE21" s="1"/>
      <c r="AF21" s="1">
        <f t="shared" si="6"/>
        <v>30.959999999999997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562</v>
      </c>
      <c r="D22" s="1">
        <v>199</v>
      </c>
      <c r="E22" s="1">
        <v>211</v>
      </c>
      <c r="F22" s="1">
        <v>510</v>
      </c>
      <c r="G22" s="7">
        <v>0.18</v>
      </c>
      <c r="H22" s="1">
        <v>150</v>
      </c>
      <c r="I22" s="1">
        <v>5038435</v>
      </c>
      <c r="J22" s="1">
        <v>222</v>
      </c>
      <c r="K22" s="1">
        <f t="shared" si="2"/>
        <v>-11</v>
      </c>
      <c r="L22" s="1"/>
      <c r="M22" s="1"/>
      <c r="N22" s="1">
        <v>423.2</v>
      </c>
      <c r="O22" s="1">
        <f t="shared" si="3"/>
        <v>42.2</v>
      </c>
      <c r="P22" s="5"/>
      <c r="Q22" s="5"/>
      <c r="R22" s="1"/>
      <c r="S22" s="1">
        <f t="shared" si="4"/>
        <v>22.113744075829384</v>
      </c>
      <c r="T22" s="1">
        <f t="shared" si="5"/>
        <v>22.113744075829384</v>
      </c>
      <c r="U22" s="1">
        <v>49</v>
      </c>
      <c r="V22" s="1">
        <v>45</v>
      </c>
      <c r="W22" s="1">
        <v>48.2</v>
      </c>
      <c r="X22" s="1">
        <v>48.2</v>
      </c>
      <c r="Y22" s="1">
        <v>37.6</v>
      </c>
      <c r="Z22" s="1">
        <v>72.2</v>
      </c>
      <c r="AA22" s="1">
        <v>65.599999999999994</v>
      </c>
      <c r="AB22" s="1">
        <v>37.200000000000003</v>
      </c>
      <c r="AC22" s="1">
        <v>42.875</v>
      </c>
      <c r="AD22" s="1">
        <v>83.4</v>
      </c>
      <c r="AE22" s="1"/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61</v>
      </c>
      <c r="B23" s="1" t="s">
        <v>36</v>
      </c>
      <c r="C23" s="1">
        <v>196</v>
      </c>
      <c r="D23" s="1">
        <v>246</v>
      </c>
      <c r="E23" s="1">
        <v>104</v>
      </c>
      <c r="F23" s="1">
        <v>336</v>
      </c>
      <c r="G23" s="7">
        <v>0.18</v>
      </c>
      <c r="H23" s="1">
        <v>120</v>
      </c>
      <c r="I23" s="1">
        <v>5038398</v>
      </c>
      <c r="J23" s="1">
        <v>106</v>
      </c>
      <c r="K23" s="1">
        <f t="shared" si="2"/>
        <v>-2</v>
      </c>
      <c r="L23" s="1"/>
      <c r="M23" s="1"/>
      <c r="N23" s="1">
        <v>197.8</v>
      </c>
      <c r="O23" s="1">
        <f t="shared" si="3"/>
        <v>20.8</v>
      </c>
      <c r="P23" s="5"/>
      <c r="Q23" s="5"/>
      <c r="R23" s="1"/>
      <c r="S23" s="1">
        <f t="shared" si="4"/>
        <v>25.663461538461537</v>
      </c>
      <c r="T23" s="1">
        <f t="shared" si="5"/>
        <v>25.663461538461537</v>
      </c>
      <c r="U23" s="1">
        <v>27</v>
      </c>
      <c r="V23" s="1">
        <v>26.8</v>
      </c>
      <c r="W23" s="1">
        <v>22.4</v>
      </c>
      <c r="X23" s="1">
        <v>20.6</v>
      </c>
      <c r="Y23" s="1">
        <v>19</v>
      </c>
      <c r="Z23" s="1">
        <v>20</v>
      </c>
      <c r="AA23" s="1">
        <v>20</v>
      </c>
      <c r="AB23" s="1">
        <v>34.4</v>
      </c>
      <c r="AC23" s="1">
        <v>3.875</v>
      </c>
      <c r="AD23" s="1">
        <v>32.6</v>
      </c>
      <c r="AE23" s="1"/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62</v>
      </c>
      <c r="B24" s="22" t="s">
        <v>50</v>
      </c>
      <c r="C24" s="22">
        <v>194.84</v>
      </c>
      <c r="D24" s="22">
        <v>0.16</v>
      </c>
      <c r="E24" s="22">
        <v>7.1</v>
      </c>
      <c r="F24" s="23">
        <v>187.9</v>
      </c>
      <c r="G24" s="7">
        <v>1</v>
      </c>
      <c r="H24" s="1">
        <v>150</v>
      </c>
      <c r="I24" s="1">
        <v>5038572</v>
      </c>
      <c r="J24" s="1">
        <v>7.5</v>
      </c>
      <c r="K24" s="1">
        <f t="shared" si="2"/>
        <v>-0.40000000000000036</v>
      </c>
      <c r="L24" s="1"/>
      <c r="M24" s="1"/>
      <c r="N24" s="1"/>
      <c r="O24" s="1">
        <f t="shared" si="3"/>
        <v>1.42</v>
      </c>
      <c r="P24" s="5"/>
      <c r="Q24" s="5"/>
      <c r="R24" s="1"/>
      <c r="S24" s="1">
        <f t="shared" si="4"/>
        <v>132.32394366197184</v>
      </c>
      <c r="T24" s="1">
        <f t="shared" si="5"/>
        <v>132.32394366197184</v>
      </c>
      <c r="U24" s="1">
        <v>1.41</v>
      </c>
      <c r="V24" s="1">
        <v>1.9319999999999999</v>
      </c>
      <c r="W24" s="1">
        <v>0.998</v>
      </c>
      <c r="X24" s="1">
        <v>4.4960000000000004</v>
      </c>
      <c r="Y24" s="1">
        <v>1.9119999999999999</v>
      </c>
      <c r="Z24" s="1">
        <v>1.524</v>
      </c>
      <c r="AA24" s="1">
        <v>0</v>
      </c>
      <c r="AB24" s="1">
        <v>0</v>
      </c>
      <c r="AC24" s="1">
        <v>0</v>
      </c>
      <c r="AD24" s="1">
        <v>0</v>
      </c>
      <c r="AE24" s="34" t="s">
        <v>48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72</v>
      </c>
      <c r="B25" s="28" t="s">
        <v>50</v>
      </c>
      <c r="C25" s="28">
        <v>29.452000000000002</v>
      </c>
      <c r="D25" s="28">
        <v>0.36</v>
      </c>
      <c r="E25" s="28">
        <v>9.8840000000000003</v>
      </c>
      <c r="F25" s="29">
        <v>19.928000000000001</v>
      </c>
      <c r="G25" s="13">
        <v>0</v>
      </c>
      <c r="H25" s="12" t="e">
        <v>#N/A</v>
      </c>
      <c r="I25" s="12" t="s">
        <v>51</v>
      </c>
      <c r="J25" s="12">
        <v>7</v>
      </c>
      <c r="K25" s="12">
        <f>E25-J25</f>
        <v>2.8840000000000003</v>
      </c>
      <c r="L25" s="12"/>
      <c r="M25" s="12"/>
      <c r="N25" s="12"/>
      <c r="O25" s="12">
        <f t="shared" si="3"/>
        <v>1.9768000000000001</v>
      </c>
      <c r="P25" s="14"/>
      <c r="Q25" s="14"/>
      <c r="R25" s="12"/>
      <c r="S25" s="12">
        <f t="shared" si="4"/>
        <v>10.08093889113719</v>
      </c>
      <c r="T25" s="12">
        <f t="shared" si="5"/>
        <v>10.08093889113719</v>
      </c>
      <c r="U25" s="12">
        <v>0.63760000000000006</v>
      </c>
      <c r="V25" s="12">
        <v>0.45800000000000002</v>
      </c>
      <c r="W25" s="12">
        <v>0</v>
      </c>
      <c r="X25" s="12">
        <v>0.46079999999999999</v>
      </c>
      <c r="Y25" s="12">
        <v>4.4859999999999998</v>
      </c>
      <c r="Z25" s="12">
        <v>11.0594</v>
      </c>
      <c r="AA25" s="12">
        <v>0</v>
      </c>
      <c r="AB25" s="12">
        <v>0</v>
      </c>
      <c r="AC25" s="12">
        <v>0</v>
      </c>
      <c r="AD25" s="12">
        <v>0</v>
      </c>
      <c r="AE25" s="33" t="s">
        <v>46</v>
      </c>
      <c r="AF25" s="1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63</v>
      </c>
      <c r="B26" s="22" t="s">
        <v>50</v>
      </c>
      <c r="C26" s="22">
        <v>111.59</v>
      </c>
      <c r="D26" s="22">
        <v>11.324999999999999</v>
      </c>
      <c r="E26" s="22">
        <v>5.17</v>
      </c>
      <c r="F26" s="23">
        <v>114.97499999999999</v>
      </c>
      <c r="G26" s="7">
        <v>1</v>
      </c>
      <c r="H26" s="1">
        <v>150</v>
      </c>
      <c r="I26" s="1">
        <v>5038596</v>
      </c>
      <c r="J26" s="1">
        <v>7.5</v>
      </c>
      <c r="K26" s="1">
        <f t="shared" si="2"/>
        <v>-2.33</v>
      </c>
      <c r="L26" s="1"/>
      <c r="M26" s="1"/>
      <c r="N26" s="1"/>
      <c r="O26" s="1">
        <f t="shared" si="3"/>
        <v>1.034</v>
      </c>
      <c r="P26" s="5"/>
      <c r="Q26" s="5"/>
      <c r="R26" s="1"/>
      <c r="S26" s="1">
        <f t="shared" si="4"/>
        <v>111.1943907156673</v>
      </c>
      <c r="T26" s="1">
        <f t="shared" si="5"/>
        <v>111.1943907156673</v>
      </c>
      <c r="U26" s="1">
        <v>2.52</v>
      </c>
      <c r="V26" s="1">
        <v>0.81159999999999999</v>
      </c>
      <c r="W26" s="1">
        <v>1.6572</v>
      </c>
      <c r="X26" s="1">
        <v>5.55</v>
      </c>
      <c r="Y26" s="1">
        <v>12.1554</v>
      </c>
      <c r="Z26" s="1">
        <v>10.9246</v>
      </c>
      <c r="AA26" s="1">
        <v>0</v>
      </c>
      <c r="AB26" s="1">
        <v>0</v>
      </c>
      <c r="AC26" s="1">
        <v>0</v>
      </c>
      <c r="AD26" s="1">
        <v>0</v>
      </c>
      <c r="AE26" s="34" t="s">
        <v>48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73</v>
      </c>
      <c r="B27" s="28" t="s">
        <v>50</v>
      </c>
      <c r="C27" s="28">
        <v>33.584000000000003</v>
      </c>
      <c r="D27" s="28">
        <v>0.41599999999999998</v>
      </c>
      <c r="E27" s="28">
        <v>10.406000000000001</v>
      </c>
      <c r="F27" s="29">
        <v>23.594000000000001</v>
      </c>
      <c r="G27" s="13">
        <v>0</v>
      </c>
      <c r="H27" s="12" t="e">
        <v>#N/A</v>
      </c>
      <c r="I27" s="12" t="s">
        <v>51</v>
      </c>
      <c r="J27" s="12">
        <v>8</v>
      </c>
      <c r="K27" s="12">
        <f>E27-J27</f>
        <v>2.4060000000000006</v>
      </c>
      <c r="L27" s="12"/>
      <c r="M27" s="12"/>
      <c r="N27" s="12"/>
      <c r="O27" s="12">
        <f t="shared" si="3"/>
        <v>2.0811999999999999</v>
      </c>
      <c r="P27" s="14"/>
      <c r="Q27" s="14"/>
      <c r="R27" s="12"/>
      <c r="S27" s="12">
        <f t="shared" si="4"/>
        <v>11.33672881030175</v>
      </c>
      <c r="T27" s="12">
        <f t="shared" si="5"/>
        <v>11.33672881030175</v>
      </c>
      <c r="U27" s="12">
        <v>2.5659999999999998</v>
      </c>
      <c r="V27" s="12">
        <v>4.9811999999999994</v>
      </c>
      <c r="W27" s="12">
        <v>4.0671999999999997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33" t="s">
        <v>46</v>
      </c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64</v>
      </c>
      <c r="B28" s="25" t="s">
        <v>50</v>
      </c>
      <c r="C28" s="25"/>
      <c r="D28" s="25"/>
      <c r="E28" s="25"/>
      <c r="F28" s="26"/>
      <c r="G28" s="19">
        <v>1</v>
      </c>
      <c r="H28" s="18">
        <v>120</v>
      </c>
      <c r="I28" s="18">
        <v>8785204</v>
      </c>
      <c r="J28" s="18"/>
      <c r="K28" s="18">
        <f t="shared" si="2"/>
        <v>0</v>
      </c>
      <c r="L28" s="18"/>
      <c r="M28" s="18"/>
      <c r="N28" s="18"/>
      <c r="O28" s="18">
        <f t="shared" si="3"/>
        <v>0</v>
      </c>
      <c r="P28" s="20"/>
      <c r="Q28" s="20"/>
      <c r="R28" s="18"/>
      <c r="S28" s="18" t="e">
        <f t="shared" si="4"/>
        <v>#DIV/0!</v>
      </c>
      <c r="T28" s="18" t="e">
        <f t="shared" si="5"/>
        <v>#DIV/0!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 t="s">
        <v>65</v>
      </c>
      <c r="AF28" s="18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7" t="s">
        <v>74</v>
      </c>
      <c r="B29" s="28" t="s">
        <v>50</v>
      </c>
      <c r="C29" s="28">
        <v>41.875</v>
      </c>
      <c r="D29" s="28">
        <v>118.925</v>
      </c>
      <c r="E29" s="28">
        <v>41.472000000000001</v>
      </c>
      <c r="F29" s="29">
        <v>116.212</v>
      </c>
      <c r="G29" s="13">
        <v>0</v>
      </c>
      <c r="H29" s="12" t="e">
        <v>#N/A</v>
      </c>
      <c r="I29" s="12" t="s">
        <v>51</v>
      </c>
      <c r="J29" s="12">
        <v>38.5</v>
      </c>
      <c r="K29" s="12">
        <f>E29-J29</f>
        <v>2.9720000000000013</v>
      </c>
      <c r="L29" s="12"/>
      <c r="M29" s="12"/>
      <c r="N29" s="12"/>
      <c r="O29" s="12">
        <f t="shared" si="3"/>
        <v>8.2943999999999996</v>
      </c>
      <c r="P29" s="14"/>
      <c r="Q29" s="14"/>
      <c r="R29" s="12"/>
      <c r="S29" s="12">
        <f t="shared" si="4"/>
        <v>14.010898919753087</v>
      </c>
      <c r="T29" s="12">
        <f t="shared" si="5"/>
        <v>14.010898919753087</v>
      </c>
      <c r="U29" s="12">
        <v>8.8617999999999988</v>
      </c>
      <c r="V29" s="12">
        <v>15.319599999999999</v>
      </c>
      <c r="W29" s="12">
        <v>5.1731999999999996</v>
      </c>
      <c r="X29" s="12">
        <v>6.4308000000000014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/>
      <c r="AF29" s="12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36</v>
      </c>
      <c r="C30" s="1">
        <v>131</v>
      </c>
      <c r="D30" s="1">
        <v>98</v>
      </c>
      <c r="E30" s="1">
        <v>42</v>
      </c>
      <c r="F30" s="1">
        <v>163</v>
      </c>
      <c r="G30" s="7">
        <v>0.1</v>
      </c>
      <c r="H30" s="1">
        <v>60</v>
      </c>
      <c r="I30" s="1">
        <v>8444170</v>
      </c>
      <c r="J30" s="1">
        <v>49</v>
      </c>
      <c r="K30" s="1">
        <f t="shared" si="2"/>
        <v>-7</v>
      </c>
      <c r="L30" s="1"/>
      <c r="M30" s="1"/>
      <c r="N30" s="1"/>
      <c r="O30" s="1">
        <f t="shared" si="3"/>
        <v>8.4</v>
      </c>
      <c r="P30" s="5"/>
      <c r="Q30" s="5"/>
      <c r="R30" s="1"/>
      <c r="S30" s="1">
        <f t="shared" si="4"/>
        <v>19.404761904761905</v>
      </c>
      <c r="T30" s="1">
        <f t="shared" si="5"/>
        <v>19.404761904761905</v>
      </c>
      <c r="U30" s="1">
        <v>9.6</v>
      </c>
      <c r="V30" s="1">
        <v>15.6</v>
      </c>
      <c r="W30" s="1">
        <v>14.8</v>
      </c>
      <c r="X30" s="1">
        <v>12.6</v>
      </c>
      <c r="Y30" s="1">
        <v>14.6</v>
      </c>
      <c r="Z30" s="1">
        <v>9.1999999999999993</v>
      </c>
      <c r="AA30" s="1">
        <v>25.2</v>
      </c>
      <c r="AB30" s="1">
        <v>21.2</v>
      </c>
      <c r="AC30" s="1">
        <v>1</v>
      </c>
      <c r="AD30" s="1">
        <v>16</v>
      </c>
      <c r="AE30" s="1"/>
      <c r="AF30" s="1">
        <f t="shared" ref="AF30:AF35" si="8"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50</v>
      </c>
      <c r="C31" s="1">
        <v>205.15899999999999</v>
      </c>
      <c r="D31" s="1">
        <v>3.2480000000000002</v>
      </c>
      <c r="E31" s="1">
        <v>16.675000000000001</v>
      </c>
      <c r="F31" s="1">
        <v>188.12899999999999</v>
      </c>
      <c r="G31" s="7">
        <v>1</v>
      </c>
      <c r="H31" s="1">
        <v>120</v>
      </c>
      <c r="I31" s="1">
        <v>5522704</v>
      </c>
      <c r="J31" s="1">
        <v>24</v>
      </c>
      <c r="K31" s="1">
        <f t="shared" si="2"/>
        <v>-7.3249999999999993</v>
      </c>
      <c r="L31" s="1"/>
      <c r="M31" s="1"/>
      <c r="N31" s="1"/>
      <c r="O31" s="1">
        <f t="shared" si="3"/>
        <v>3.335</v>
      </c>
      <c r="P31" s="5"/>
      <c r="Q31" s="5"/>
      <c r="R31" s="1"/>
      <c r="S31" s="1">
        <f t="shared" si="4"/>
        <v>56.410494752623684</v>
      </c>
      <c r="T31" s="1">
        <f t="shared" si="5"/>
        <v>56.410494752623684</v>
      </c>
      <c r="U31" s="1">
        <v>7.466800000000001</v>
      </c>
      <c r="V31" s="1">
        <v>8.58</v>
      </c>
      <c r="W31" s="1">
        <v>3.8332000000000002</v>
      </c>
      <c r="X31" s="1">
        <v>4.5747999999999998</v>
      </c>
      <c r="Y31" s="1">
        <v>8.5939999999999994</v>
      </c>
      <c r="Z31" s="1">
        <v>15.179600000000001</v>
      </c>
      <c r="AA31" s="1">
        <v>11.458600000000001</v>
      </c>
      <c r="AB31" s="1">
        <v>10.415800000000001</v>
      </c>
      <c r="AC31" s="1">
        <v>21.18525</v>
      </c>
      <c r="AD31" s="1">
        <v>13.692399999999999</v>
      </c>
      <c r="AE31" s="34" t="s">
        <v>48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55</v>
      </c>
      <c r="D32" s="1">
        <v>25</v>
      </c>
      <c r="E32" s="1">
        <v>16</v>
      </c>
      <c r="F32" s="1">
        <v>57</v>
      </c>
      <c r="G32" s="7">
        <v>0.14000000000000001</v>
      </c>
      <c r="H32" s="1">
        <v>180</v>
      </c>
      <c r="I32" s="1">
        <v>9988391</v>
      </c>
      <c r="J32" s="1">
        <v>22</v>
      </c>
      <c r="K32" s="1">
        <f t="shared" si="2"/>
        <v>-6</v>
      </c>
      <c r="L32" s="1"/>
      <c r="M32" s="1"/>
      <c r="N32" s="1">
        <v>59.000000000000028</v>
      </c>
      <c r="O32" s="1">
        <f t="shared" si="3"/>
        <v>3.2</v>
      </c>
      <c r="P32" s="5"/>
      <c r="Q32" s="5"/>
      <c r="R32" s="1"/>
      <c r="S32" s="1">
        <f t="shared" si="4"/>
        <v>36.250000000000007</v>
      </c>
      <c r="T32" s="1">
        <f t="shared" si="5"/>
        <v>36.250000000000007</v>
      </c>
      <c r="U32" s="1">
        <v>5.4</v>
      </c>
      <c r="V32" s="1">
        <v>4.8</v>
      </c>
      <c r="W32" s="1">
        <v>5</v>
      </c>
      <c r="X32" s="1">
        <v>5.2</v>
      </c>
      <c r="Y32" s="1">
        <v>4.2</v>
      </c>
      <c r="Z32" s="1">
        <v>3.2</v>
      </c>
      <c r="AA32" s="1">
        <v>2.6</v>
      </c>
      <c r="AB32" s="1">
        <v>4</v>
      </c>
      <c r="AC32" s="1">
        <v>4.125</v>
      </c>
      <c r="AD32" s="1">
        <v>9.4</v>
      </c>
      <c r="AE32" s="33" t="s">
        <v>46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36</v>
      </c>
      <c r="C33" s="1">
        <v>144</v>
      </c>
      <c r="D33" s="1">
        <v>23</v>
      </c>
      <c r="E33" s="1">
        <v>87</v>
      </c>
      <c r="F33" s="1">
        <v>64</v>
      </c>
      <c r="G33" s="7">
        <v>0.18</v>
      </c>
      <c r="H33" s="1">
        <v>270</v>
      </c>
      <c r="I33" s="1">
        <v>9988681</v>
      </c>
      <c r="J33" s="1">
        <v>97</v>
      </c>
      <c r="K33" s="1">
        <f t="shared" si="2"/>
        <v>-10</v>
      </c>
      <c r="L33" s="1"/>
      <c r="M33" s="1"/>
      <c r="N33" s="1">
        <v>483.59999999999991</v>
      </c>
      <c r="O33" s="1">
        <f t="shared" si="3"/>
        <v>17.399999999999999</v>
      </c>
      <c r="P33" s="5"/>
      <c r="Q33" s="5"/>
      <c r="R33" s="1"/>
      <c r="S33" s="1">
        <f t="shared" si="4"/>
        <v>31.47126436781609</v>
      </c>
      <c r="T33" s="1">
        <f t="shared" si="5"/>
        <v>31.47126436781609</v>
      </c>
      <c r="U33" s="1">
        <v>26.4</v>
      </c>
      <c r="V33" s="1">
        <v>13.2</v>
      </c>
      <c r="W33" s="1">
        <v>15.6</v>
      </c>
      <c r="X33" s="1">
        <v>19.600000000000001</v>
      </c>
      <c r="Y33" s="1">
        <v>15.6</v>
      </c>
      <c r="Z33" s="1">
        <v>28.4</v>
      </c>
      <c r="AA33" s="1">
        <v>17.399999999999999</v>
      </c>
      <c r="AB33" s="1">
        <v>22.8</v>
      </c>
      <c r="AC33" s="1">
        <v>12.25</v>
      </c>
      <c r="AD33" s="1">
        <v>16.2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75</v>
      </c>
      <c r="B34" s="1" t="s">
        <v>50</v>
      </c>
      <c r="C34" s="1">
        <v>94.096999999999994</v>
      </c>
      <c r="D34" s="1">
        <v>133.25299999999999</v>
      </c>
      <c r="E34" s="1">
        <v>41.14</v>
      </c>
      <c r="F34" s="1">
        <v>179.94</v>
      </c>
      <c r="G34" s="7">
        <v>1</v>
      </c>
      <c r="H34" s="1">
        <v>120</v>
      </c>
      <c r="I34" s="1">
        <v>8785198</v>
      </c>
      <c r="J34" s="1">
        <v>45.5</v>
      </c>
      <c r="K34" s="1">
        <f t="shared" si="2"/>
        <v>-4.3599999999999994</v>
      </c>
      <c r="L34" s="1"/>
      <c r="M34" s="1"/>
      <c r="N34" s="1"/>
      <c r="O34" s="1">
        <f t="shared" si="3"/>
        <v>8.2279999999999998</v>
      </c>
      <c r="P34" s="5"/>
      <c r="Q34" s="5"/>
      <c r="R34" s="1"/>
      <c r="S34" s="1">
        <f t="shared" si="4"/>
        <v>21.869227029654837</v>
      </c>
      <c r="T34" s="1">
        <f t="shared" si="5"/>
        <v>21.869227029654837</v>
      </c>
      <c r="U34" s="1">
        <v>5.6752000000000002</v>
      </c>
      <c r="V34" s="1">
        <v>10.676600000000001</v>
      </c>
      <c r="W34" s="1">
        <v>6.8372000000000002</v>
      </c>
      <c r="X34" s="1">
        <v>7.5900000000000007</v>
      </c>
      <c r="Y34" s="1">
        <v>5.0848000000000004</v>
      </c>
      <c r="Z34" s="1">
        <v>0.60199999999999998</v>
      </c>
      <c r="AA34" s="1">
        <v>12.613</v>
      </c>
      <c r="AB34" s="1">
        <v>0</v>
      </c>
      <c r="AC34" s="1">
        <v>3.9649999999999999</v>
      </c>
      <c r="AD34" s="1">
        <v>6.26</v>
      </c>
      <c r="AE34" s="35" t="s">
        <v>85</v>
      </c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5" t="s">
        <v>76</v>
      </c>
      <c r="B35" s="16" t="s">
        <v>50</v>
      </c>
      <c r="C35" s="16">
        <v>58.363</v>
      </c>
      <c r="D35" s="16">
        <v>20.457000000000001</v>
      </c>
      <c r="E35" s="16">
        <v>9.4019999999999992</v>
      </c>
      <c r="F35" s="17">
        <v>38.597999999999999</v>
      </c>
      <c r="G35" s="7">
        <v>1</v>
      </c>
      <c r="H35" s="1">
        <v>180</v>
      </c>
      <c r="I35" s="1">
        <v>5038619</v>
      </c>
      <c r="J35" s="1">
        <v>7.5</v>
      </c>
      <c r="K35" s="1">
        <f t="shared" si="2"/>
        <v>1.9019999999999992</v>
      </c>
      <c r="L35" s="1"/>
      <c r="M35" s="1"/>
      <c r="N35" s="1"/>
      <c r="O35" s="1">
        <f t="shared" si="3"/>
        <v>1.8803999999999998</v>
      </c>
      <c r="P35" s="5"/>
      <c r="Q35" s="5"/>
      <c r="R35" s="1"/>
      <c r="S35" s="1">
        <f t="shared" si="4"/>
        <v>20.526483726866626</v>
      </c>
      <c r="T35" s="1">
        <f t="shared" si="5"/>
        <v>20.526483726866626</v>
      </c>
      <c r="U35" s="1">
        <v>1.3148</v>
      </c>
      <c r="V35" s="1">
        <v>4.0584000000000007</v>
      </c>
      <c r="W35" s="1">
        <v>5.98</v>
      </c>
      <c r="X35" s="1">
        <v>2.0076000000000001</v>
      </c>
      <c r="Y35" s="1">
        <v>5.7295999999999996</v>
      </c>
      <c r="Z35" s="1">
        <v>5.31</v>
      </c>
      <c r="AA35" s="1">
        <v>0</v>
      </c>
      <c r="AB35" s="1">
        <v>0</v>
      </c>
      <c r="AC35" s="1">
        <v>0</v>
      </c>
      <c r="AD35" s="1">
        <v>0</v>
      </c>
      <c r="AE35" s="1" t="s">
        <v>46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30" t="s">
        <v>66</v>
      </c>
      <c r="B36" s="31" t="s">
        <v>50</v>
      </c>
      <c r="C36" s="31">
        <v>42.65</v>
      </c>
      <c r="D36" s="31">
        <v>0.35</v>
      </c>
      <c r="E36" s="31">
        <v>5.8680000000000003</v>
      </c>
      <c r="F36" s="32">
        <v>37.131999999999998</v>
      </c>
      <c r="G36" s="13">
        <v>0</v>
      </c>
      <c r="H36" s="12" t="e">
        <v>#N/A</v>
      </c>
      <c r="I36" s="12" t="s">
        <v>51</v>
      </c>
      <c r="J36" s="12">
        <v>5</v>
      </c>
      <c r="K36" s="12">
        <f>E36-J36</f>
        <v>0.86800000000000033</v>
      </c>
      <c r="L36" s="12"/>
      <c r="M36" s="12"/>
      <c r="N36" s="12"/>
      <c r="O36" s="12">
        <f t="shared" si="3"/>
        <v>1.1736</v>
      </c>
      <c r="P36" s="14"/>
      <c r="Q36" s="14"/>
      <c r="R36" s="12"/>
      <c r="S36" s="12">
        <f t="shared" si="4"/>
        <v>31.63940013633265</v>
      </c>
      <c r="T36" s="12">
        <f t="shared" si="5"/>
        <v>31.63940013633265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/>
      <c r="AF36" s="1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67</v>
      </c>
      <c r="B37" s="28" t="s">
        <v>50</v>
      </c>
      <c r="C37" s="28"/>
      <c r="D37" s="28">
        <v>2.2080000000000002</v>
      </c>
      <c r="E37" s="28">
        <v>2.9340000000000002</v>
      </c>
      <c r="F37" s="29">
        <v>-0.72599999999999998</v>
      </c>
      <c r="G37" s="13">
        <v>0</v>
      </c>
      <c r="H37" s="12" t="e">
        <v>#N/A</v>
      </c>
      <c r="I37" s="12" t="s">
        <v>51</v>
      </c>
      <c r="J37" s="12">
        <v>2.2999999999999998</v>
      </c>
      <c r="K37" s="12">
        <f>E37-J37</f>
        <v>0.63400000000000034</v>
      </c>
      <c r="L37" s="12"/>
      <c r="M37" s="12"/>
      <c r="N37" s="12"/>
      <c r="O37" s="12">
        <f t="shared" si="3"/>
        <v>0.58679999999999999</v>
      </c>
      <c r="P37" s="14"/>
      <c r="Q37" s="14"/>
      <c r="R37" s="12"/>
      <c r="S37" s="12">
        <f t="shared" si="4"/>
        <v>-1.2372188139059304</v>
      </c>
      <c r="T37" s="12">
        <f t="shared" si="5"/>
        <v>-1.2372188139059304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/>
      <c r="AF37" s="1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36</v>
      </c>
      <c r="C38" s="1">
        <v>547</v>
      </c>
      <c r="D38" s="1">
        <v>146</v>
      </c>
      <c r="E38" s="1">
        <v>198</v>
      </c>
      <c r="F38" s="1">
        <v>416</v>
      </c>
      <c r="G38" s="7">
        <v>0.1</v>
      </c>
      <c r="H38" s="1">
        <v>60</v>
      </c>
      <c r="I38" s="1">
        <v>8444187</v>
      </c>
      <c r="J38" s="1">
        <v>210</v>
      </c>
      <c r="K38" s="1">
        <f t="shared" si="2"/>
        <v>-12</v>
      </c>
      <c r="L38" s="1"/>
      <c r="M38" s="1"/>
      <c r="N38" s="1">
        <v>282.19999999999987</v>
      </c>
      <c r="O38" s="1">
        <f t="shared" si="3"/>
        <v>39.6</v>
      </c>
      <c r="P38" s="5"/>
      <c r="Q38" s="5"/>
      <c r="R38" s="1"/>
      <c r="S38" s="1">
        <f t="shared" si="4"/>
        <v>17.631313131313124</v>
      </c>
      <c r="T38" s="1">
        <f t="shared" si="5"/>
        <v>17.631313131313124</v>
      </c>
      <c r="U38" s="1">
        <v>50</v>
      </c>
      <c r="V38" s="1">
        <v>48.6</v>
      </c>
      <c r="W38" s="1">
        <v>59.6</v>
      </c>
      <c r="X38" s="1">
        <v>50.8</v>
      </c>
      <c r="Y38" s="1">
        <v>61.6</v>
      </c>
      <c r="Z38" s="1">
        <v>53</v>
      </c>
      <c r="AA38" s="1">
        <v>78</v>
      </c>
      <c r="AB38" s="1">
        <v>25.8</v>
      </c>
      <c r="AC38" s="1">
        <v>40.375</v>
      </c>
      <c r="AD38" s="1">
        <v>81.599999999999994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78</v>
      </c>
      <c r="B39" s="1" t="s">
        <v>36</v>
      </c>
      <c r="C39" s="1">
        <v>330</v>
      </c>
      <c r="D39" s="1">
        <v>137</v>
      </c>
      <c r="E39" s="1">
        <v>143</v>
      </c>
      <c r="F39" s="1">
        <v>317</v>
      </c>
      <c r="G39" s="7">
        <v>0.1</v>
      </c>
      <c r="H39" s="1">
        <v>90</v>
      </c>
      <c r="I39" s="1">
        <v>8444194</v>
      </c>
      <c r="J39" s="1">
        <v>149</v>
      </c>
      <c r="K39" s="1">
        <f t="shared" si="2"/>
        <v>-6</v>
      </c>
      <c r="L39" s="1"/>
      <c r="M39" s="1"/>
      <c r="N39" s="1">
        <v>140.1999999999999</v>
      </c>
      <c r="O39" s="1">
        <f t="shared" si="3"/>
        <v>28.6</v>
      </c>
      <c r="P39" s="5">
        <f>18*O39-N39-F39</f>
        <v>57.600000000000136</v>
      </c>
      <c r="Q39" s="5"/>
      <c r="R39" s="1"/>
      <c r="S39" s="1">
        <f t="shared" si="4"/>
        <v>18</v>
      </c>
      <c r="T39" s="1">
        <f t="shared" si="5"/>
        <v>15.986013986013983</v>
      </c>
      <c r="U39" s="1">
        <v>28</v>
      </c>
      <c r="V39" s="1">
        <v>28.4</v>
      </c>
      <c r="W39" s="1">
        <v>32.799999999999997</v>
      </c>
      <c r="X39" s="1">
        <v>19.399999999999999</v>
      </c>
      <c r="Y39" s="1">
        <v>36.799999999999997</v>
      </c>
      <c r="Z39" s="1">
        <v>32.200000000000003</v>
      </c>
      <c r="AA39" s="1">
        <v>35.6</v>
      </c>
      <c r="AB39" s="1">
        <v>41</v>
      </c>
      <c r="AC39" s="1">
        <v>25.625</v>
      </c>
      <c r="AD39" s="1">
        <v>50</v>
      </c>
      <c r="AE39" s="1"/>
      <c r="AF39" s="1">
        <f>G39*P39</f>
        <v>5.760000000000014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5" t="s">
        <v>80</v>
      </c>
      <c r="B40" s="16" t="s">
        <v>36</v>
      </c>
      <c r="C40" s="16">
        <v>190</v>
      </c>
      <c r="D40" s="16">
        <v>8</v>
      </c>
      <c r="E40" s="16">
        <v>32</v>
      </c>
      <c r="F40" s="17">
        <v>163</v>
      </c>
      <c r="G40" s="7">
        <v>0.2</v>
      </c>
      <c r="H40" s="1">
        <v>120</v>
      </c>
      <c r="I40" s="1">
        <v>783798</v>
      </c>
      <c r="J40" s="1">
        <v>32</v>
      </c>
      <c r="K40" s="1">
        <f t="shared" si="2"/>
        <v>0</v>
      </c>
      <c r="L40" s="1"/>
      <c r="M40" s="1"/>
      <c r="N40" s="1"/>
      <c r="O40" s="1">
        <f t="shared" si="3"/>
        <v>6.4</v>
      </c>
      <c r="P40" s="5"/>
      <c r="Q40" s="5"/>
      <c r="R40" s="1"/>
      <c r="S40" s="1">
        <f t="shared" si="4"/>
        <v>25.46875</v>
      </c>
      <c r="T40" s="1">
        <f t="shared" si="5"/>
        <v>25.46875</v>
      </c>
      <c r="U40" s="1">
        <v>6.4</v>
      </c>
      <c r="V40" s="1">
        <v>10.6</v>
      </c>
      <c r="W40" s="1">
        <v>8.1999999999999993</v>
      </c>
      <c r="X40" s="1">
        <v>15.4</v>
      </c>
      <c r="Y40" s="1">
        <v>4.5999999999999996</v>
      </c>
      <c r="Z40" s="1">
        <v>5.2</v>
      </c>
      <c r="AA40" s="1">
        <v>10.6</v>
      </c>
      <c r="AB40" s="1">
        <v>21.2</v>
      </c>
      <c r="AC40" s="1">
        <v>7.5</v>
      </c>
      <c r="AD40" s="1">
        <v>8</v>
      </c>
      <c r="AE40" s="33" t="s">
        <v>46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7" t="s">
        <v>79</v>
      </c>
      <c r="B41" s="28" t="s">
        <v>36</v>
      </c>
      <c r="C41" s="28"/>
      <c r="D41" s="28">
        <v>12</v>
      </c>
      <c r="E41" s="28"/>
      <c r="F41" s="29">
        <v>12</v>
      </c>
      <c r="G41" s="13">
        <v>0</v>
      </c>
      <c r="H41" s="12" t="e">
        <v>#N/A</v>
      </c>
      <c r="I41" s="12" t="s">
        <v>51</v>
      </c>
      <c r="J41" s="12"/>
      <c r="K41" s="12">
        <f>E41-J41</f>
        <v>0</v>
      </c>
      <c r="L41" s="12"/>
      <c r="M41" s="12"/>
      <c r="N41" s="12"/>
      <c r="O41" s="12">
        <f t="shared" si="3"/>
        <v>0</v>
      </c>
      <c r="P41" s="14"/>
      <c r="Q41" s="14"/>
      <c r="R41" s="12"/>
      <c r="S41" s="12" t="e">
        <f t="shared" si="4"/>
        <v>#DIV/0!</v>
      </c>
      <c r="T41" s="12" t="e">
        <f t="shared" si="5"/>
        <v>#DIV/0!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/>
      <c r="AF41" s="1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81</v>
      </c>
      <c r="B42" s="1" t="s">
        <v>50</v>
      </c>
      <c r="C42" s="1">
        <v>251.489</v>
      </c>
      <c r="D42" s="1">
        <v>36.613</v>
      </c>
      <c r="E42" s="1">
        <v>23.065000000000001</v>
      </c>
      <c r="F42" s="1">
        <v>261.517</v>
      </c>
      <c r="G42" s="7">
        <v>1</v>
      </c>
      <c r="H42" s="1">
        <v>120</v>
      </c>
      <c r="I42" s="1">
        <v>783811</v>
      </c>
      <c r="J42" s="1">
        <v>28</v>
      </c>
      <c r="K42" s="1">
        <f t="shared" si="2"/>
        <v>-4.9349999999999987</v>
      </c>
      <c r="L42" s="1"/>
      <c r="M42" s="1"/>
      <c r="N42" s="1"/>
      <c r="O42" s="1">
        <f t="shared" si="3"/>
        <v>4.6130000000000004</v>
      </c>
      <c r="P42" s="5"/>
      <c r="Q42" s="5"/>
      <c r="R42" s="1"/>
      <c r="S42" s="1">
        <f t="shared" si="4"/>
        <v>56.691307175373936</v>
      </c>
      <c r="T42" s="1">
        <f t="shared" si="5"/>
        <v>56.691307175373936</v>
      </c>
      <c r="U42" s="1">
        <v>9.2352000000000007</v>
      </c>
      <c r="V42" s="1">
        <v>15.222</v>
      </c>
      <c r="W42" s="1">
        <v>5.4429999999999996</v>
      </c>
      <c r="X42" s="1">
        <v>6.9769999999999994</v>
      </c>
      <c r="Y42" s="1">
        <v>12.372</v>
      </c>
      <c r="Z42" s="1">
        <v>21.498000000000001</v>
      </c>
      <c r="AA42" s="1">
        <v>0</v>
      </c>
      <c r="AB42" s="1">
        <v>1.9450000000000001</v>
      </c>
      <c r="AC42" s="1">
        <v>16.227875000000001</v>
      </c>
      <c r="AD42" s="1">
        <v>7.5250000000000004</v>
      </c>
      <c r="AE42" s="34" t="s">
        <v>48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5" t="s">
        <v>83</v>
      </c>
      <c r="B43" s="16" t="s">
        <v>36</v>
      </c>
      <c r="C43" s="16">
        <v>168</v>
      </c>
      <c r="D43" s="16">
        <v>10</v>
      </c>
      <c r="E43" s="16">
        <v>22</v>
      </c>
      <c r="F43" s="17">
        <v>152</v>
      </c>
      <c r="G43" s="7">
        <v>0.2</v>
      </c>
      <c r="H43" s="1">
        <v>120</v>
      </c>
      <c r="I43" s="1">
        <v>783804</v>
      </c>
      <c r="J43" s="1">
        <v>23</v>
      </c>
      <c r="K43" s="1">
        <f t="shared" si="2"/>
        <v>-1</v>
      </c>
      <c r="L43" s="1"/>
      <c r="M43" s="1"/>
      <c r="N43" s="1"/>
      <c r="O43" s="1">
        <f t="shared" si="3"/>
        <v>4.4000000000000004</v>
      </c>
      <c r="P43" s="5"/>
      <c r="Q43" s="5"/>
      <c r="R43" s="1"/>
      <c r="S43" s="1">
        <f t="shared" si="4"/>
        <v>34.54545454545454</v>
      </c>
      <c r="T43" s="1">
        <f t="shared" si="5"/>
        <v>34.54545454545454</v>
      </c>
      <c r="U43" s="1">
        <v>3.8</v>
      </c>
      <c r="V43" s="1">
        <v>9.1999999999999993</v>
      </c>
      <c r="W43" s="1">
        <v>6</v>
      </c>
      <c r="X43" s="1">
        <v>13.6</v>
      </c>
      <c r="Y43" s="1">
        <v>5.8</v>
      </c>
      <c r="Z43" s="1">
        <v>16</v>
      </c>
      <c r="AA43" s="1">
        <v>10</v>
      </c>
      <c r="AB43" s="1">
        <v>14.4</v>
      </c>
      <c r="AC43" s="1">
        <v>10.75</v>
      </c>
      <c r="AD43" s="1">
        <v>19.2</v>
      </c>
      <c r="AE43" s="34" t="s">
        <v>48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7" t="s">
        <v>82</v>
      </c>
      <c r="B44" s="28" t="s">
        <v>36</v>
      </c>
      <c r="C44" s="28"/>
      <c r="D44" s="28">
        <v>12</v>
      </c>
      <c r="E44" s="28"/>
      <c r="F44" s="29">
        <v>12</v>
      </c>
      <c r="G44" s="13">
        <v>0</v>
      </c>
      <c r="H44" s="12" t="e">
        <v>#N/A</v>
      </c>
      <c r="I44" s="12" t="s">
        <v>51</v>
      </c>
      <c r="J44" s="12"/>
      <c r="K44" s="12">
        <f>E44-J44</f>
        <v>0</v>
      </c>
      <c r="L44" s="12"/>
      <c r="M44" s="12"/>
      <c r="N44" s="12"/>
      <c r="O44" s="12">
        <f t="shared" si="3"/>
        <v>0</v>
      </c>
      <c r="P44" s="14"/>
      <c r="Q44" s="14"/>
      <c r="R44" s="12"/>
      <c r="S44" s="12" t="e">
        <f t="shared" si="4"/>
        <v>#DIV/0!</v>
      </c>
      <c r="T44" s="12" t="e">
        <f t="shared" si="5"/>
        <v>#DIV/0!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/>
      <c r="AF44" s="12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50</v>
      </c>
      <c r="C45" s="1">
        <v>730.06299999999999</v>
      </c>
      <c r="D45" s="1">
        <v>11.146000000000001</v>
      </c>
      <c r="E45" s="1">
        <v>63.804000000000002</v>
      </c>
      <c r="F45" s="1">
        <v>658.93200000000002</v>
      </c>
      <c r="G45" s="7">
        <v>1</v>
      </c>
      <c r="H45" s="1">
        <v>120</v>
      </c>
      <c r="I45" s="1">
        <v>783828</v>
      </c>
      <c r="J45" s="1">
        <v>66.599999999999994</v>
      </c>
      <c r="K45" s="1">
        <f t="shared" si="2"/>
        <v>-2.7959999999999923</v>
      </c>
      <c r="L45" s="1"/>
      <c r="M45" s="1"/>
      <c r="N45" s="1"/>
      <c r="O45" s="1">
        <f t="shared" si="3"/>
        <v>12.7608</v>
      </c>
      <c r="P45" s="5"/>
      <c r="Q45" s="5"/>
      <c r="R45" s="1"/>
      <c r="S45" s="1">
        <f t="shared" si="4"/>
        <v>51.63720142937747</v>
      </c>
      <c r="T45" s="1">
        <f t="shared" si="5"/>
        <v>51.63720142937747</v>
      </c>
      <c r="U45" s="1">
        <v>17.78</v>
      </c>
      <c r="V45" s="1">
        <v>27.463999999999999</v>
      </c>
      <c r="W45" s="1">
        <v>43.883000000000003</v>
      </c>
      <c r="X45" s="1">
        <v>18.744800000000001</v>
      </c>
      <c r="Y45" s="1">
        <v>15.041399999999999</v>
      </c>
      <c r="Z45" s="1">
        <v>8.7471999999999994</v>
      </c>
      <c r="AA45" s="1">
        <v>8.4171999999999993</v>
      </c>
      <c r="AB45" s="1">
        <v>0</v>
      </c>
      <c r="AC45" s="1">
        <v>17.864875000000001</v>
      </c>
      <c r="AD45" s="1">
        <v>28.651199999999999</v>
      </c>
      <c r="AE45" s="36" t="s">
        <v>86</v>
      </c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43</v>
      </c>
      <c r="B47" s="1" t="s">
        <v>36</v>
      </c>
      <c r="C47" s="1">
        <v>633</v>
      </c>
      <c r="D47" s="1">
        <v>1090</v>
      </c>
      <c r="E47" s="1">
        <v>242</v>
      </c>
      <c r="F47" s="1">
        <v>1383</v>
      </c>
      <c r="G47" s="7">
        <v>0.18</v>
      </c>
      <c r="H47" s="1">
        <v>120</v>
      </c>
      <c r="I47" s="1"/>
      <c r="J47" s="1">
        <v>242</v>
      </c>
      <c r="K47" s="1">
        <f>E47-J47</f>
        <v>0</v>
      </c>
      <c r="L47" s="1"/>
      <c r="M47" s="1"/>
      <c r="N47" s="1"/>
      <c r="O47" s="1">
        <f t="shared" ref="O47:O48" si="9">E47/5</f>
        <v>48.4</v>
      </c>
      <c r="P47" s="5"/>
      <c r="Q47" s="5"/>
      <c r="R47" s="1"/>
      <c r="S47" s="1">
        <f t="shared" ref="S47:S48" si="10">(F47+N47+P47)/O47</f>
        <v>28.574380165289256</v>
      </c>
      <c r="T47" s="1">
        <f t="shared" ref="T47:T48" si="11">(F47+N47)/O47</f>
        <v>28.574380165289256</v>
      </c>
      <c r="U47" s="1">
        <v>49.8</v>
      </c>
      <c r="V47" s="1">
        <v>95.6</v>
      </c>
      <c r="W47" s="1">
        <v>59</v>
      </c>
      <c r="X47" s="1">
        <v>78.400000000000006</v>
      </c>
      <c r="Y47" s="1">
        <v>55.8</v>
      </c>
      <c r="Z47" s="1">
        <v>72</v>
      </c>
      <c r="AA47" s="1">
        <v>90.8</v>
      </c>
      <c r="AB47" s="1">
        <v>86.8</v>
      </c>
      <c r="AC47" s="1">
        <v>56.125</v>
      </c>
      <c r="AD47" s="1">
        <v>80.2</v>
      </c>
      <c r="AE47" s="1">
        <v>2860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44</v>
      </c>
      <c r="B48" s="1" t="s">
        <v>36</v>
      </c>
      <c r="C48" s="1">
        <v>2665</v>
      </c>
      <c r="D48" s="1">
        <v>2610</v>
      </c>
      <c r="E48" s="1">
        <v>922</v>
      </c>
      <c r="F48" s="1">
        <v>4282</v>
      </c>
      <c r="G48" s="7">
        <v>0.18</v>
      </c>
      <c r="H48" s="1">
        <v>120</v>
      </c>
      <c r="I48" s="1"/>
      <c r="J48" s="1">
        <v>923</v>
      </c>
      <c r="K48" s="1">
        <f>E48-J48</f>
        <v>-1</v>
      </c>
      <c r="L48" s="1"/>
      <c r="M48" s="1"/>
      <c r="N48" s="1">
        <v>500</v>
      </c>
      <c r="O48" s="1">
        <f t="shared" si="9"/>
        <v>184.4</v>
      </c>
      <c r="P48" s="5"/>
      <c r="Q48" s="5"/>
      <c r="R48" s="1"/>
      <c r="S48" s="1">
        <f t="shared" si="10"/>
        <v>25.932754880694141</v>
      </c>
      <c r="T48" s="1">
        <f t="shared" si="11"/>
        <v>25.932754880694141</v>
      </c>
      <c r="U48" s="1">
        <v>202.4</v>
      </c>
      <c r="V48" s="1">
        <v>316</v>
      </c>
      <c r="W48" s="1">
        <v>225.4</v>
      </c>
      <c r="X48" s="1">
        <v>233.2</v>
      </c>
      <c r="Y48" s="1">
        <v>256.39999999999998</v>
      </c>
      <c r="Z48" s="1">
        <v>239.4</v>
      </c>
      <c r="AA48" s="1">
        <v>265.8</v>
      </c>
      <c r="AB48" s="1">
        <v>270</v>
      </c>
      <c r="AC48" s="1">
        <v>171.125</v>
      </c>
      <c r="AD48" s="1">
        <v>313.39999999999998</v>
      </c>
      <c r="AE48" s="1">
        <v>2860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5" xr:uid="{72DC0D9F-2924-44DE-9802-FFAE3464BF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2025-04-29T08:48:46Z</dcterms:created>
  <dcterms:modified xsi:type="dcterms:W3CDTF">2025-04-29T11:52:12Z</dcterms:modified>
</cp:coreProperties>
</file>