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3,25 Ост КИ Ташкент\"/>
    </mc:Choice>
  </mc:AlternateContent>
  <xr:revisionPtr revIDLastSave="0" documentId="13_ncr:1_{11FD9B2B-813E-4154-BAB9-43F361EE739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P8" i="1"/>
  <c r="P9" i="1"/>
  <c r="P15" i="1"/>
  <c r="T15" i="1" s="1"/>
  <c r="P10" i="1"/>
  <c r="P11" i="1"/>
  <c r="T11" i="1" s="1"/>
  <c r="P12" i="1"/>
  <c r="P13" i="1"/>
  <c r="T13" i="1" s="1"/>
  <c r="P14" i="1"/>
  <c r="T14" i="1" s="1"/>
  <c r="P16" i="1"/>
  <c r="P17" i="1"/>
  <c r="P18" i="1"/>
  <c r="P19" i="1"/>
  <c r="P20" i="1"/>
  <c r="P21" i="1"/>
  <c r="P22" i="1"/>
  <c r="P23" i="1"/>
  <c r="P24" i="1"/>
  <c r="P25" i="1"/>
  <c r="P6" i="1"/>
  <c r="U6" i="1" s="1"/>
  <c r="AB8" i="1" l="1"/>
  <c r="T16" i="1"/>
  <c r="AB18" i="1"/>
  <c r="T20" i="1"/>
  <c r="Q22" i="1"/>
  <c r="AB22" i="1" s="1"/>
  <c r="T24" i="1"/>
  <c r="T25" i="1"/>
  <c r="T21" i="1"/>
  <c r="T17" i="1"/>
  <c r="Q7" i="1"/>
  <c r="T7" i="1" s="1"/>
  <c r="Q9" i="1"/>
  <c r="T9" i="1" s="1"/>
  <c r="Q12" i="1"/>
  <c r="T12" i="1" s="1"/>
  <c r="T19" i="1"/>
  <c r="T23" i="1"/>
  <c r="T10" i="1"/>
  <c r="U21" i="1"/>
  <c r="U12" i="1"/>
  <c r="U25" i="1"/>
  <c r="U17" i="1"/>
  <c r="U9" i="1"/>
  <c r="U23" i="1"/>
  <c r="U19" i="1"/>
  <c r="U14" i="1"/>
  <c r="U10" i="1"/>
  <c r="U7" i="1"/>
  <c r="T6" i="1"/>
  <c r="U24" i="1"/>
  <c r="U22" i="1"/>
  <c r="U20" i="1"/>
  <c r="U18" i="1"/>
  <c r="U16" i="1"/>
  <c r="U13" i="1"/>
  <c r="U11" i="1"/>
  <c r="U15" i="1"/>
  <c r="U8" i="1"/>
  <c r="AB25" i="1"/>
  <c r="K25" i="1"/>
  <c r="AB24" i="1"/>
  <c r="K24" i="1"/>
  <c r="K23" i="1"/>
  <c r="K22" i="1"/>
  <c r="AB21" i="1"/>
  <c r="K21" i="1"/>
  <c r="AB20" i="1"/>
  <c r="K20" i="1"/>
  <c r="K19" i="1"/>
  <c r="K18" i="1"/>
  <c r="AB17" i="1"/>
  <c r="K17" i="1"/>
  <c r="AB16" i="1"/>
  <c r="K16" i="1"/>
  <c r="K14" i="1"/>
  <c r="K13" i="1"/>
  <c r="K12" i="1"/>
  <c r="K11" i="1"/>
  <c r="AB10" i="1"/>
  <c r="K10" i="1"/>
  <c r="K15" i="1"/>
  <c r="AB9" i="1"/>
  <c r="K9" i="1"/>
  <c r="K8" i="1"/>
  <c r="K7" i="1"/>
  <c r="AB6" i="1"/>
  <c r="K6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8" i="1" l="1"/>
  <c r="T18" i="1"/>
  <c r="T22" i="1"/>
  <c r="Q5" i="1"/>
  <c r="AB7" i="1"/>
  <c r="AB12" i="1"/>
  <c r="AB19" i="1"/>
  <c r="AB23" i="1"/>
  <c r="K5" i="1"/>
  <c r="AB5" i="1" l="1"/>
</calcChain>
</file>

<file path=xl/sharedStrings.xml><?xml version="1.0" encoding="utf-8"?>
<sst xmlns="http://schemas.openxmlformats.org/spreadsheetml/2006/main" count="91" uniqueCount="59">
  <si>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</si>
  <si>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</si>
  <si>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</si>
  <si>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</si>
  <si>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</si>
  <si>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</si>
  <si>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</si>
  <si>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</si>
  <si>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</si>
  <si>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</si>
  <si>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</si>
  <si>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</si>
  <si>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</si>
  <si>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</si>
  <si>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</si>
  <si>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</si>
  <si>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</si>
  <si>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</si>
  <si>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</si>
  <si>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</si>
  <si>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</si>
  <si>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</si>
  <si>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</si>
  <si>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18,03,</t>
  </si>
  <si>
    <t>25,03,</t>
  </si>
  <si>
    <t>24,03,</t>
  </si>
  <si>
    <t>17,03,</t>
  </si>
  <si>
    <t>10,03,</t>
  </si>
  <si>
    <t>03,03,</t>
  </si>
  <si>
    <t>24,02,</t>
  </si>
  <si>
    <t>17,02,</t>
  </si>
  <si>
    <t>4079 СЕРВЕЛАТ КОПЧЕНЫЙ НА БУКЕ в/к в/у_СНГ</t>
  </si>
  <si>
    <t>кг</t>
  </si>
  <si>
    <t>4087   СЕРВЕЛАТ КОПЧЕНЫЙ НА БУКЕ в/к в/К 0,35</t>
  </si>
  <si>
    <t>шт</t>
  </si>
  <si>
    <t>5096   СЕРВЕЛАТ КРЕМЛЕВСКИЙ в/к в/у_СНГ</t>
  </si>
  <si>
    <t>необходимо увеличить продажи!!!</t>
  </si>
  <si>
    <t>5608 СЕРВЕЛАТ ФИНСКИЙ в/к в/у срез 0.35кг_СНГ</t>
  </si>
  <si>
    <t>6071 ЭКСТРА Папа может вар п/о_UZ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</si>
  <si>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</si>
  <si>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</si>
  <si>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</si>
  <si>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</si>
  <si>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6080 ЭКСТРА ФИЛЕЙНЫЕ сос п/о мгс 1.5*2_UZ</t>
  </si>
  <si>
    <t xml:space="preserve">нет, на заводе </t>
  </si>
  <si>
    <t>6088 СОЧНЫЕ сос п/о мгс 1*6_UZ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</si>
  <si>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</si>
  <si>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</si>
  <si>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</si>
  <si>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</si>
  <si>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</si>
  <si>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</si>
  <si>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1001085636200,ГРУДИНКА ПРЕМИУМ к/в мл/к в/у 0.3кг</t>
  </si>
  <si>
    <t>6346 ФИЛЕЙНАЯ Папа может вар п/о 0.5кг_СНГ  ОСТАНКИНО</t>
  </si>
  <si>
    <t>6652 ШПИКАЧКИ СОЧНЫЕ С БЕКОНОМ п/о мгс 1*3  ОСТАНКИНО</t>
  </si>
  <si>
    <t>6853 МОЛОЧНЫЕ ПРЕМИУМ ПМ сос п/о мгс 1*6  ОСТАНКИНО</t>
  </si>
  <si>
    <t>необходимо увеличить продажи / ошибка в заказе (неверный код)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</si>
  <si>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на вывод</t>
    </r>
  </si>
  <si>
    <t>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</si>
</sst>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9" sqref="S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5703125" customWidth="1"/>
    <col min="14" max="18" width="7" customWidth="1"/>
    <col min="19" max="19" width="21" customWidth="1"/>
    <col min="20" max="21" width="5" customWidth="1"/>
    <col min="22" max="26" width="6" customWidth="1"/>
    <col min="27" max="27" width="59.85546875" customWidth="1"/>
    <col min="28" max="28" width="7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2611.6570000000002</v>
      </c>
      <c r="F5" s="4">
        <f>SUM(F6:F500)</f>
        <v>8048.7879999999996</v>
      </c>
      <c r="G5" s="7"/>
      <c r="H5" s="1"/>
      <c r="I5" s="1"/>
      <c r="J5" s="4">
        <f t="shared" ref="J5:R5" si="0">SUM(J6:J500)</f>
        <v>0</v>
      </c>
      <c r="K5" s="4">
        <f t="shared" si="0"/>
        <v>2611.6570000000002</v>
      </c>
      <c r="L5" s="4">
        <f t="shared" si="0"/>
        <v>0</v>
      </c>
      <c r="M5" s="4">
        <f t="shared" si="0"/>
        <v>0</v>
      </c>
      <c r="N5" s="4">
        <f t="shared" si="0"/>
        <v>3470</v>
      </c>
      <c r="O5" s="4">
        <f t="shared" si="0"/>
        <v>2500</v>
      </c>
      <c r="P5" s="4">
        <f t="shared" si="0"/>
        <v>522.33140000000003</v>
      </c>
      <c r="Q5" s="4">
        <f t="shared" si="0"/>
        <v>1143</v>
      </c>
      <c r="R5" s="4">
        <f t="shared" si="0"/>
        <v>0</v>
      </c>
      <c r="S5" s="1"/>
      <c r="T5" s="1"/>
      <c r="U5" s="1"/>
      <c r="V5" s="4">
        <f>SUM(V6:V500)</f>
        <v>575.26219999999989</v>
      </c>
      <c r="W5" s="4">
        <f>SUM(W6:W500)</f>
        <v>632.9692</v>
      </c>
      <c r="X5" s="4">
        <f>SUM(X6:X500)</f>
        <v>500.08120000000002</v>
      </c>
      <c r="Y5" s="4">
        <f>SUM(Y6:Y500)</f>
        <v>1069.5717999999999</v>
      </c>
      <c r="Z5" s="4">
        <f>SUM(Z6:Z500)</f>
        <v>1024.1312</v>
      </c>
      <c r="AA5" s="1"/>
      <c r="AB5" s="4">
        <f>SUM(AB6:AB500)</f>
        <v>383.29999999999995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125.254</v>
      </c>
      <c r="D6" s="1"/>
      <c r="E6" s="1">
        <v>52.08</v>
      </c>
      <c r="F6" s="1">
        <v>73.174000000000007</v>
      </c>
      <c r="G6" s="7">
        <v>1</v>
      </c>
      <c r="H6" s="1">
        <v>45</v>
      </c>
      <c r="I6" s="1">
        <v>7009</v>
      </c>
      <c r="J6" s="1"/>
      <c r="K6" s="1">
        <f t="shared" ref="K6:K25" si="1">E6-J6</f>
        <v>52.08</v>
      </c>
      <c r="L6" s="1"/>
      <c r="M6" s="1"/>
      <c r="N6" s="1">
        <v>100</v>
      </c>
      <c r="O6" s="1">
        <v>200</v>
      </c>
      <c r="P6" s="1">
        <f>E6/5</f>
        <v>10.416</v>
      </c>
      <c r="Q6" s="5"/>
      <c r="R6" s="5"/>
      <c r="S6" s="1"/>
      <c r="T6" s="1">
        <f>(F6+N6+O6+Q6)/P6</f>
        <v>35.826996927803378</v>
      </c>
      <c r="U6" s="1">
        <f>(F6+N6+O6)/P6</f>
        <v>35.826996927803378</v>
      </c>
      <c r="V6" s="1">
        <v>27.349599999999999</v>
      </c>
      <c r="W6" s="1">
        <v>18.192399999999999</v>
      </c>
      <c r="X6" s="1">
        <v>12.142799999999999</v>
      </c>
      <c r="Y6" s="1">
        <v>26.190200000000001</v>
      </c>
      <c r="Z6" s="1">
        <v>36.975200000000001</v>
      </c>
      <c r="AA6" s="21" t="s">
        <v>36</v>
      </c>
      <c r="AB6" s="1">
        <f>G6*Q6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34</v>
      </c>
      <c r="C7" s="1">
        <v>275</v>
      </c>
      <c r="D7" s="1">
        <v>303</v>
      </c>
      <c r="E7" s="1">
        <v>408</v>
      </c>
      <c r="F7" s="1">
        <v>160</v>
      </c>
      <c r="G7" s="7">
        <v>0.35</v>
      </c>
      <c r="H7" s="1">
        <v>45</v>
      </c>
      <c r="I7" s="1">
        <v>7007</v>
      </c>
      <c r="J7" s="1"/>
      <c r="K7" s="1">
        <f t="shared" si="1"/>
        <v>408</v>
      </c>
      <c r="L7" s="1"/>
      <c r="M7" s="1"/>
      <c r="N7" s="1">
        <v>500</v>
      </c>
      <c r="O7" s="1">
        <v>700</v>
      </c>
      <c r="P7" s="1">
        <f t="shared" ref="P7:P25" si="2">E7/5</f>
        <v>81.599999999999994</v>
      </c>
      <c r="Q7" s="5">
        <f t="shared" ref="Q7:Q9" si="3">20*P7-O7-N7-F7</f>
        <v>272</v>
      </c>
      <c r="R7" s="5"/>
      <c r="S7" s="1"/>
      <c r="T7" s="1">
        <f t="shared" ref="T7:T25" si="4">(F7+N7+O7+Q7)/P7</f>
        <v>20</v>
      </c>
      <c r="U7" s="1">
        <f t="shared" ref="U7:U25" si="5">(F7+N7+O7)/P7</f>
        <v>16.666666666666668</v>
      </c>
      <c r="V7" s="1">
        <v>97.4</v>
      </c>
      <c r="W7" s="1">
        <v>78.8</v>
      </c>
      <c r="X7" s="1">
        <v>72.8</v>
      </c>
      <c r="Y7" s="1">
        <v>117.2</v>
      </c>
      <c r="Z7" s="1">
        <v>133.6</v>
      </c>
      <c r="AA7" s="1"/>
      <c r="AB7" s="1">
        <f>G7*Q7</f>
        <v>95.199999999999989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32</v>
      </c>
      <c r="C8" s="1">
        <v>389.06299999999999</v>
      </c>
      <c r="D8" s="1"/>
      <c r="E8" s="1">
        <v>53.423999999999999</v>
      </c>
      <c r="F8" s="1">
        <v>335.63900000000001</v>
      </c>
      <c r="G8" s="7">
        <v>1</v>
      </c>
      <c r="H8" s="1">
        <v>45</v>
      </c>
      <c r="I8" s="1">
        <v>7002</v>
      </c>
      <c r="J8" s="1"/>
      <c r="K8" s="1">
        <f t="shared" si="1"/>
        <v>53.423999999999999</v>
      </c>
      <c r="L8" s="1"/>
      <c r="M8" s="1"/>
      <c r="N8" s="1"/>
      <c r="O8" s="1"/>
      <c r="P8" s="1">
        <f t="shared" si="2"/>
        <v>10.684799999999999</v>
      </c>
      <c r="Q8" s="5"/>
      <c r="R8" s="5"/>
      <c r="S8" s="1"/>
      <c r="T8" s="1">
        <f t="shared" si="4"/>
        <v>31.412754567235702</v>
      </c>
      <c r="U8" s="1">
        <f t="shared" si="5"/>
        <v>31.412754567235702</v>
      </c>
      <c r="V8" s="1">
        <v>15.5586</v>
      </c>
      <c r="W8" s="1">
        <v>22.2362</v>
      </c>
      <c r="X8" s="1">
        <v>13.95</v>
      </c>
      <c r="Y8" s="1">
        <v>27.804400000000001</v>
      </c>
      <c r="Z8" s="1">
        <v>39.964799999999997</v>
      </c>
      <c r="AA8" s="21" t="s">
        <v>36</v>
      </c>
      <c r="AB8" s="1">
        <f>G8*Q8</f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34</v>
      </c>
      <c r="C9" s="1"/>
      <c r="D9" s="1">
        <v>496</v>
      </c>
      <c r="E9" s="1">
        <v>203</v>
      </c>
      <c r="F9" s="1">
        <v>290</v>
      </c>
      <c r="G9" s="7">
        <v>0.35</v>
      </c>
      <c r="H9" s="1">
        <v>45</v>
      </c>
      <c r="I9" s="1">
        <v>7017</v>
      </c>
      <c r="J9" s="1"/>
      <c r="K9" s="1">
        <f t="shared" si="1"/>
        <v>203</v>
      </c>
      <c r="L9" s="1"/>
      <c r="M9" s="1"/>
      <c r="N9" s="1">
        <v>300</v>
      </c>
      <c r="O9" s="1"/>
      <c r="P9" s="1">
        <f t="shared" si="2"/>
        <v>40.6</v>
      </c>
      <c r="Q9" s="5">
        <f t="shared" si="3"/>
        <v>222</v>
      </c>
      <c r="R9" s="5"/>
      <c r="S9" s="1"/>
      <c r="T9" s="1">
        <f t="shared" si="4"/>
        <v>20</v>
      </c>
      <c r="U9" s="1">
        <f t="shared" si="5"/>
        <v>14.532019704433496</v>
      </c>
      <c r="V9" s="1">
        <v>-0.4</v>
      </c>
      <c r="W9" s="1">
        <v>39.799999999999997</v>
      </c>
      <c r="X9" s="1">
        <v>47.6</v>
      </c>
      <c r="Y9" s="1">
        <v>97.6</v>
      </c>
      <c r="Z9" s="1">
        <v>0</v>
      </c>
      <c r="AA9" s="1"/>
      <c r="AB9" s="1">
        <f>G9*Q9</f>
        <v>77.699999999999989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34</v>
      </c>
      <c r="C10" s="1">
        <v>1331</v>
      </c>
      <c r="D10" s="1">
        <v>8</v>
      </c>
      <c r="E10" s="1">
        <v>195</v>
      </c>
      <c r="F10" s="1">
        <v>1135</v>
      </c>
      <c r="G10" s="7">
        <v>0.4</v>
      </c>
      <c r="H10" s="1">
        <v>60</v>
      </c>
      <c r="I10" s="1">
        <v>6354</v>
      </c>
      <c r="J10" s="1"/>
      <c r="K10" s="1">
        <f t="shared" si="1"/>
        <v>195</v>
      </c>
      <c r="L10" s="1"/>
      <c r="M10" s="1"/>
      <c r="N10" s="1"/>
      <c r="O10" s="1"/>
      <c r="P10" s="1">
        <f t="shared" si="2"/>
        <v>39</v>
      </c>
      <c r="Q10" s="5"/>
      <c r="R10" s="5"/>
      <c r="S10" s="1"/>
      <c r="T10" s="1">
        <f t="shared" si="4"/>
        <v>29.102564102564102</v>
      </c>
      <c r="U10" s="1">
        <f t="shared" si="5"/>
        <v>29.102564102564102</v>
      </c>
      <c r="V10" s="1">
        <v>55.6</v>
      </c>
      <c r="W10" s="1">
        <v>39.4</v>
      </c>
      <c r="X10" s="1">
        <v>40.4</v>
      </c>
      <c r="Y10" s="1">
        <v>79.599999999999994</v>
      </c>
      <c r="Z10" s="1">
        <v>86.6</v>
      </c>
      <c r="AA10" s="21" t="s">
        <v>36</v>
      </c>
      <c r="AB10" s="1">
        <f>G10*Q10</f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7" t="s">
        <v>40</v>
      </c>
      <c r="B11" s="17" t="s">
        <v>32</v>
      </c>
      <c r="C11" s="17">
        <v>262.64400000000001</v>
      </c>
      <c r="D11" s="17"/>
      <c r="E11" s="17">
        <v>53.485999999999997</v>
      </c>
      <c r="F11" s="17">
        <v>209.15799999999999</v>
      </c>
      <c r="G11" s="18">
        <v>0</v>
      </c>
      <c r="H11" s="17">
        <v>60</v>
      </c>
      <c r="I11" s="17">
        <v>4405</v>
      </c>
      <c r="J11" s="17"/>
      <c r="K11" s="17">
        <f t="shared" si="1"/>
        <v>53.485999999999997</v>
      </c>
      <c r="L11" s="17"/>
      <c r="M11" s="17"/>
      <c r="N11" s="17"/>
      <c r="O11" s="17"/>
      <c r="P11" s="17">
        <f t="shared" si="2"/>
        <v>10.697199999999999</v>
      </c>
      <c r="Q11" s="19"/>
      <c r="R11" s="19"/>
      <c r="S11" s="17"/>
      <c r="T11" s="17">
        <f t="shared" si="4"/>
        <v>19.552593201959393</v>
      </c>
      <c r="U11" s="17">
        <f t="shared" si="5"/>
        <v>19.552593201959393</v>
      </c>
      <c r="V11" s="17">
        <v>14.6762</v>
      </c>
      <c r="W11" s="17">
        <v>12.276199999999999</v>
      </c>
      <c r="X11" s="17">
        <v>10.298</v>
      </c>
      <c r="Y11" s="17">
        <v>12.215199999999999</v>
      </c>
      <c r="Z11" s="17">
        <v>27.421800000000001</v>
      </c>
      <c r="AA11" s="13" t="s">
        <v>57</v>
      </c>
      <c r="AB11" s="17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34</v>
      </c>
      <c r="C12" s="1">
        <v>898</v>
      </c>
      <c r="D12" s="1"/>
      <c r="E12" s="1">
        <v>211</v>
      </c>
      <c r="F12" s="1">
        <v>687</v>
      </c>
      <c r="G12" s="7">
        <v>0.4</v>
      </c>
      <c r="H12" s="1">
        <v>60</v>
      </c>
      <c r="I12" s="1">
        <v>6334</v>
      </c>
      <c r="J12" s="1"/>
      <c r="K12" s="1">
        <f t="shared" si="1"/>
        <v>211</v>
      </c>
      <c r="L12" s="1"/>
      <c r="M12" s="1"/>
      <c r="N12" s="1"/>
      <c r="O12" s="1"/>
      <c r="P12" s="1">
        <f t="shared" si="2"/>
        <v>42.2</v>
      </c>
      <c r="Q12" s="5">
        <f>20*P12-O12-N12-F12</f>
        <v>157</v>
      </c>
      <c r="R12" s="5"/>
      <c r="S12" s="1"/>
      <c r="T12" s="1">
        <f t="shared" si="4"/>
        <v>20</v>
      </c>
      <c r="U12" s="1">
        <f t="shared" si="5"/>
        <v>16.279620853080569</v>
      </c>
      <c r="V12" s="1">
        <v>39.799999999999997</v>
      </c>
      <c r="W12" s="1">
        <v>40.799999999999997</v>
      </c>
      <c r="X12" s="1">
        <v>27</v>
      </c>
      <c r="Y12" s="1">
        <v>60.2</v>
      </c>
      <c r="Z12" s="1">
        <v>88.8</v>
      </c>
      <c r="AA12" s="13" t="s">
        <v>58</v>
      </c>
      <c r="AB12" s="1">
        <f>G12*Q12</f>
        <v>62.800000000000004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7" t="s">
        <v>42</v>
      </c>
      <c r="B13" s="17" t="s">
        <v>32</v>
      </c>
      <c r="C13" s="17">
        <v>279.30099999999999</v>
      </c>
      <c r="D13" s="17"/>
      <c r="E13" s="17">
        <v>53.991999999999997</v>
      </c>
      <c r="F13" s="17">
        <v>225.309</v>
      </c>
      <c r="G13" s="18">
        <v>0</v>
      </c>
      <c r="H13" s="17">
        <v>60</v>
      </c>
      <c r="I13" s="17">
        <v>4335</v>
      </c>
      <c r="J13" s="17"/>
      <c r="K13" s="17">
        <f t="shared" si="1"/>
        <v>53.991999999999997</v>
      </c>
      <c r="L13" s="17"/>
      <c r="M13" s="17"/>
      <c r="N13" s="17"/>
      <c r="O13" s="17"/>
      <c r="P13" s="17">
        <f t="shared" si="2"/>
        <v>10.798399999999999</v>
      </c>
      <c r="Q13" s="19"/>
      <c r="R13" s="19"/>
      <c r="S13" s="17"/>
      <c r="T13" s="17">
        <f t="shared" si="4"/>
        <v>20.865035560823827</v>
      </c>
      <c r="U13" s="17">
        <f t="shared" si="5"/>
        <v>20.865035560823827</v>
      </c>
      <c r="V13" s="17">
        <v>19.1172</v>
      </c>
      <c r="W13" s="17">
        <v>15.135</v>
      </c>
      <c r="X13" s="17">
        <v>8.0993999999999993</v>
      </c>
      <c r="Y13" s="17">
        <v>23.292400000000001</v>
      </c>
      <c r="Z13" s="17">
        <v>28.0412</v>
      </c>
      <c r="AA13" s="13" t="s">
        <v>57</v>
      </c>
      <c r="AB13" s="17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4" t="s">
        <v>43</v>
      </c>
      <c r="B14" s="14" t="s">
        <v>32</v>
      </c>
      <c r="C14" s="14"/>
      <c r="D14" s="14"/>
      <c r="E14" s="14"/>
      <c r="F14" s="14"/>
      <c r="G14" s="15">
        <v>0</v>
      </c>
      <c r="H14" s="14">
        <v>60</v>
      </c>
      <c r="I14" s="14" t="e">
        <v>#N/A</v>
      </c>
      <c r="J14" s="14"/>
      <c r="K14" s="14">
        <f t="shared" si="1"/>
        <v>0</v>
      </c>
      <c r="L14" s="14"/>
      <c r="M14" s="14"/>
      <c r="N14" s="14"/>
      <c r="O14" s="14"/>
      <c r="P14" s="14">
        <f t="shared" si="2"/>
        <v>0</v>
      </c>
      <c r="Q14" s="16"/>
      <c r="R14" s="16"/>
      <c r="S14" s="14"/>
      <c r="T14" s="14" t="e">
        <f t="shared" si="4"/>
        <v>#DIV/0!</v>
      </c>
      <c r="U14" s="14" t="e">
        <f t="shared" si="5"/>
        <v>#DIV/0!</v>
      </c>
      <c r="V14" s="14">
        <v>-0.31180000000000002</v>
      </c>
      <c r="W14" s="14">
        <v>0</v>
      </c>
      <c r="X14" s="14">
        <v>0</v>
      </c>
      <c r="Y14" s="14">
        <v>19.5154</v>
      </c>
      <c r="Z14" s="14">
        <v>30.347799999999999</v>
      </c>
      <c r="AA14" s="14" t="s">
        <v>44</v>
      </c>
      <c r="AB14" s="14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38</v>
      </c>
      <c r="B15" s="10"/>
      <c r="C15" s="10">
        <v>114.566</v>
      </c>
      <c r="D15" s="10">
        <v>148.279</v>
      </c>
      <c r="E15" s="10">
        <v>6.8079999999999998</v>
      </c>
      <c r="F15" s="10">
        <v>256.03699999999998</v>
      </c>
      <c r="G15" s="11">
        <v>0</v>
      </c>
      <c r="H15" s="10" t="e">
        <v>#N/A</v>
      </c>
      <c r="I15" s="10" t="e">
        <v>#N/A</v>
      </c>
      <c r="J15" s="10"/>
      <c r="K15" s="10">
        <f>E15-J15</f>
        <v>6.8079999999999998</v>
      </c>
      <c r="L15" s="10"/>
      <c r="M15" s="10"/>
      <c r="N15" s="10"/>
      <c r="O15" s="10"/>
      <c r="P15" s="10">
        <f>E15/5</f>
        <v>1.3615999999999999</v>
      </c>
      <c r="Q15" s="12"/>
      <c r="R15" s="12"/>
      <c r="S15" s="10"/>
      <c r="T15" s="10">
        <f>(F15+N15+O15+Q15)/P15</f>
        <v>188.04127497062279</v>
      </c>
      <c r="U15" s="10">
        <f>(F15+N15+O15)/P15</f>
        <v>188.04127497062279</v>
      </c>
      <c r="V15" s="10">
        <v>11.2872</v>
      </c>
      <c r="W15" s="10">
        <v>1.3435999999999999</v>
      </c>
      <c r="X15" s="10">
        <v>0</v>
      </c>
      <c r="Y15" s="10">
        <v>0</v>
      </c>
      <c r="Z15" s="10">
        <v>0</v>
      </c>
      <c r="AA15" s="13" t="s">
        <v>56</v>
      </c>
      <c r="AB15" s="10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45</v>
      </c>
      <c r="B16" s="1" t="s">
        <v>32</v>
      </c>
      <c r="C16" s="1">
        <v>260.69299999999998</v>
      </c>
      <c r="D16" s="1">
        <v>409.13400000000001</v>
      </c>
      <c r="E16" s="1">
        <v>233.97399999999999</v>
      </c>
      <c r="F16" s="1">
        <v>435.85300000000001</v>
      </c>
      <c r="G16" s="7">
        <v>1</v>
      </c>
      <c r="H16" s="1">
        <v>50</v>
      </c>
      <c r="I16" s="1">
        <v>7070</v>
      </c>
      <c r="J16" s="1"/>
      <c r="K16" s="1">
        <f t="shared" si="1"/>
        <v>233.97399999999999</v>
      </c>
      <c r="L16" s="1"/>
      <c r="M16" s="1"/>
      <c r="N16" s="1">
        <v>600</v>
      </c>
      <c r="O16" s="1">
        <v>350</v>
      </c>
      <c r="P16" s="1">
        <f t="shared" si="2"/>
        <v>46.794799999999995</v>
      </c>
      <c r="Q16" s="5"/>
      <c r="R16" s="5"/>
      <c r="S16" s="1"/>
      <c r="T16" s="1">
        <f t="shared" si="4"/>
        <v>29.615534204655223</v>
      </c>
      <c r="U16" s="1">
        <f t="shared" si="5"/>
        <v>29.615534204655223</v>
      </c>
      <c r="V16" s="1">
        <v>67.1434</v>
      </c>
      <c r="W16" s="1">
        <v>71.352800000000002</v>
      </c>
      <c r="X16" s="1">
        <v>40.863799999999998</v>
      </c>
      <c r="Y16" s="1">
        <v>113.2538</v>
      </c>
      <c r="Z16" s="1">
        <v>92.894800000000004</v>
      </c>
      <c r="AA16" s="21" t="s">
        <v>36</v>
      </c>
      <c r="AB16" s="1">
        <f t="shared" ref="AB16:AB25" si="6">G16*Q16</f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46</v>
      </c>
      <c r="B17" s="1" t="s">
        <v>32</v>
      </c>
      <c r="C17" s="1">
        <v>137.13999999999999</v>
      </c>
      <c r="D17" s="1"/>
      <c r="E17" s="1">
        <v>0.48799999999999999</v>
      </c>
      <c r="F17" s="1">
        <v>134.15199999999999</v>
      </c>
      <c r="G17" s="7">
        <v>1</v>
      </c>
      <c r="H17" s="1">
        <v>120</v>
      </c>
      <c r="I17" s="1">
        <v>1146</v>
      </c>
      <c r="J17" s="1"/>
      <c r="K17" s="1">
        <f t="shared" si="1"/>
        <v>0.48799999999999999</v>
      </c>
      <c r="L17" s="1"/>
      <c r="M17" s="1"/>
      <c r="N17" s="1"/>
      <c r="O17" s="1"/>
      <c r="P17" s="1">
        <f t="shared" si="2"/>
        <v>9.7599999999999992E-2</v>
      </c>
      <c r="Q17" s="5"/>
      <c r="R17" s="5"/>
      <c r="S17" s="1"/>
      <c r="T17" s="1">
        <f t="shared" si="4"/>
        <v>1374.5081967213114</v>
      </c>
      <c r="U17" s="1">
        <f t="shared" si="5"/>
        <v>1374.5081967213114</v>
      </c>
      <c r="V17" s="1">
        <v>2.0699999999999998</v>
      </c>
      <c r="W17" s="1">
        <v>4.0510000000000002</v>
      </c>
      <c r="X17" s="1">
        <v>2.2751999999999999</v>
      </c>
      <c r="Y17" s="1">
        <v>2.2909999999999999</v>
      </c>
      <c r="Z17" s="1">
        <v>5.9805999999999999</v>
      </c>
      <c r="AA17" s="21" t="s">
        <v>36</v>
      </c>
      <c r="AB17" s="1">
        <f t="shared" si="6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34</v>
      </c>
      <c r="C18" s="1">
        <v>614</v>
      </c>
      <c r="D18" s="1"/>
      <c r="E18" s="1">
        <v>9</v>
      </c>
      <c r="F18" s="1">
        <v>597</v>
      </c>
      <c r="G18" s="7">
        <v>0.25</v>
      </c>
      <c r="H18" s="1">
        <v>120</v>
      </c>
      <c r="I18" s="1">
        <v>5738</v>
      </c>
      <c r="J18" s="1"/>
      <c r="K18" s="1">
        <f t="shared" si="1"/>
        <v>9</v>
      </c>
      <c r="L18" s="1"/>
      <c r="M18" s="1"/>
      <c r="N18" s="1"/>
      <c r="O18" s="1"/>
      <c r="P18" s="1">
        <f t="shared" si="2"/>
        <v>1.8</v>
      </c>
      <c r="Q18" s="5"/>
      <c r="R18" s="5"/>
      <c r="S18" s="1"/>
      <c r="T18" s="1">
        <f t="shared" si="4"/>
        <v>331.66666666666669</v>
      </c>
      <c r="U18" s="1">
        <f t="shared" si="5"/>
        <v>331.66666666666669</v>
      </c>
      <c r="V18" s="1">
        <v>10</v>
      </c>
      <c r="W18" s="1">
        <v>23.8</v>
      </c>
      <c r="X18" s="1">
        <v>15.8</v>
      </c>
      <c r="Y18" s="1">
        <v>30</v>
      </c>
      <c r="Z18" s="1">
        <v>26.8</v>
      </c>
      <c r="AA18" s="21" t="s">
        <v>36</v>
      </c>
      <c r="AB18" s="1">
        <f t="shared" si="6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48</v>
      </c>
      <c r="B19" s="1" t="s">
        <v>34</v>
      </c>
      <c r="C19" s="1">
        <v>2523</v>
      </c>
      <c r="D19" s="1">
        <v>8</v>
      </c>
      <c r="E19" s="1">
        <v>63</v>
      </c>
      <c r="F19" s="1">
        <v>2448</v>
      </c>
      <c r="G19" s="7">
        <v>0.25</v>
      </c>
      <c r="H19" s="1">
        <v>120</v>
      </c>
      <c r="I19" s="1">
        <v>4993</v>
      </c>
      <c r="J19" s="1"/>
      <c r="K19" s="1">
        <f t="shared" si="1"/>
        <v>63</v>
      </c>
      <c r="L19" s="1"/>
      <c r="M19" s="1"/>
      <c r="N19" s="1"/>
      <c r="O19" s="1"/>
      <c r="P19" s="1">
        <f t="shared" si="2"/>
        <v>12.6</v>
      </c>
      <c r="Q19" s="5"/>
      <c r="R19" s="5"/>
      <c r="S19" s="1"/>
      <c r="T19" s="1">
        <f t="shared" si="4"/>
        <v>194.28571428571428</v>
      </c>
      <c r="U19" s="1">
        <f t="shared" si="5"/>
        <v>194.28571428571428</v>
      </c>
      <c r="V19" s="1">
        <v>12.4</v>
      </c>
      <c r="W19" s="1">
        <v>28.8</v>
      </c>
      <c r="X19" s="1">
        <v>30.6</v>
      </c>
      <c r="Y19" s="1">
        <v>49.8</v>
      </c>
      <c r="Z19" s="1">
        <v>45</v>
      </c>
      <c r="AA19" s="21" t="s">
        <v>36</v>
      </c>
      <c r="AB19" s="1">
        <f t="shared" si="6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49</v>
      </c>
      <c r="B20" s="1" t="s">
        <v>32</v>
      </c>
      <c r="C20" s="1">
        <v>36.020000000000003</v>
      </c>
      <c r="D20" s="1"/>
      <c r="E20" s="1">
        <v>8.93</v>
      </c>
      <c r="F20" s="1">
        <v>27.09</v>
      </c>
      <c r="G20" s="7">
        <v>1</v>
      </c>
      <c r="H20" s="1">
        <v>120</v>
      </c>
      <c r="I20" s="1">
        <v>4154</v>
      </c>
      <c r="J20" s="1"/>
      <c r="K20" s="1">
        <f t="shared" si="1"/>
        <v>8.93</v>
      </c>
      <c r="L20" s="1"/>
      <c r="M20" s="1"/>
      <c r="N20" s="1">
        <v>100</v>
      </c>
      <c r="O20" s="1"/>
      <c r="P20" s="1">
        <f t="shared" si="2"/>
        <v>1.786</v>
      </c>
      <c r="Q20" s="5"/>
      <c r="R20" s="5"/>
      <c r="S20" s="1"/>
      <c r="T20" s="1">
        <f t="shared" si="4"/>
        <v>71.159014557670773</v>
      </c>
      <c r="U20" s="1">
        <f t="shared" si="5"/>
        <v>71.159014557670773</v>
      </c>
      <c r="V20" s="1">
        <v>4.5351999999999997</v>
      </c>
      <c r="W20" s="1">
        <v>5.6479999999999997</v>
      </c>
      <c r="X20" s="1">
        <v>3.3755999999999999</v>
      </c>
      <c r="Y20" s="1">
        <v>1.9561999999999999</v>
      </c>
      <c r="Z20" s="1">
        <v>8.3103999999999996</v>
      </c>
      <c r="AA20" s="21" t="s">
        <v>36</v>
      </c>
      <c r="AB20" s="1">
        <f t="shared" si="6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50</v>
      </c>
      <c r="B21" s="1" t="s">
        <v>34</v>
      </c>
      <c r="C21" s="1"/>
      <c r="D21" s="1">
        <v>200</v>
      </c>
      <c r="E21" s="1">
        <v>105</v>
      </c>
      <c r="F21" s="1">
        <v>95</v>
      </c>
      <c r="G21" s="7">
        <v>0.25</v>
      </c>
      <c r="H21" s="1">
        <v>120</v>
      </c>
      <c r="I21" s="1">
        <v>5739</v>
      </c>
      <c r="J21" s="1"/>
      <c r="K21" s="1">
        <f t="shared" si="1"/>
        <v>105</v>
      </c>
      <c r="L21" s="1"/>
      <c r="M21" s="1"/>
      <c r="N21" s="1">
        <v>500</v>
      </c>
      <c r="O21" s="1"/>
      <c r="P21" s="1">
        <f t="shared" si="2"/>
        <v>21</v>
      </c>
      <c r="Q21" s="5"/>
      <c r="R21" s="5"/>
      <c r="S21" s="1"/>
      <c r="T21" s="1">
        <f t="shared" si="4"/>
        <v>28.333333333333332</v>
      </c>
      <c r="U21" s="1">
        <f t="shared" si="5"/>
        <v>28.333333333333332</v>
      </c>
      <c r="V21" s="1">
        <v>5.2</v>
      </c>
      <c r="W21" s="1">
        <v>28</v>
      </c>
      <c r="X21" s="1">
        <v>13.4</v>
      </c>
      <c r="Y21" s="1">
        <v>34</v>
      </c>
      <c r="Z21" s="1">
        <v>30.6</v>
      </c>
      <c r="AA21" s="1"/>
      <c r="AB21" s="1">
        <f t="shared" si="6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51</v>
      </c>
      <c r="B22" s="1" t="s">
        <v>34</v>
      </c>
      <c r="C22" s="1">
        <v>1</v>
      </c>
      <c r="D22" s="1">
        <v>894</v>
      </c>
      <c r="E22" s="1">
        <v>517</v>
      </c>
      <c r="F22" s="1">
        <v>376</v>
      </c>
      <c r="G22" s="7">
        <v>0.3</v>
      </c>
      <c r="H22" s="1">
        <v>45</v>
      </c>
      <c r="I22" s="1">
        <v>6200</v>
      </c>
      <c r="J22" s="1"/>
      <c r="K22" s="1">
        <f t="shared" si="1"/>
        <v>517</v>
      </c>
      <c r="L22" s="1"/>
      <c r="M22" s="1"/>
      <c r="N22" s="1">
        <v>800</v>
      </c>
      <c r="O22" s="1">
        <v>400</v>
      </c>
      <c r="P22" s="1">
        <f t="shared" si="2"/>
        <v>103.4</v>
      </c>
      <c r="Q22" s="5">
        <f t="shared" ref="Q22" si="7">20*P22-O22-N22-F22</f>
        <v>492</v>
      </c>
      <c r="R22" s="5"/>
      <c r="S22" s="1"/>
      <c r="T22" s="1">
        <f t="shared" si="4"/>
        <v>20</v>
      </c>
      <c r="U22" s="1">
        <f t="shared" si="5"/>
        <v>15.241779497098646</v>
      </c>
      <c r="V22" s="1">
        <v>70.8</v>
      </c>
      <c r="W22" s="1">
        <v>95.8</v>
      </c>
      <c r="X22" s="1">
        <v>90.2</v>
      </c>
      <c r="Y22" s="1">
        <v>193.8</v>
      </c>
      <c r="Z22" s="1">
        <v>167</v>
      </c>
      <c r="AA22" s="1" t="s">
        <v>52</v>
      </c>
      <c r="AB22" s="1">
        <f t="shared" si="6"/>
        <v>147.6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53</v>
      </c>
      <c r="B23" s="1" t="s">
        <v>34</v>
      </c>
      <c r="C23" s="1">
        <v>612</v>
      </c>
      <c r="D23" s="1"/>
      <c r="E23" s="1">
        <v>239</v>
      </c>
      <c r="F23" s="1">
        <v>373</v>
      </c>
      <c r="G23" s="7">
        <v>0.5</v>
      </c>
      <c r="H23" s="1">
        <v>60</v>
      </c>
      <c r="I23" s="1">
        <v>6346</v>
      </c>
      <c r="J23" s="1"/>
      <c r="K23" s="1">
        <f t="shared" si="1"/>
        <v>239</v>
      </c>
      <c r="L23" s="1"/>
      <c r="M23" s="1"/>
      <c r="N23" s="1">
        <v>100</v>
      </c>
      <c r="O23" s="1">
        <v>500</v>
      </c>
      <c r="P23" s="1">
        <f t="shared" si="2"/>
        <v>47.8</v>
      </c>
      <c r="Q23" s="5"/>
      <c r="R23" s="5"/>
      <c r="S23" s="1"/>
      <c r="T23" s="1">
        <f t="shared" si="4"/>
        <v>20.355648535564853</v>
      </c>
      <c r="U23" s="1">
        <f t="shared" si="5"/>
        <v>20.355648535564853</v>
      </c>
      <c r="V23" s="1">
        <v>58.8</v>
      </c>
      <c r="W23" s="1">
        <v>47.4</v>
      </c>
      <c r="X23" s="1">
        <v>34.6</v>
      </c>
      <c r="Y23" s="1">
        <v>78</v>
      </c>
      <c r="Z23" s="1">
        <v>74.8</v>
      </c>
      <c r="AA23" s="20" t="s">
        <v>58</v>
      </c>
      <c r="AB23" s="1">
        <f t="shared" si="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54</v>
      </c>
      <c r="B24" s="1" t="s">
        <v>32</v>
      </c>
      <c r="C24" s="1">
        <v>67.266999999999996</v>
      </c>
      <c r="D24" s="1">
        <v>202.29499999999999</v>
      </c>
      <c r="E24" s="1">
        <v>133.77099999999999</v>
      </c>
      <c r="F24" s="1">
        <v>134.721</v>
      </c>
      <c r="G24" s="7">
        <v>1</v>
      </c>
      <c r="H24" s="1">
        <v>60</v>
      </c>
      <c r="I24" s="1">
        <v>7058</v>
      </c>
      <c r="J24" s="1"/>
      <c r="K24" s="1">
        <f t="shared" si="1"/>
        <v>133.77099999999999</v>
      </c>
      <c r="L24" s="1"/>
      <c r="M24" s="1"/>
      <c r="N24" s="1">
        <v>250</v>
      </c>
      <c r="O24" s="1">
        <v>250</v>
      </c>
      <c r="P24" s="1">
        <f t="shared" si="2"/>
        <v>26.754199999999997</v>
      </c>
      <c r="Q24" s="5"/>
      <c r="R24" s="5"/>
      <c r="S24" s="1"/>
      <c r="T24" s="1">
        <f t="shared" si="4"/>
        <v>23.724162935165321</v>
      </c>
      <c r="U24" s="1">
        <f t="shared" si="5"/>
        <v>23.724162935165321</v>
      </c>
      <c r="V24" s="1">
        <v>41.722000000000001</v>
      </c>
      <c r="W24" s="1">
        <v>37.274799999999999</v>
      </c>
      <c r="X24" s="1">
        <v>27.388400000000001</v>
      </c>
      <c r="Y24" s="1">
        <v>61.743200000000002</v>
      </c>
      <c r="Z24" s="1">
        <v>61.221400000000003</v>
      </c>
      <c r="AA24" s="1"/>
      <c r="AB24" s="1">
        <f t="shared" si="6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55</v>
      </c>
      <c r="B25" s="1" t="s">
        <v>32</v>
      </c>
      <c r="C25" s="1">
        <v>72.266999999999996</v>
      </c>
      <c r="D25" s="1">
        <v>49.091999999999999</v>
      </c>
      <c r="E25" s="1">
        <v>64.703999999999994</v>
      </c>
      <c r="F25" s="1">
        <v>56.655000000000001</v>
      </c>
      <c r="G25" s="7">
        <v>1</v>
      </c>
      <c r="H25" s="1">
        <v>50</v>
      </c>
      <c r="I25" s="1">
        <v>7075</v>
      </c>
      <c r="J25" s="1"/>
      <c r="K25" s="1">
        <f t="shared" si="1"/>
        <v>64.703999999999994</v>
      </c>
      <c r="L25" s="1"/>
      <c r="M25" s="1"/>
      <c r="N25" s="1">
        <v>220</v>
      </c>
      <c r="O25" s="1">
        <v>100</v>
      </c>
      <c r="P25" s="1">
        <f t="shared" si="2"/>
        <v>12.940799999999999</v>
      </c>
      <c r="Q25" s="5"/>
      <c r="R25" s="5"/>
      <c r="S25" s="1"/>
      <c r="T25" s="1">
        <f t="shared" si="4"/>
        <v>29.106005811078141</v>
      </c>
      <c r="U25" s="1">
        <f t="shared" si="5"/>
        <v>29.106005811078141</v>
      </c>
      <c r="V25" s="1">
        <v>22.514600000000002</v>
      </c>
      <c r="W25" s="1">
        <v>22.859200000000001</v>
      </c>
      <c r="X25" s="1">
        <v>9.2880000000000003</v>
      </c>
      <c r="Y25" s="1">
        <v>41.11</v>
      </c>
      <c r="Z25" s="1">
        <v>39.773200000000003</v>
      </c>
      <c r="AA25" s="20" t="s">
        <v>58</v>
      </c>
      <c r="AB25" s="1">
        <f t="shared" si="6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B25" xr:uid="{073010B2-0AD6-4422-B38E-F5AC916D427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2025-03-24T12:50:13Z</dcterms:created>
  <dcterms:modified xsi:type="dcterms:W3CDTF">2025-03-24T13:43:49Z</dcterms:modified>
</cp:coreProperties>
</file>