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9" i="1" l="1"/>
  <c r="AE23" i="1"/>
  <c r="AE27" i="1"/>
  <c r="AE35" i="1"/>
  <c r="AE39" i="1"/>
  <c r="AE43" i="1"/>
  <c r="AE51" i="1"/>
  <c r="AE55" i="1"/>
  <c r="AE59" i="1"/>
  <c r="AE67" i="1"/>
  <c r="AE71" i="1"/>
  <c r="AE75" i="1"/>
  <c r="U83" i="1"/>
  <c r="U87" i="1"/>
  <c r="AE15" i="1"/>
  <c r="AE31" i="1"/>
  <c r="AE47" i="1"/>
  <c r="AE63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6" i="1" s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1" i="1"/>
  <c r="V83" i="1"/>
  <c r="V84" i="1"/>
  <c r="V85" i="1"/>
  <c r="V86" i="1"/>
  <c r="V87" i="1"/>
  <c r="V88" i="1"/>
  <c r="V89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1" i="1"/>
  <c r="U84" i="1"/>
  <c r="U85" i="1"/>
  <c r="U86" i="1"/>
  <c r="U88" i="1"/>
  <c r="U89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AE79" i="1" s="1"/>
  <c r="S80" i="1"/>
  <c r="V80" i="1" s="1"/>
  <c r="S81" i="1"/>
  <c r="S82" i="1"/>
  <c r="V82" i="1" s="1"/>
  <c r="S83" i="1"/>
  <c r="S84" i="1"/>
  <c r="S85" i="1"/>
  <c r="S86" i="1"/>
  <c r="S87" i="1"/>
  <c r="S88" i="1"/>
  <c r="S89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" i="1"/>
  <c r="X6" i="1"/>
  <c r="W6" i="1"/>
  <c r="L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7" i="1"/>
  <c r="E6" i="1"/>
  <c r="F6" i="1"/>
  <c r="V79" i="1" l="1"/>
  <c r="U82" i="1"/>
  <c r="T6" i="1"/>
  <c r="AE7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E87" i="1"/>
  <c r="AE83" i="1"/>
  <c r="AE11" i="1"/>
  <c r="U7" i="1"/>
  <c r="U80" i="1"/>
  <c r="AA6" i="1"/>
  <c r="Z6" i="1"/>
  <c r="Y6" i="1"/>
  <c r="S6" i="1"/>
  <c r="K6" i="1"/>
  <c r="J6" i="1"/>
  <c r="I6" i="1"/>
  <c r="AE6" i="1" l="1"/>
</calcChain>
</file>

<file path=xl/sharedStrings.xml><?xml version="1.0" encoding="utf-8"?>
<sst xmlns="http://schemas.openxmlformats.org/spreadsheetml/2006/main" count="208" uniqueCount="114">
  <si>
    <t>Период: 29.02.2024 - 07.03.2024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</si>
  <si>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</si>
  <si>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</si>
  <si>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</si>
  <si>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</si>
  <si>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</si>
  <si>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</si>
  <si>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</si>
  <si>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</si>
  <si>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</si>
  <si>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</si>
  <si>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</si>
  <si>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</si>
  <si>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</si>
  <si>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</si>
  <si>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</si>
  <si>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</si>
  <si>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</si>
  <si>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</si>
  <si>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</si>
  <si>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</si>
  <si>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</si>
  <si>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</si>
  <si>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</si>
  <si>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</si>
  <si>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</si>
  <si>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</si>
  <si>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</si>
  <si>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</si>
  <si>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</si>
  <si>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</si>
  <si>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</si>
  <si>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</si>
  <si>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</si>
  <si>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</si>
  <si>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</si>
  <si>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</si>
  <si>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</si>
  <si>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</si>
  <si>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</si>
  <si>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</si>
  <si>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</si>
  <si>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</si>
  <si>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</si>
  <si>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</si>
  <si>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</si>
  <si>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</si>
  <si>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</si>
  <si>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</si>
  <si>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</si>
  <si>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</si>
  <si>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</si>
  <si>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</si>
  <si>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</si>
  <si>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</si>
  <si>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</si>
  <si>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</si>
  <si>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</si>
  <si>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</si>
  <si>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</si>
  <si>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</si>
  <si>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</si>
  <si>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</si>
  <si>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</si>
  <si>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</si>
  <si>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</si>
  <si>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</si>
  <si>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</si>
  <si>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</si>
  <si>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</si>
  <si>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</si>
  <si>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</si>
  <si>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</si>
  <si>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</si>
  <si>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</si>
  <si>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</si>
  <si>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</si>
  <si>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</si>
  <si>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</si>
  <si>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</si>
  <si>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</si>
  <si>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</si>
  <si>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</si>
  <si>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</si>
  <si>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</si>
  <si>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</si>
  <si>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</si>
  <si>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</si>
  <si>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6309 ФИЛЕЙНАЯ Папа может вар п/о_Ашан  ОСТАНКИНО</t>
  </si>
  <si>
    <t>6586 МРАМОРНАЯ И БАЛЫКОВАЯ в/к с/н мгс 1/90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</si>
  <si>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</si>
  <si>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</si>
  <si>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</si>
  <si>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</si>
  <si>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</si>
  <si>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</si>
  <si>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</si>
  <si>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</si>
  <si>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</si>
  <si>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</si>
  <si>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</si>
  <si>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</si>
  <si>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</si>
  <si>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</si>
  <si>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</si>
  <si>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</si>
  <si>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07,03,</t>
  </si>
  <si>
    <t>10,03,</t>
  </si>
  <si>
    <t>12,03,</t>
  </si>
  <si>
    <t>1,2т</t>
  </si>
  <si>
    <t>16,02,</t>
  </si>
  <si>
    <t>01,03,</t>
  </si>
  <si>
    <t>23,02,</t>
  </si>
  <si>
    <t>5,5д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</si>
</sst>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8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27.02.2024 - 05.03.2024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06,03,</v>
          </cell>
          <cell r="L5" t="str">
            <v>07,03,</v>
          </cell>
          <cell r="T5" t="str">
            <v>10,03,</v>
          </cell>
          <cell r="Y5" t="str">
            <v>16,02,</v>
          </cell>
          <cell r="Z5" t="str">
            <v>23,02,</v>
          </cell>
          <cell r="AA5" t="str">
            <v>01,03,</v>
          </cell>
          <cell r="AB5" t="str">
            <v>05,03,</v>
          </cell>
        </row>
        <row r="6">
          <cell r="E6">
            <v>74487.683999999994</v>
          </cell>
          <cell r="F6">
            <v>83738.008000000002</v>
          </cell>
          <cell r="I6">
            <v>74330.626999999993</v>
          </cell>
          <cell r="J6">
            <v>157.05700000000002</v>
          </cell>
          <cell r="K6">
            <v>21450.239999999998</v>
          </cell>
          <cell r="L6">
            <v>6980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14897.536799999994</v>
          </cell>
          <cell r="T6">
            <v>14782</v>
          </cell>
          <cell r="W6">
            <v>0</v>
          </cell>
          <cell r="X6">
            <v>0</v>
          </cell>
          <cell r="Y6">
            <v>14403.645600000002</v>
          </cell>
          <cell r="Z6">
            <v>14821.109200000006</v>
          </cell>
          <cell r="AA6">
            <v>13757.798600000004</v>
          </cell>
          <cell r="AB6">
            <v>25313.106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188</v>
          </cell>
          <cell r="D7">
            <v>385</v>
          </cell>
          <cell r="E7">
            <v>240</v>
          </cell>
          <cell r="F7">
            <v>266</v>
          </cell>
          <cell r="G7">
            <v>0.4</v>
          </cell>
          <cell r="H7">
            <v>60</v>
          </cell>
          <cell r="I7">
            <v>242</v>
          </cell>
          <cell r="J7">
            <v>-2</v>
          </cell>
          <cell r="K7">
            <v>80</v>
          </cell>
          <cell r="L7">
            <v>0</v>
          </cell>
          <cell r="S7">
            <v>48</v>
          </cell>
          <cell r="T7">
            <v>40</v>
          </cell>
          <cell r="U7">
            <v>8.0416666666666661</v>
          </cell>
          <cell r="V7">
            <v>5.541666666666667</v>
          </cell>
          <cell r="Y7">
            <v>37.200000000000003</v>
          </cell>
          <cell r="Z7">
            <v>49.4</v>
          </cell>
          <cell r="AA7">
            <v>45</v>
          </cell>
          <cell r="AB7">
            <v>66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98.625</v>
          </cell>
          <cell r="D8">
            <v>355.47500000000002</v>
          </cell>
          <cell r="E8">
            <v>173.13300000000001</v>
          </cell>
          <cell r="F8">
            <v>272.637</v>
          </cell>
          <cell r="G8">
            <v>1</v>
          </cell>
          <cell r="H8" t="e">
            <v>#N/A</v>
          </cell>
          <cell r="I8">
            <v>177.4</v>
          </cell>
          <cell r="J8">
            <v>-4.2669999999999959</v>
          </cell>
          <cell r="K8">
            <v>60</v>
          </cell>
          <cell r="L8">
            <v>0</v>
          </cell>
          <cell r="S8">
            <v>34.626600000000003</v>
          </cell>
          <cell r="U8">
            <v>9.6064008594548689</v>
          </cell>
          <cell r="V8">
            <v>7.8736289442220713</v>
          </cell>
          <cell r="Y8">
            <v>29.8154</v>
          </cell>
          <cell r="Z8">
            <v>32.962000000000003</v>
          </cell>
          <cell r="AA8">
            <v>32.825800000000001</v>
          </cell>
          <cell r="AB8">
            <v>52.213999999999999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935.96400000000006</v>
          </cell>
          <cell r="D9">
            <v>2478.645</v>
          </cell>
          <cell r="E9">
            <v>1714.0940000000001</v>
          </cell>
          <cell r="F9">
            <v>1321.818</v>
          </cell>
          <cell r="G9">
            <v>1</v>
          </cell>
          <cell r="H9">
            <v>45</v>
          </cell>
          <cell r="I9">
            <v>1693.5</v>
          </cell>
          <cell r="J9">
            <v>20.594000000000051</v>
          </cell>
          <cell r="K9">
            <v>1300</v>
          </cell>
          <cell r="L9">
            <v>0</v>
          </cell>
          <cell r="S9">
            <v>342.81880000000001</v>
          </cell>
          <cell r="T9">
            <v>200</v>
          </cell>
          <cell r="U9">
            <v>8.2312230251083083</v>
          </cell>
          <cell r="V9">
            <v>3.8557336995520664</v>
          </cell>
          <cell r="Y9">
            <v>316.48200000000003</v>
          </cell>
          <cell r="Z9">
            <v>308.12979999999999</v>
          </cell>
          <cell r="AA9">
            <v>329.10160000000002</v>
          </cell>
          <cell r="AB9">
            <v>455.584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734.11800000000005</v>
          </cell>
          <cell r="D10">
            <v>5246.5640000000003</v>
          </cell>
          <cell r="E10">
            <v>2107.377</v>
          </cell>
          <cell r="F10">
            <v>3375.29</v>
          </cell>
          <cell r="G10">
            <v>1</v>
          </cell>
          <cell r="H10">
            <v>60</v>
          </cell>
          <cell r="I10">
            <v>2070.3919999999998</v>
          </cell>
          <cell r="J10">
            <v>36.985000000000127</v>
          </cell>
          <cell r="K10">
            <v>800</v>
          </cell>
          <cell r="L10">
            <v>600</v>
          </cell>
          <cell r="S10">
            <v>421.47539999999998</v>
          </cell>
          <cell r="U10">
            <v>11.329937642861244</v>
          </cell>
          <cell r="V10">
            <v>8.0082728434447183</v>
          </cell>
          <cell r="Y10">
            <v>399.78059999999999</v>
          </cell>
          <cell r="Z10">
            <v>422.36959999999999</v>
          </cell>
          <cell r="AA10">
            <v>399.53359999999998</v>
          </cell>
          <cell r="AB10">
            <v>680.72799999999995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43.000999999999998</v>
          </cell>
          <cell r="D11">
            <v>63.896999999999998</v>
          </cell>
          <cell r="E11">
            <v>42.301000000000002</v>
          </cell>
          <cell r="F11">
            <v>50.634999999999998</v>
          </cell>
          <cell r="G11">
            <v>1</v>
          </cell>
          <cell r="H11">
            <v>120</v>
          </cell>
          <cell r="I11">
            <v>47.1</v>
          </cell>
          <cell r="J11">
            <v>-4.7989999999999995</v>
          </cell>
          <cell r="K11">
            <v>70</v>
          </cell>
          <cell r="L11">
            <v>0</v>
          </cell>
          <cell r="S11">
            <v>8.4602000000000004</v>
          </cell>
          <cell r="U11">
            <v>14.259119169759579</v>
          </cell>
          <cell r="V11">
            <v>5.9850830949622935</v>
          </cell>
          <cell r="Y11">
            <v>3.5188000000000001</v>
          </cell>
          <cell r="Z11">
            <v>5.6951999999999998</v>
          </cell>
          <cell r="AA11">
            <v>8.1628000000000007</v>
          </cell>
          <cell r="AB11">
            <v>11.182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536.55200000000002</v>
          </cell>
          <cell r="E12">
            <v>0</v>
          </cell>
          <cell r="F12">
            <v>249.13499999999999</v>
          </cell>
          <cell r="G12">
            <v>0</v>
          </cell>
          <cell r="H12" t="e">
            <v>#N/A</v>
          </cell>
          <cell r="I12">
            <v>3</v>
          </cell>
          <cell r="J12">
            <v>-3</v>
          </cell>
          <cell r="K12">
            <v>0</v>
          </cell>
          <cell r="L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e">
            <v>#N/A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132.37200000000001</v>
          </cell>
          <cell r="D13">
            <v>93.289000000000001</v>
          </cell>
          <cell r="E13">
            <v>122.96599999999999</v>
          </cell>
          <cell r="F13">
            <v>91.768000000000001</v>
          </cell>
          <cell r="G13">
            <v>1</v>
          </cell>
          <cell r="H13">
            <v>60</v>
          </cell>
          <cell r="I13">
            <v>123</v>
          </cell>
          <cell r="J13">
            <v>-3.4000000000006025E-2</v>
          </cell>
          <cell r="K13">
            <v>40</v>
          </cell>
          <cell r="L13">
            <v>0</v>
          </cell>
          <cell r="S13">
            <v>24.5932</v>
          </cell>
          <cell r="T13">
            <v>60</v>
          </cell>
          <cell r="U13">
            <v>7.7976025893336374</v>
          </cell>
          <cell r="V13">
            <v>3.7314379584600621</v>
          </cell>
          <cell r="Y13">
            <v>21.9436</v>
          </cell>
          <cell r="Z13">
            <v>18.1038</v>
          </cell>
          <cell r="AA13">
            <v>19.474600000000002</v>
          </cell>
          <cell r="AB13">
            <v>40.125</v>
          </cell>
          <cell r="AC13" t="e">
            <v>#N/A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332.392</v>
          </cell>
          <cell r="D14">
            <v>794.33199999999999</v>
          </cell>
          <cell r="E14">
            <v>391.72899999999998</v>
          </cell>
          <cell r="F14">
            <v>684.16600000000005</v>
          </cell>
          <cell r="G14">
            <v>1</v>
          </cell>
          <cell r="H14">
            <v>60</v>
          </cell>
          <cell r="I14">
            <v>379.9</v>
          </cell>
          <cell r="J14">
            <v>11.829000000000008</v>
          </cell>
          <cell r="K14">
            <v>0</v>
          </cell>
          <cell r="L14">
            <v>0</v>
          </cell>
          <cell r="S14">
            <v>78.345799999999997</v>
          </cell>
          <cell r="U14">
            <v>8.732644251510612</v>
          </cell>
          <cell r="V14">
            <v>8.732644251510612</v>
          </cell>
          <cell r="Y14">
            <v>81.116799999999998</v>
          </cell>
          <cell r="Z14">
            <v>87.834800000000001</v>
          </cell>
          <cell r="AA14">
            <v>64.695999999999998</v>
          </cell>
          <cell r="AB14">
            <v>177.31899999999999</v>
          </cell>
          <cell r="AC14" t="str">
            <v>костик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223</v>
          </cell>
          <cell r="D15">
            <v>1636</v>
          </cell>
          <cell r="E15">
            <v>506</v>
          </cell>
          <cell r="F15">
            <v>1342</v>
          </cell>
          <cell r="G15">
            <v>0.25</v>
          </cell>
          <cell r="H15">
            <v>120</v>
          </cell>
          <cell r="I15">
            <v>521</v>
          </cell>
          <cell r="J15">
            <v>-15</v>
          </cell>
          <cell r="K15">
            <v>0</v>
          </cell>
          <cell r="L15">
            <v>0</v>
          </cell>
          <cell r="S15">
            <v>101.2</v>
          </cell>
          <cell r="U15">
            <v>13.260869565217391</v>
          </cell>
          <cell r="V15">
            <v>13.260869565217391</v>
          </cell>
          <cell r="Y15">
            <v>85.4</v>
          </cell>
          <cell r="Z15">
            <v>93.4</v>
          </cell>
          <cell r="AA15">
            <v>99.6</v>
          </cell>
          <cell r="AB15">
            <v>160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10.47</v>
          </cell>
          <cell r="D16">
            <v>53.639000000000003</v>
          </cell>
          <cell r="E16">
            <v>17.885000000000002</v>
          </cell>
          <cell r="F16">
            <v>35.802999999999997</v>
          </cell>
          <cell r="G16">
            <v>1</v>
          </cell>
          <cell r="H16">
            <v>30</v>
          </cell>
          <cell r="I16">
            <v>18.5</v>
          </cell>
          <cell r="J16">
            <v>-0.61499999999999844</v>
          </cell>
          <cell r="K16">
            <v>0</v>
          </cell>
          <cell r="L16">
            <v>0</v>
          </cell>
          <cell r="S16">
            <v>3.5770000000000004</v>
          </cell>
          <cell r="U16">
            <v>10.009225608051437</v>
          </cell>
          <cell r="V16">
            <v>10.009225608051437</v>
          </cell>
          <cell r="Y16">
            <v>7.7207999999999997</v>
          </cell>
          <cell r="Z16">
            <v>8.5995999999999988</v>
          </cell>
          <cell r="AA16">
            <v>5.3390000000000004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29.73</v>
          </cell>
          <cell r="D17">
            <v>75.031000000000006</v>
          </cell>
          <cell r="E17">
            <v>26.72</v>
          </cell>
          <cell r="F17">
            <v>76.552000000000007</v>
          </cell>
          <cell r="G17">
            <v>1</v>
          </cell>
          <cell r="H17">
            <v>30</v>
          </cell>
          <cell r="I17">
            <v>27.1</v>
          </cell>
          <cell r="J17">
            <v>-0.38000000000000256</v>
          </cell>
          <cell r="K17">
            <v>0</v>
          </cell>
          <cell r="L17">
            <v>0</v>
          </cell>
          <cell r="S17">
            <v>5.3439999999999994</v>
          </cell>
          <cell r="U17">
            <v>14.3248502994012</v>
          </cell>
          <cell r="V17">
            <v>14.3248502994012</v>
          </cell>
          <cell r="Y17">
            <v>9.9563999999999986</v>
          </cell>
          <cell r="Z17">
            <v>11.3202</v>
          </cell>
          <cell r="AA17">
            <v>10.1172</v>
          </cell>
          <cell r="AB17">
            <v>4.45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547.88099999999997</v>
          </cell>
          <cell r="D18">
            <v>980.30399999999997</v>
          </cell>
          <cell r="E18">
            <v>549</v>
          </cell>
          <cell r="F18">
            <v>985</v>
          </cell>
          <cell r="G18">
            <v>1</v>
          </cell>
          <cell r="H18">
            <v>60</v>
          </cell>
          <cell r="I18">
            <v>509.6</v>
          </cell>
          <cell r="J18">
            <v>39.399999999999977</v>
          </cell>
          <cell r="K18">
            <v>0</v>
          </cell>
          <cell r="L18">
            <v>0</v>
          </cell>
          <cell r="S18">
            <v>109.8</v>
          </cell>
          <cell r="T18">
            <v>80</v>
          </cell>
          <cell r="U18">
            <v>9.6994535519125691</v>
          </cell>
          <cell r="V18">
            <v>8.9708561020036424</v>
          </cell>
          <cell r="Y18">
            <v>115.2</v>
          </cell>
          <cell r="Z18">
            <v>136</v>
          </cell>
          <cell r="AA18">
            <v>77</v>
          </cell>
          <cell r="AB18">
            <v>159.88800000000001</v>
          </cell>
          <cell r="AC18" t="str">
            <v>костик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98.879000000000005</v>
          </cell>
          <cell r="D19">
            <v>143.07300000000001</v>
          </cell>
          <cell r="E19">
            <v>100.184</v>
          </cell>
          <cell r="F19">
            <v>107.514</v>
          </cell>
          <cell r="G19">
            <v>1</v>
          </cell>
          <cell r="H19">
            <v>60</v>
          </cell>
          <cell r="I19">
            <v>107.819</v>
          </cell>
          <cell r="J19">
            <v>-7.6350000000000051</v>
          </cell>
          <cell r="K19">
            <v>0</v>
          </cell>
          <cell r="L19">
            <v>0</v>
          </cell>
          <cell r="S19">
            <v>20.036799999999999</v>
          </cell>
          <cell r="T19">
            <v>50</v>
          </cell>
          <cell r="U19">
            <v>7.8612353269983242</v>
          </cell>
          <cell r="V19">
            <v>5.3658268785434799</v>
          </cell>
          <cell r="Y19">
            <v>28.360800000000001</v>
          </cell>
          <cell r="Z19">
            <v>22.734200000000001</v>
          </cell>
          <cell r="AA19">
            <v>12.345800000000001</v>
          </cell>
          <cell r="AB19">
            <v>35.127000000000002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125.631</v>
          </cell>
          <cell r="D20">
            <v>667.40599999999995</v>
          </cell>
          <cell r="E20">
            <v>356.90699999999998</v>
          </cell>
          <cell r="F20">
            <v>345.851</v>
          </cell>
          <cell r="G20">
            <v>1</v>
          </cell>
          <cell r="H20">
            <v>45</v>
          </cell>
          <cell r="I20">
            <v>363.7</v>
          </cell>
          <cell r="J20">
            <v>-6.7930000000000064</v>
          </cell>
          <cell r="K20">
            <v>50</v>
          </cell>
          <cell r="L20">
            <v>0</v>
          </cell>
          <cell r="S20">
            <v>71.381399999999999</v>
          </cell>
          <cell r="T20">
            <v>200</v>
          </cell>
          <cell r="U20">
            <v>8.3474266405534223</v>
          </cell>
          <cell r="V20">
            <v>4.8451137130961284</v>
          </cell>
          <cell r="Y20">
            <v>54.459600000000002</v>
          </cell>
          <cell r="Z20">
            <v>74.16040000000001</v>
          </cell>
          <cell r="AA20">
            <v>60.177599999999998</v>
          </cell>
          <cell r="AB20">
            <v>153.464</v>
          </cell>
          <cell r="AC20" t="str">
            <v>?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617</v>
          </cell>
          <cell r="D21">
            <v>2128</v>
          </cell>
          <cell r="E21">
            <v>809</v>
          </cell>
          <cell r="F21">
            <v>1755</v>
          </cell>
          <cell r="G21">
            <v>0.25</v>
          </cell>
          <cell r="H21">
            <v>120</v>
          </cell>
          <cell r="I21">
            <v>815</v>
          </cell>
          <cell r="J21">
            <v>-6</v>
          </cell>
          <cell r="K21">
            <v>0</v>
          </cell>
          <cell r="L21">
            <v>0</v>
          </cell>
          <cell r="S21">
            <v>161.80000000000001</v>
          </cell>
          <cell r="U21">
            <v>10.846724351050678</v>
          </cell>
          <cell r="V21">
            <v>10.846724351050678</v>
          </cell>
          <cell r="Y21">
            <v>149.6</v>
          </cell>
          <cell r="Z21">
            <v>146.80000000000001</v>
          </cell>
          <cell r="AA21">
            <v>129.19999999999999</v>
          </cell>
          <cell r="AB21">
            <v>300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472.00200000000001</v>
          </cell>
          <cell r="D22">
            <v>1537.749</v>
          </cell>
          <cell r="E22">
            <v>846.9</v>
          </cell>
          <cell r="F22">
            <v>953.73299999999995</v>
          </cell>
          <cell r="G22">
            <v>1</v>
          </cell>
          <cell r="H22">
            <v>45</v>
          </cell>
          <cell r="I22">
            <v>833.03300000000002</v>
          </cell>
          <cell r="J22">
            <v>13.866999999999962</v>
          </cell>
          <cell r="K22">
            <v>0</v>
          </cell>
          <cell r="L22">
            <v>280</v>
          </cell>
          <cell r="S22">
            <v>169.38</v>
          </cell>
          <cell r="T22">
            <v>120</v>
          </cell>
          <cell r="U22">
            <v>7.9922836226236864</v>
          </cell>
          <cell r="V22">
            <v>5.6307297201558626</v>
          </cell>
          <cell r="Y22">
            <v>181.2928</v>
          </cell>
          <cell r="Z22">
            <v>186.34719999999999</v>
          </cell>
          <cell r="AA22">
            <v>156.38119999999998</v>
          </cell>
          <cell r="AB22">
            <v>299.53500000000003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1462</v>
          </cell>
          <cell r="D23">
            <v>2569</v>
          </cell>
          <cell r="E23">
            <v>2013</v>
          </cell>
          <cell r="F23">
            <v>1885</v>
          </cell>
          <cell r="G23">
            <v>0.12</v>
          </cell>
          <cell r="H23">
            <v>60</v>
          </cell>
          <cell r="I23">
            <v>2029</v>
          </cell>
          <cell r="J23">
            <v>-16</v>
          </cell>
          <cell r="K23">
            <v>400</v>
          </cell>
          <cell r="L23">
            <v>0</v>
          </cell>
          <cell r="S23">
            <v>402.6</v>
          </cell>
          <cell r="T23">
            <v>1000</v>
          </cell>
          <cell r="U23">
            <v>8.1594634873323386</v>
          </cell>
          <cell r="V23">
            <v>4.6820665673124688</v>
          </cell>
          <cell r="Y23">
            <v>464</v>
          </cell>
          <cell r="Z23">
            <v>402.2</v>
          </cell>
          <cell r="AA23">
            <v>347.4</v>
          </cell>
          <cell r="AB23">
            <v>839</v>
          </cell>
          <cell r="AC23" t="str">
            <v>костик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451</v>
          </cell>
          <cell r="D24">
            <v>2507</v>
          </cell>
          <cell r="E24">
            <v>841</v>
          </cell>
          <cell r="F24">
            <v>2100</v>
          </cell>
          <cell r="G24">
            <v>0.25</v>
          </cell>
          <cell r="H24">
            <v>120</v>
          </cell>
          <cell r="I24">
            <v>860</v>
          </cell>
          <cell r="J24">
            <v>-19</v>
          </cell>
          <cell r="K24">
            <v>0</v>
          </cell>
          <cell r="L24">
            <v>0</v>
          </cell>
          <cell r="S24">
            <v>168.2</v>
          </cell>
          <cell r="U24">
            <v>12.485136741973841</v>
          </cell>
          <cell r="V24">
            <v>12.485136741973841</v>
          </cell>
          <cell r="Y24">
            <v>122.4</v>
          </cell>
          <cell r="Z24">
            <v>161.4</v>
          </cell>
          <cell r="AA24">
            <v>151.6</v>
          </cell>
          <cell r="AB24">
            <v>287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44.442</v>
          </cell>
          <cell r="D25">
            <v>193.71899999999999</v>
          </cell>
          <cell r="E25">
            <v>81.028000000000006</v>
          </cell>
          <cell r="F25">
            <v>104.854</v>
          </cell>
          <cell r="G25">
            <v>1</v>
          </cell>
          <cell r="H25">
            <v>120</v>
          </cell>
          <cell r="I25">
            <v>104.7</v>
          </cell>
          <cell r="J25">
            <v>-23.671999999999997</v>
          </cell>
          <cell r="K25">
            <v>80.239999999999981</v>
          </cell>
          <cell r="L25">
            <v>0</v>
          </cell>
          <cell r="S25">
            <v>16.2056</v>
          </cell>
          <cell r="U25">
            <v>11.421607345608924</v>
          </cell>
          <cell r="V25">
            <v>6.4702325122179989</v>
          </cell>
          <cell r="Y25">
            <v>10.3566</v>
          </cell>
          <cell r="Z25">
            <v>12.52</v>
          </cell>
          <cell r="AA25">
            <v>20.047999999999998</v>
          </cell>
          <cell r="AB25">
            <v>-0.54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59.23</v>
          </cell>
          <cell r="D26">
            <v>269.63499999999999</v>
          </cell>
          <cell r="E26">
            <v>127.35299999999999</v>
          </cell>
          <cell r="F26">
            <v>164.21700000000001</v>
          </cell>
          <cell r="G26">
            <v>1</v>
          </cell>
          <cell r="H26">
            <v>45</v>
          </cell>
          <cell r="I26">
            <v>123.3</v>
          </cell>
          <cell r="J26">
            <v>4.0529999999999973</v>
          </cell>
          <cell r="K26">
            <v>0</v>
          </cell>
          <cell r="L26">
            <v>0</v>
          </cell>
          <cell r="S26">
            <v>25.470599999999997</v>
          </cell>
          <cell r="T26">
            <v>40</v>
          </cell>
          <cell r="U26">
            <v>8.0177538024231865</v>
          </cell>
          <cell r="V26">
            <v>6.4473157287225282</v>
          </cell>
          <cell r="Y26">
            <v>21.934000000000001</v>
          </cell>
          <cell r="Z26">
            <v>29.708800000000004</v>
          </cell>
          <cell r="AA26">
            <v>24.270199999999999</v>
          </cell>
          <cell r="AB26">
            <v>34.024000000000001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131.85900000000001</v>
          </cell>
          <cell r="D27">
            <v>816.56799999999998</v>
          </cell>
          <cell r="E27">
            <v>368.12299999999999</v>
          </cell>
          <cell r="F27">
            <v>570.79999999999995</v>
          </cell>
          <cell r="G27">
            <v>1</v>
          </cell>
          <cell r="H27">
            <v>60</v>
          </cell>
          <cell r="I27">
            <v>363.27699999999999</v>
          </cell>
          <cell r="J27">
            <v>4.8460000000000036</v>
          </cell>
          <cell r="K27">
            <v>0</v>
          </cell>
          <cell r="L27">
            <v>200</v>
          </cell>
          <cell r="S27">
            <v>73.624600000000001</v>
          </cell>
          <cell r="U27">
            <v>10.469326828261206</v>
          </cell>
          <cell r="V27">
            <v>7.7528434789458949</v>
          </cell>
          <cell r="Y27">
            <v>64.948000000000008</v>
          </cell>
          <cell r="Z27">
            <v>64.257000000000005</v>
          </cell>
          <cell r="AA27">
            <v>71.232799999999997</v>
          </cell>
          <cell r="AB27">
            <v>117.95099999999999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439</v>
          </cell>
          <cell r="D28">
            <v>1143</v>
          </cell>
          <cell r="E28">
            <v>803</v>
          </cell>
          <cell r="F28">
            <v>644</v>
          </cell>
          <cell r="G28">
            <v>0.22</v>
          </cell>
          <cell r="H28">
            <v>120</v>
          </cell>
          <cell r="I28">
            <v>803</v>
          </cell>
          <cell r="J28">
            <v>0</v>
          </cell>
          <cell r="K28">
            <v>200</v>
          </cell>
          <cell r="L28">
            <v>0</v>
          </cell>
          <cell r="S28">
            <v>160.6</v>
          </cell>
          <cell r="T28">
            <v>440</v>
          </cell>
          <cell r="U28">
            <v>7.9950186799501868</v>
          </cell>
          <cell r="V28">
            <v>4.0099626400996264</v>
          </cell>
          <cell r="Y28">
            <v>129.6</v>
          </cell>
          <cell r="Z28">
            <v>135.4</v>
          </cell>
          <cell r="AA28">
            <v>133.19999999999999</v>
          </cell>
          <cell r="AB28">
            <v>315</v>
          </cell>
          <cell r="AC28">
            <v>0</v>
          </cell>
          <cell r="AD28">
            <v>0</v>
          </cell>
        </row>
        <row r="29">
          <cell r="A29" t="str">
            <v>5976 МОЛОЧНЫЕ ТРАДИЦ. сос п/о в/у 1/350_45с  ОСТАНКИНО</v>
          </cell>
          <cell r="B29" t="str">
            <v>шт</v>
          </cell>
          <cell r="C29">
            <v>16</v>
          </cell>
          <cell r="D29">
            <v>599</v>
          </cell>
          <cell r="E29">
            <v>97</v>
          </cell>
          <cell r="F29">
            <v>517</v>
          </cell>
          <cell r="G29">
            <v>0.35</v>
          </cell>
          <cell r="H29" t="e">
            <v>#N/A</v>
          </cell>
          <cell r="I29">
            <v>103</v>
          </cell>
          <cell r="J29">
            <v>-6</v>
          </cell>
          <cell r="K29">
            <v>0</v>
          </cell>
          <cell r="L29">
            <v>0</v>
          </cell>
          <cell r="S29">
            <v>19.399999999999999</v>
          </cell>
          <cell r="T29">
            <v>240</v>
          </cell>
          <cell r="U29">
            <v>39.020618556701031</v>
          </cell>
          <cell r="V29">
            <v>26.649484536082475</v>
          </cell>
          <cell r="Y29">
            <v>0</v>
          </cell>
          <cell r="Z29">
            <v>0</v>
          </cell>
          <cell r="AA29">
            <v>8.1999999999999993</v>
          </cell>
          <cell r="AB29">
            <v>46</v>
          </cell>
          <cell r="AC29" t="str">
            <v>костик</v>
          </cell>
          <cell r="AD29" t="e">
            <v>#N/A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112.04600000000001</v>
          </cell>
          <cell r="D30">
            <v>242.52500000000001</v>
          </cell>
          <cell r="E30">
            <v>260.077</v>
          </cell>
          <cell r="F30">
            <v>37.375999999999998</v>
          </cell>
          <cell r="G30">
            <v>1</v>
          </cell>
          <cell r="H30">
            <v>45</v>
          </cell>
          <cell r="I30">
            <v>252.4</v>
          </cell>
          <cell r="J30">
            <v>7.6769999999999925</v>
          </cell>
          <cell r="K30">
            <v>50</v>
          </cell>
          <cell r="L30">
            <v>0</v>
          </cell>
          <cell r="S30">
            <v>52.0154</v>
          </cell>
          <cell r="T30">
            <v>170</v>
          </cell>
          <cell r="U30">
            <v>4.9480730706675322</v>
          </cell>
          <cell r="V30">
            <v>0.7185564275195423</v>
          </cell>
          <cell r="Y30">
            <v>33.163799999999995</v>
          </cell>
          <cell r="Z30">
            <v>32.451999999999998</v>
          </cell>
          <cell r="AA30">
            <v>27.482199999999999</v>
          </cell>
          <cell r="AB30">
            <v>158.34299999999999</v>
          </cell>
          <cell r="AC30" t="str">
            <v>?</v>
          </cell>
          <cell r="AD30" t="str">
            <v>костик</v>
          </cell>
        </row>
        <row r="31">
          <cell r="A31" t="str">
            <v>5982 МОЛОЧНЫЕ ТРАДИЦ. сос п/о мгс 0,6кг_СНГ  ОСТАНКИНО</v>
          </cell>
          <cell r="B31" t="str">
            <v>шт</v>
          </cell>
          <cell r="C31">
            <v>107</v>
          </cell>
          <cell r="D31">
            <v>391</v>
          </cell>
          <cell r="E31">
            <v>344</v>
          </cell>
          <cell r="F31">
            <v>120</v>
          </cell>
          <cell r="G31">
            <v>0.6</v>
          </cell>
          <cell r="H31" t="e">
            <v>#N/A</v>
          </cell>
          <cell r="I31">
            <v>357</v>
          </cell>
          <cell r="J31">
            <v>-13</v>
          </cell>
          <cell r="K31">
            <v>120</v>
          </cell>
          <cell r="L31">
            <v>0</v>
          </cell>
          <cell r="S31">
            <v>68.8</v>
          </cell>
          <cell r="T31">
            <v>120</v>
          </cell>
          <cell r="U31">
            <v>5.2325581395348841</v>
          </cell>
          <cell r="V31">
            <v>1.7441860465116279</v>
          </cell>
          <cell r="Y31">
            <v>44.4</v>
          </cell>
          <cell r="Z31">
            <v>56.8</v>
          </cell>
          <cell r="AA31">
            <v>61.4</v>
          </cell>
          <cell r="AB31">
            <v>80</v>
          </cell>
          <cell r="AC31" t="str">
            <v>умень</v>
          </cell>
          <cell r="AD31" t="str">
            <v>костик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33.256999999999998</v>
          </cell>
          <cell r="D32">
            <v>2.9329999999999998</v>
          </cell>
          <cell r="E32">
            <v>12.06</v>
          </cell>
          <cell r="F32">
            <v>21.085000000000001</v>
          </cell>
          <cell r="G32">
            <v>1</v>
          </cell>
          <cell r="H32" t="e">
            <v>#N/A</v>
          </cell>
          <cell r="I32">
            <v>12</v>
          </cell>
          <cell r="J32">
            <v>6.0000000000000497E-2</v>
          </cell>
          <cell r="K32">
            <v>0</v>
          </cell>
          <cell r="L32">
            <v>0</v>
          </cell>
          <cell r="S32">
            <v>2.4119999999999999</v>
          </cell>
          <cell r="U32">
            <v>8.7417081260364853</v>
          </cell>
          <cell r="V32">
            <v>8.7417081260364853</v>
          </cell>
          <cell r="Y32">
            <v>1.2</v>
          </cell>
          <cell r="Z32">
            <v>2.4036</v>
          </cell>
          <cell r="AA32">
            <v>1.8109999999999999</v>
          </cell>
          <cell r="AB32">
            <v>6.0449999999999999</v>
          </cell>
          <cell r="AC32" t="str">
            <v>увел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176.25700000000001</v>
          </cell>
          <cell r="D33">
            <v>446.423</v>
          </cell>
          <cell r="E33">
            <v>251.89</v>
          </cell>
          <cell r="F33">
            <v>345.786</v>
          </cell>
          <cell r="G33">
            <v>1</v>
          </cell>
          <cell r="H33">
            <v>45</v>
          </cell>
          <cell r="I33">
            <v>244.5</v>
          </cell>
          <cell r="J33">
            <v>7.3899999999999864</v>
          </cell>
          <cell r="K33">
            <v>100</v>
          </cell>
          <cell r="L33">
            <v>0</v>
          </cell>
          <cell r="S33">
            <v>50.378</v>
          </cell>
          <cell r="U33">
            <v>8.8488228988844337</v>
          </cell>
          <cell r="V33">
            <v>6.8638294493628171</v>
          </cell>
          <cell r="Y33">
            <v>52.701599999999999</v>
          </cell>
          <cell r="Z33">
            <v>60.811</v>
          </cell>
          <cell r="AA33">
            <v>57.882000000000005</v>
          </cell>
          <cell r="AB33">
            <v>81.462000000000003</v>
          </cell>
          <cell r="AC33" t="str">
            <v>зв50</v>
          </cell>
          <cell r="AD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444</v>
          </cell>
          <cell r="D34">
            <v>1409</v>
          </cell>
          <cell r="E34">
            <v>849</v>
          </cell>
          <cell r="F34">
            <v>958</v>
          </cell>
          <cell r="G34">
            <v>0.4</v>
          </cell>
          <cell r="H34">
            <v>45</v>
          </cell>
          <cell r="I34">
            <v>856</v>
          </cell>
          <cell r="J34">
            <v>-7</v>
          </cell>
          <cell r="K34">
            <v>240</v>
          </cell>
          <cell r="L34">
            <v>0</v>
          </cell>
          <cell r="S34">
            <v>169.8</v>
          </cell>
          <cell r="T34">
            <v>200</v>
          </cell>
          <cell r="U34">
            <v>8.2332155477031801</v>
          </cell>
          <cell r="V34">
            <v>5.6419316843345104</v>
          </cell>
          <cell r="Y34">
            <v>182.2</v>
          </cell>
          <cell r="Z34">
            <v>194</v>
          </cell>
          <cell r="AA34">
            <v>166</v>
          </cell>
          <cell r="AB34">
            <v>257</v>
          </cell>
          <cell r="AC34" t="str">
            <v>увел</v>
          </cell>
          <cell r="AD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630.54100000000005</v>
          </cell>
          <cell r="D35">
            <v>3516.5740000000001</v>
          </cell>
          <cell r="E35">
            <v>1615</v>
          </cell>
          <cell r="F35">
            <v>2620</v>
          </cell>
          <cell r="G35">
            <v>1</v>
          </cell>
          <cell r="H35">
            <v>45</v>
          </cell>
          <cell r="I35">
            <v>1270.6559999999999</v>
          </cell>
          <cell r="J35">
            <v>344.34400000000005</v>
          </cell>
          <cell r="K35">
            <v>200</v>
          </cell>
          <cell r="L35">
            <v>100</v>
          </cell>
          <cell r="S35">
            <v>323</v>
          </cell>
          <cell r="T35">
            <v>300</v>
          </cell>
          <cell r="U35">
            <v>9.9690402476780182</v>
          </cell>
          <cell r="V35">
            <v>8.1114551083591326</v>
          </cell>
          <cell r="Y35">
            <v>382.8</v>
          </cell>
          <cell r="Z35">
            <v>434</v>
          </cell>
          <cell r="AA35">
            <v>356</v>
          </cell>
          <cell r="AB35">
            <v>335.50099999999998</v>
          </cell>
          <cell r="AC35" t="str">
            <v>м350</v>
          </cell>
          <cell r="AD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256.51299999999998</v>
          </cell>
          <cell r="D36">
            <v>1372.079</v>
          </cell>
          <cell r="E36">
            <v>535.16499999999996</v>
          </cell>
          <cell r="F36">
            <v>966.65899999999999</v>
          </cell>
          <cell r="G36">
            <v>1</v>
          </cell>
          <cell r="H36">
            <v>45</v>
          </cell>
          <cell r="I36">
            <v>514</v>
          </cell>
          <cell r="J36">
            <v>21.164999999999964</v>
          </cell>
          <cell r="K36">
            <v>180</v>
          </cell>
          <cell r="L36">
            <v>0</v>
          </cell>
          <cell r="S36">
            <v>107.03299999999999</v>
          </cell>
          <cell r="U36">
            <v>10.713135201293062</v>
          </cell>
          <cell r="V36">
            <v>9.0314108732820735</v>
          </cell>
          <cell r="Y36">
            <v>128.5592</v>
          </cell>
          <cell r="Z36">
            <v>126.11020000000001</v>
          </cell>
          <cell r="AA36">
            <v>131.66220000000001</v>
          </cell>
          <cell r="AB36">
            <v>166.84200000000001</v>
          </cell>
          <cell r="AC36">
            <v>0</v>
          </cell>
          <cell r="AD36" t="str">
            <v>костик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219</v>
          </cell>
          <cell r="D37">
            <v>60</v>
          </cell>
          <cell r="E37">
            <v>215</v>
          </cell>
          <cell r="F37">
            <v>14</v>
          </cell>
          <cell r="G37">
            <v>0.35</v>
          </cell>
          <cell r="H37">
            <v>45</v>
          </cell>
          <cell r="I37">
            <v>228</v>
          </cell>
          <cell r="J37">
            <v>-13</v>
          </cell>
          <cell r="K37">
            <v>0</v>
          </cell>
          <cell r="L37">
            <v>0</v>
          </cell>
          <cell r="S37">
            <v>43</v>
          </cell>
          <cell r="T37">
            <v>80</v>
          </cell>
          <cell r="U37">
            <v>2.1860465116279069</v>
          </cell>
          <cell r="V37">
            <v>0.32558139534883723</v>
          </cell>
          <cell r="Y37">
            <v>51.6</v>
          </cell>
          <cell r="Z37">
            <v>37.799999999999997</v>
          </cell>
          <cell r="AA37">
            <v>38.4</v>
          </cell>
          <cell r="AB37">
            <v>63</v>
          </cell>
          <cell r="AC37" t="str">
            <v>?</v>
          </cell>
          <cell r="AD37" t="str">
            <v>не зак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265</v>
          </cell>
          <cell r="D38">
            <v>134</v>
          </cell>
          <cell r="E38">
            <v>172</v>
          </cell>
          <cell r="F38">
            <v>131</v>
          </cell>
          <cell r="G38">
            <v>0.35</v>
          </cell>
          <cell r="H38">
            <v>45</v>
          </cell>
          <cell r="I38">
            <v>178</v>
          </cell>
          <cell r="J38">
            <v>-6</v>
          </cell>
          <cell r="K38">
            <v>0</v>
          </cell>
          <cell r="L38">
            <v>0</v>
          </cell>
          <cell r="S38">
            <v>34.4</v>
          </cell>
          <cell r="T38">
            <v>40</v>
          </cell>
          <cell r="U38">
            <v>4.9709302325581399</v>
          </cell>
          <cell r="V38">
            <v>3.808139534883721</v>
          </cell>
          <cell r="Y38">
            <v>46.4</v>
          </cell>
          <cell r="Z38">
            <v>34</v>
          </cell>
          <cell r="AA38">
            <v>27.2</v>
          </cell>
          <cell r="AB38">
            <v>49</v>
          </cell>
          <cell r="AC38" t="str">
            <v>?</v>
          </cell>
          <cell r="AD38" t="str">
            <v>не зак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50</v>
          </cell>
          <cell r="D39">
            <v>91</v>
          </cell>
          <cell r="E39">
            <v>89</v>
          </cell>
          <cell r="F39">
            <v>37</v>
          </cell>
          <cell r="G39">
            <v>0.4</v>
          </cell>
          <cell r="H39">
            <v>45</v>
          </cell>
          <cell r="I39">
            <v>89</v>
          </cell>
          <cell r="J39">
            <v>0</v>
          </cell>
          <cell r="K39">
            <v>0</v>
          </cell>
          <cell r="L39">
            <v>0</v>
          </cell>
          <cell r="S39">
            <v>17.8</v>
          </cell>
          <cell r="T39">
            <v>24</v>
          </cell>
          <cell r="U39">
            <v>3.4269662921348312</v>
          </cell>
          <cell r="V39">
            <v>2.0786516853932584</v>
          </cell>
          <cell r="Y39">
            <v>13.2</v>
          </cell>
          <cell r="Z39">
            <v>18</v>
          </cell>
          <cell r="AA39">
            <v>14</v>
          </cell>
          <cell r="AB39">
            <v>8</v>
          </cell>
          <cell r="AC39" t="str">
            <v>?</v>
          </cell>
          <cell r="AD39" t="str">
            <v>не зак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5</v>
          </cell>
          <cell r="D40">
            <v>256</v>
          </cell>
          <cell r="E40">
            <v>199</v>
          </cell>
          <cell r="F40">
            <v>39</v>
          </cell>
          <cell r="G40">
            <v>0.09</v>
          </cell>
          <cell r="H40" t="e">
            <v>#N/A</v>
          </cell>
          <cell r="I40">
            <v>242</v>
          </cell>
          <cell r="J40">
            <v>-43</v>
          </cell>
          <cell r="K40">
            <v>0</v>
          </cell>
          <cell r="L40">
            <v>0</v>
          </cell>
          <cell r="S40">
            <v>39.799999999999997</v>
          </cell>
          <cell r="T40">
            <v>280</v>
          </cell>
          <cell r="U40">
            <v>8.0150753768844218</v>
          </cell>
          <cell r="V40">
            <v>0.97989949748743721</v>
          </cell>
          <cell r="Y40">
            <v>75.599999999999994</v>
          </cell>
          <cell r="Z40">
            <v>60.8</v>
          </cell>
          <cell r="AA40">
            <v>3.8</v>
          </cell>
          <cell r="AB40">
            <v>139</v>
          </cell>
          <cell r="AC40" t="e">
            <v>#N/A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250</v>
          </cell>
          <cell r="D41">
            <v>463</v>
          </cell>
          <cell r="E41">
            <v>341</v>
          </cell>
          <cell r="F41">
            <v>339</v>
          </cell>
          <cell r="G41">
            <v>0.09</v>
          </cell>
          <cell r="H41" t="e">
            <v>#N/A</v>
          </cell>
          <cell r="I41">
            <v>386</v>
          </cell>
          <cell r="J41">
            <v>-45</v>
          </cell>
          <cell r="K41">
            <v>400</v>
          </cell>
          <cell r="L41">
            <v>0</v>
          </cell>
          <cell r="S41">
            <v>68.2</v>
          </cell>
          <cell r="U41">
            <v>10.835777126099707</v>
          </cell>
          <cell r="V41">
            <v>4.9706744868035191</v>
          </cell>
          <cell r="Y41">
            <v>100.8</v>
          </cell>
          <cell r="Z41">
            <v>82.6</v>
          </cell>
          <cell r="AA41">
            <v>87.2</v>
          </cell>
          <cell r="AB41">
            <v>84</v>
          </cell>
          <cell r="AC41" t="str">
            <v>костик</v>
          </cell>
          <cell r="AD41">
            <v>0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90</v>
          </cell>
          <cell r="D42">
            <v>97</v>
          </cell>
          <cell r="E42">
            <v>130</v>
          </cell>
          <cell r="F42">
            <v>54</v>
          </cell>
          <cell r="G42">
            <v>0.38</v>
          </cell>
          <cell r="H42">
            <v>45</v>
          </cell>
          <cell r="I42">
            <v>133</v>
          </cell>
          <cell r="J42">
            <v>-3</v>
          </cell>
          <cell r="K42">
            <v>40</v>
          </cell>
          <cell r="L42">
            <v>0</v>
          </cell>
          <cell r="S42">
            <v>26</v>
          </cell>
          <cell r="T42">
            <v>120</v>
          </cell>
          <cell r="U42">
            <v>8.2307692307692299</v>
          </cell>
          <cell r="V42">
            <v>2.0769230769230771</v>
          </cell>
          <cell r="Y42">
            <v>20</v>
          </cell>
          <cell r="Z42">
            <v>15.2</v>
          </cell>
          <cell r="AA42">
            <v>17.600000000000001</v>
          </cell>
          <cell r="AB42">
            <v>43</v>
          </cell>
          <cell r="AC42">
            <v>0</v>
          </cell>
          <cell r="AD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104</v>
          </cell>
          <cell r="D43">
            <v>226</v>
          </cell>
          <cell r="E43">
            <v>123</v>
          </cell>
          <cell r="F43">
            <v>183</v>
          </cell>
          <cell r="G43">
            <v>0.4</v>
          </cell>
          <cell r="H43">
            <v>60</v>
          </cell>
          <cell r="I43">
            <v>136</v>
          </cell>
          <cell r="J43">
            <v>-13</v>
          </cell>
          <cell r="K43">
            <v>0</v>
          </cell>
          <cell r="L43">
            <v>0</v>
          </cell>
          <cell r="S43">
            <v>24.6</v>
          </cell>
          <cell r="U43">
            <v>7.4390243902439019</v>
          </cell>
          <cell r="V43">
            <v>7.4390243902439019</v>
          </cell>
          <cell r="Y43">
            <v>20.2</v>
          </cell>
          <cell r="Z43">
            <v>29</v>
          </cell>
          <cell r="AA43">
            <v>24.6</v>
          </cell>
          <cell r="AB43">
            <v>43</v>
          </cell>
          <cell r="AC43" t="str">
            <v>костик</v>
          </cell>
          <cell r="AD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219</v>
          </cell>
          <cell r="D44">
            <v>275</v>
          </cell>
          <cell r="E44">
            <v>196</v>
          </cell>
          <cell r="F44">
            <v>261</v>
          </cell>
          <cell r="G44">
            <v>0.4</v>
          </cell>
          <cell r="H44">
            <v>60</v>
          </cell>
          <cell r="I44">
            <v>208</v>
          </cell>
          <cell r="J44">
            <v>-12</v>
          </cell>
          <cell r="K44">
            <v>0</v>
          </cell>
          <cell r="L44">
            <v>0</v>
          </cell>
          <cell r="S44">
            <v>39.200000000000003</v>
          </cell>
          <cell r="T44">
            <v>40</v>
          </cell>
          <cell r="U44">
            <v>7.6785714285714279</v>
          </cell>
          <cell r="V44">
            <v>6.658163265306122</v>
          </cell>
          <cell r="Y44">
            <v>52.8</v>
          </cell>
          <cell r="Z44">
            <v>47.8</v>
          </cell>
          <cell r="AA44">
            <v>34.6</v>
          </cell>
          <cell r="AB44">
            <v>79</v>
          </cell>
          <cell r="AC44" t="str">
            <v>костик</v>
          </cell>
          <cell r="AD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161</v>
          </cell>
          <cell r="D45">
            <v>992</v>
          </cell>
          <cell r="E45">
            <v>583</v>
          </cell>
          <cell r="F45">
            <v>528</v>
          </cell>
          <cell r="G45">
            <v>0.3</v>
          </cell>
          <cell r="H45">
            <v>45</v>
          </cell>
          <cell r="I45">
            <v>598</v>
          </cell>
          <cell r="J45">
            <v>-15</v>
          </cell>
          <cell r="K45">
            <v>240</v>
          </cell>
          <cell r="L45">
            <v>0</v>
          </cell>
          <cell r="S45">
            <v>116.6</v>
          </cell>
          <cell r="T45">
            <v>240</v>
          </cell>
          <cell r="U45">
            <v>8.6449399656946824</v>
          </cell>
          <cell r="V45">
            <v>4.5283018867924527</v>
          </cell>
          <cell r="Y45">
            <v>96.6</v>
          </cell>
          <cell r="Z45">
            <v>105.6</v>
          </cell>
          <cell r="AA45">
            <v>109.4</v>
          </cell>
          <cell r="AB45">
            <v>173</v>
          </cell>
          <cell r="AC45">
            <v>0</v>
          </cell>
          <cell r="AD45" t="str">
            <v>кост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1629</v>
          </cell>
          <cell r="D46">
            <v>3307</v>
          </cell>
          <cell r="E46">
            <v>2021</v>
          </cell>
          <cell r="F46">
            <v>2558</v>
          </cell>
          <cell r="G46">
            <v>0.27</v>
          </cell>
          <cell r="H46">
            <v>45</v>
          </cell>
          <cell r="I46">
            <v>2047</v>
          </cell>
          <cell r="J46">
            <v>-26</v>
          </cell>
          <cell r="K46">
            <v>0</v>
          </cell>
          <cell r="L46">
            <v>0</v>
          </cell>
          <cell r="S46">
            <v>404.2</v>
          </cell>
          <cell r="T46">
            <v>900</v>
          </cell>
          <cell r="U46">
            <v>8.5551707075705092</v>
          </cell>
          <cell r="V46">
            <v>6.3285502226620487</v>
          </cell>
          <cell r="Y46">
            <v>443.4</v>
          </cell>
          <cell r="Z46">
            <v>500.2</v>
          </cell>
          <cell r="AA46">
            <v>375.4</v>
          </cell>
          <cell r="AB46">
            <v>722</v>
          </cell>
          <cell r="AC46" t="str">
            <v>м-600</v>
          </cell>
          <cell r="AD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C47">
            <v>315</v>
          </cell>
          <cell r="D47">
            <v>55</v>
          </cell>
          <cell r="E47">
            <v>177</v>
          </cell>
          <cell r="F47">
            <v>181</v>
          </cell>
          <cell r="G47">
            <v>0.35</v>
          </cell>
          <cell r="H47">
            <v>45</v>
          </cell>
          <cell r="I47">
            <v>184</v>
          </cell>
          <cell r="J47">
            <v>-7</v>
          </cell>
          <cell r="K47">
            <v>0</v>
          </cell>
          <cell r="L47">
            <v>0</v>
          </cell>
          <cell r="S47">
            <v>35.4</v>
          </cell>
          <cell r="T47">
            <v>24</v>
          </cell>
          <cell r="U47">
            <v>5.7909604519774014</v>
          </cell>
          <cell r="V47">
            <v>5.1129943502824862</v>
          </cell>
          <cell r="Y47">
            <v>50.8</v>
          </cell>
          <cell r="Z47">
            <v>34.6</v>
          </cell>
          <cell r="AA47">
            <v>23.2</v>
          </cell>
          <cell r="AB47">
            <v>60</v>
          </cell>
          <cell r="AC47" t="str">
            <v>?</v>
          </cell>
          <cell r="AD47" t="str">
            <v>не зак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C48">
            <v>133.28200000000001</v>
          </cell>
          <cell r="D48">
            <v>601.88199999999995</v>
          </cell>
          <cell r="E48">
            <v>308.15199999999999</v>
          </cell>
          <cell r="F48">
            <v>341.91699999999997</v>
          </cell>
          <cell r="G48">
            <v>1</v>
          </cell>
          <cell r="H48">
            <v>45</v>
          </cell>
          <cell r="I48">
            <v>286.8</v>
          </cell>
          <cell r="J48">
            <v>21.351999999999975</v>
          </cell>
          <cell r="K48">
            <v>60</v>
          </cell>
          <cell r="L48">
            <v>0</v>
          </cell>
          <cell r="S48">
            <v>61.630399999999995</v>
          </cell>
          <cell r="T48">
            <v>90</v>
          </cell>
          <cell r="U48">
            <v>7.9817265505335033</v>
          </cell>
          <cell r="V48">
            <v>5.5478627430618657</v>
          </cell>
          <cell r="Y48">
            <v>45.111000000000004</v>
          </cell>
          <cell r="Z48">
            <v>53.547799999999995</v>
          </cell>
          <cell r="AA48">
            <v>55.824800000000003</v>
          </cell>
          <cell r="AB48">
            <v>75.094999999999999</v>
          </cell>
          <cell r="AC48" t="e">
            <v>#N/A</v>
          </cell>
          <cell r="AD48" t="e">
            <v>#N/A</v>
          </cell>
        </row>
        <row r="49">
          <cell r="A49" t="str">
            <v>6309 ФИЛЕЙНАЯ Папа может вар п/о_Ашан  ОСТАНКИНО</v>
          </cell>
          <cell r="B49" t="str">
            <v>кг</v>
          </cell>
          <cell r="C49">
            <v>66.599000000000004</v>
          </cell>
          <cell r="D49">
            <v>18.622</v>
          </cell>
          <cell r="E49">
            <v>68.918999999999997</v>
          </cell>
          <cell r="F49">
            <v>16.302</v>
          </cell>
          <cell r="G49">
            <v>0</v>
          </cell>
          <cell r="H49" t="e">
            <v>#N/A</v>
          </cell>
          <cell r="I49">
            <v>68.05</v>
          </cell>
          <cell r="J49">
            <v>0.86899999999999977</v>
          </cell>
          <cell r="K49">
            <v>0</v>
          </cell>
          <cell r="L49">
            <v>0</v>
          </cell>
          <cell r="S49">
            <v>13.783799999999999</v>
          </cell>
          <cell r="U49">
            <v>1.1826927262438516</v>
          </cell>
          <cell r="V49">
            <v>1.1826927262438516</v>
          </cell>
          <cell r="Y49">
            <v>0</v>
          </cell>
          <cell r="Z49">
            <v>6.2229999999999999</v>
          </cell>
          <cell r="AA49">
            <v>23.258400000000002</v>
          </cell>
          <cell r="AB49">
            <v>0</v>
          </cell>
          <cell r="AC49" t="str">
            <v>косяк ск</v>
          </cell>
          <cell r="AD49" t="e">
            <v>#N/A</v>
          </cell>
        </row>
        <row r="50">
          <cell r="A50" t="str">
            <v>6325 ДОКТОРСКАЯ ПРЕМИУМ вар п/о 0.4кг 8шт.  ОСТАНКИНО</v>
          </cell>
          <cell r="B50" t="str">
            <v>шт</v>
          </cell>
          <cell r="C50">
            <v>482</v>
          </cell>
          <cell r="D50">
            <v>912</v>
          </cell>
          <cell r="E50">
            <v>631</v>
          </cell>
          <cell r="F50">
            <v>637</v>
          </cell>
          <cell r="G50">
            <v>0.4</v>
          </cell>
          <cell r="H50">
            <v>60</v>
          </cell>
          <cell r="I50">
            <v>649</v>
          </cell>
          <cell r="J50">
            <v>-18</v>
          </cell>
          <cell r="K50">
            <v>200</v>
          </cell>
          <cell r="L50">
            <v>0</v>
          </cell>
          <cell r="S50">
            <v>126.2</v>
          </cell>
          <cell r="T50">
            <v>200</v>
          </cell>
          <cell r="U50">
            <v>8.2171156893819326</v>
          </cell>
          <cell r="V50">
            <v>5.0475435816164813</v>
          </cell>
          <cell r="Y50">
            <v>115.2</v>
          </cell>
          <cell r="Z50">
            <v>109</v>
          </cell>
          <cell r="AA50">
            <v>110.2</v>
          </cell>
          <cell r="AB50">
            <v>156</v>
          </cell>
          <cell r="AC50">
            <v>0</v>
          </cell>
          <cell r="AD50" t="e">
            <v>#N/A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3693</v>
          </cell>
          <cell r="D51">
            <v>13284</v>
          </cell>
          <cell r="E51">
            <v>7869</v>
          </cell>
          <cell r="F51">
            <v>7207</v>
          </cell>
          <cell r="G51">
            <v>0.4</v>
          </cell>
          <cell r="H51">
            <v>60</v>
          </cell>
          <cell r="I51">
            <v>7897</v>
          </cell>
          <cell r="J51">
            <v>-28</v>
          </cell>
          <cell r="K51">
            <v>3600</v>
          </cell>
          <cell r="L51">
            <v>3400</v>
          </cell>
          <cell r="S51">
            <v>1573.8</v>
          </cell>
          <cell r="U51">
            <v>9.0271953234210187</v>
          </cell>
          <cell r="V51">
            <v>4.5793620536281612</v>
          </cell>
          <cell r="Y51">
            <v>1311.8</v>
          </cell>
          <cell r="Z51">
            <v>1422.6</v>
          </cell>
          <cell r="AA51">
            <v>1398.4</v>
          </cell>
          <cell r="AB51">
            <v>2519</v>
          </cell>
          <cell r="AC51" t="str">
            <v>плак 1-15</v>
          </cell>
          <cell r="AD51">
            <v>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955</v>
          </cell>
          <cell r="D52">
            <v>2819</v>
          </cell>
          <cell r="E52">
            <v>1607</v>
          </cell>
          <cell r="F52">
            <v>1558</v>
          </cell>
          <cell r="G52">
            <v>0.4</v>
          </cell>
          <cell r="H52">
            <v>60</v>
          </cell>
          <cell r="I52">
            <v>1626</v>
          </cell>
          <cell r="J52">
            <v>-19</v>
          </cell>
          <cell r="K52">
            <v>600</v>
          </cell>
          <cell r="L52">
            <v>0</v>
          </cell>
          <cell r="S52">
            <v>321.39999999999998</v>
          </cell>
          <cell r="T52">
            <v>400</v>
          </cell>
          <cell r="U52">
            <v>7.9589296826384572</v>
          </cell>
          <cell r="V52">
            <v>4.8475420037336656</v>
          </cell>
          <cell r="Y52">
            <v>318.8</v>
          </cell>
          <cell r="Z52">
            <v>288.8</v>
          </cell>
          <cell r="AA52">
            <v>295.60000000000002</v>
          </cell>
          <cell r="AB52">
            <v>590</v>
          </cell>
          <cell r="AC52">
            <v>0</v>
          </cell>
          <cell r="AD52" t="e">
            <v>#N/A</v>
          </cell>
        </row>
        <row r="53">
          <cell r="A53" t="str">
            <v>6392 ФИЛЕЙНАЯ Папа может вар п/о 0.4кг. ОСТАНКИНО</v>
          </cell>
          <cell r="B53" t="str">
            <v>шт</v>
          </cell>
          <cell r="C53">
            <v>1877</v>
          </cell>
          <cell r="D53">
            <v>10577</v>
          </cell>
          <cell r="E53">
            <v>4929</v>
          </cell>
          <cell r="F53">
            <v>6060</v>
          </cell>
          <cell r="G53">
            <v>0.4</v>
          </cell>
          <cell r="H53">
            <v>60</v>
          </cell>
          <cell r="I53">
            <v>5260</v>
          </cell>
          <cell r="J53">
            <v>-331</v>
          </cell>
          <cell r="K53">
            <v>1400</v>
          </cell>
          <cell r="L53">
            <v>1400</v>
          </cell>
          <cell r="S53">
            <v>985.8</v>
          </cell>
          <cell r="U53">
            <v>8.9876242645567057</v>
          </cell>
          <cell r="V53">
            <v>6.1472915398660986</v>
          </cell>
          <cell r="Y53">
            <v>922.2</v>
          </cell>
          <cell r="Z53">
            <v>983.4</v>
          </cell>
          <cell r="AA53">
            <v>946.6</v>
          </cell>
          <cell r="AB53">
            <v>2098</v>
          </cell>
          <cell r="AC53" t="str">
            <v>м280</v>
          </cell>
          <cell r="AD53" t="e">
            <v>#N/A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644</v>
          </cell>
          <cell r="D54">
            <v>1444</v>
          </cell>
          <cell r="E54">
            <v>1033</v>
          </cell>
          <cell r="F54">
            <v>932</v>
          </cell>
          <cell r="G54">
            <v>0.35</v>
          </cell>
          <cell r="H54">
            <v>60</v>
          </cell>
          <cell r="I54">
            <v>1048</v>
          </cell>
          <cell r="J54">
            <v>-15</v>
          </cell>
          <cell r="K54">
            <v>400</v>
          </cell>
          <cell r="L54">
            <v>0</v>
          </cell>
          <cell r="S54">
            <v>206.6</v>
          </cell>
          <cell r="T54">
            <v>320</v>
          </cell>
          <cell r="U54">
            <v>7.996127783155857</v>
          </cell>
          <cell r="V54">
            <v>4.5111326234269118</v>
          </cell>
          <cell r="Y54">
            <v>179</v>
          </cell>
          <cell r="Z54">
            <v>149.6</v>
          </cell>
          <cell r="AA54">
            <v>188</v>
          </cell>
          <cell r="AB54">
            <v>334</v>
          </cell>
          <cell r="AC54" t="str">
            <v>костик</v>
          </cell>
          <cell r="AD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103</v>
          </cell>
          <cell r="D55">
            <v>761</v>
          </cell>
          <cell r="E55">
            <v>417</v>
          </cell>
          <cell r="F55">
            <v>442</v>
          </cell>
          <cell r="G55">
            <v>0.3</v>
          </cell>
          <cell r="H55">
            <v>45</v>
          </cell>
          <cell r="I55">
            <v>427</v>
          </cell>
          <cell r="J55">
            <v>-10</v>
          </cell>
          <cell r="K55">
            <v>60</v>
          </cell>
          <cell r="L55">
            <v>0</v>
          </cell>
          <cell r="S55">
            <v>83.4</v>
          </cell>
          <cell r="T55">
            <v>160</v>
          </cell>
          <cell r="U55">
            <v>7.9376498800959228</v>
          </cell>
          <cell r="V55">
            <v>5.2997601918465227</v>
          </cell>
          <cell r="Y55">
            <v>83.2</v>
          </cell>
          <cell r="Z55">
            <v>93.2</v>
          </cell>
          <cell r="AA55">
            <v>73</v>
          </cell>
          <cell r="AB55">
            <v>136</v>
          </cell>
          <cell r="AC55" t="str">
            <v>м160</v>
          </cell>
          <cell r="AD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130</v>
          </cell>
          <cell r="D56">
            <v>737</v>
          </cell>
          <cell r="E56">
            <v>424</v>
          </cell>
          <cell r="F56">
            <v>439</v>
          </cell>
          <cell r="G56">
            <v>0.1</v>
          </cell>
          <cell r="H56" t="e">
            <v>#N/A</v>
          </cell>
          <cell r="I56">
            <v>428</v>
          </cell>
          <cell r="J56">
            <v>-4</v>
          </cell>
          <cell r="K56">
            <v>200</v>
          </cell>
          <cell r="L56">
            <v>0</v>
          </cell>
          <cell r="S56">
            <v>84.8</v>
          </cell>
          <cell r="T56">
            <v>50</v>
          </cell>
          <cell r="U56">
            <v>8.125</v>
          </cell>
          <cell r="V56">
            <v>5.1768867924528301</v>
          </cell>
          <cell r="Y56">
            <v>77</v>
          </cell>
          <cell r="Z56">
            <v>71.400000000000006</v>
          </cell>
          <cell r="AA56">
            <v>81.599999999999994</v>
          </cell>
          <cell r="AB56">
            <v>106</v>
          </cell>
          <cell r="AC56" t="str">
            <v>костик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493</v>
          </cell>
          <cell r="D57">
            <v>1352</v>
          </cell>
          <cell r="E57">
            <v>1057</v>
          </cell>
          <cell r="F57">
            <v>716</v>
          </cell>
          <cell r="G57">
            <v>0.1</v>
          </cell>
          <cell r="H57">
            <v>60</v>
          </cell>
          <cell r="I57">
            <v>1068</v>
          </cell>
          <cell r="J57">
            <v>-11</v>
          </cell>
          <cell r="K57">
            <v>420</v>
          </cell>
          <cell r="L57">
            <v>0</v>
          </cell>
          <cell r="S57">
            <v>211.4</v>
          </cell>
          <cell r="T57">
            <v>560</v>
          </cell>
          <cell r="U57">
            <v>8.0227057710501413</v>
          </cell>
          <cell r="V57">
            <v>3.3869441816461685</v>
          </cell>
          <cell r="Y57">
            <v>177.8</v>
          </cell>
          <cell r="Z57">
            <v>199.6</v>
          </cell>
          <cell r="AA57">
            <v>171.8</v>
          </cell>
          <cell r="AB57">
            <v>443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190</v>
          </cell>
          <cell r="D58">
            <v>1636</v>
          </cell>
          <cell r="E58">
            <v>848</v>
          </cell>
          <cell r="F58">
            <v>880</v>
          </cell>
          <cell r="G58">
            <v>0.1</v>
          </cell>
          <cell r="H58">
            <v>60</v>
          </cell>
          <cell r="I58">
            <v>868</v>
          </cell>
          <cell r="J58">
            <v>-20</v>
          </cell>
          <cell r="K58">
            <v>420</v>
          </cell>
          <cell r="L58">
            <v>0</v>
          </cell>
          <cell r="S58">
            <v>169.6</v>
          </cell>
          <cell r="T58">
            <v>140</v>
          </cell>
          <cell r="U58">
            <v>8.4905660377358494</v>
          </cell>
          <cell r="V58">
            <v>5.1886792452830193</v>
          </cell>
          <cell r="Y58">
            <v>132</v>
          </cell>
          <cell r="Z58">
            <v>145.80000000000001</v>
          </cell>
          <cell r="AA58">
            <v>164</v>
          </cell>
          <cell r="AB58">
            <v>270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37</v>
          </cell>
          <cell r="D59">
            <v>402</v>
          </cell>
          <cell r="E59">
            <v>207</v>
          </cell>
          <cell r="F59">
            <v>226</v>
          </cell>
          <cell r="G59">
            <v>0.4</v>
          </cell>
          <cell r="H59">
            <v>30</v>
          </cell>
          <cell r="I59">
            <v>212</v>
          </cell>
          <cell r="J59">
            <v>-5</v>
          </cell>
          <cell r="K59">
            <v>30</v>
          </cell>
          <cell r="L59">
            <v>0</v>
          </cell>
          <cell r="S59">
            <v>41.4</v>
          </cell>
          <cell r="T59">
            <v>60</v>
          </cell>
          <cell r="U59">
            <v>7.6328502415458939</v>
          </cell>
          <cell r="V59">
            <v>5.4589371980676331</v>
          </cell>
          <cell r="Y59">
            <v>22.2</v>
          </cell>
          <cell r="Z59">
            <v>58.8</v>
          </cell>
          <cell r="AA59">
            <v>40.4</v>
          </cell>
          <cell r="AB59">
            <v>65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232.38200000000001</v>
          </cell>
          <cell r="D60">
            <v>638.44799999999998</v>
          </cell>
          <cell r="E60">
            <v>446.43799999999999</v>
          </cell>
          <cell r="F60">
            <v>419.48700000000002</v>
          </cell>
          <cell r="G60">
            <v>1</v>
          </cell>
          <cell r="H60">
            <v>45</v>
          </cell>
          <cell r="I60">
            <v>457.6</v>
          </cell>
          <cell r="J60">
            <v>-11.162000000000035</v>
          </cell>
          <cell r="K60">
            <v>250</v>
          </cell>
          <cell r="L60">
            <v>0</v>
          </cell>
          <cell r="S60">
            <v>89.287599999999998</v>
          </cell>
          <cell r="T60">
            <v>50</v>
          </cell>
          <cell r="U60">
            <v>8.0580842132614166</v>
          </cell>
          <cell r="V60">
            <v>4.6981551749627055</v>
          </cell>
          <cell r="Y60">
            <v>77.908000000000001</v>
          </cell>
          <cell r="Z60">
            <v>85.175600000000003</v>
          </cell>
          <cell r="AA60">
            <v>83.894199999999998</v>
          </cell>
          <cell r="AB60">
            <v>120.057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421</v>
          </cell>
          <cell r="D61">
            <v>287</v>
          </cell>
          <cell r="E61">
            <v>412</v>
          </cell>
          <cell r="F61">
            <v>191</v>
          </cell>
          <cell r="G61">
            <v>0.28000000000000003</v>
          </cell>
          <cell r="H61">
            <v>45</v>
          </cell>
          <cell r="I61">
            <v>428</v>
          </cell>
          <cell r="J61">
            <v>-16</v>
          </cell>
          <cell r="K61">
            <v>0</v>
          </cell>
          <cell r="L61">
            <v>0</v>
          </cell>
          <cell r="S61">
            <v>82.4</v>
          </cell>
          <cell r="T61">
            <v>80</v>
          </cell>
          <cell r="U61">
            <v>3.2888349514563107</v>
          </cell>
          <cell r="V61">
            <v>2.3179611650485437</v>
          </cell>
          <cell r="Y61">
            <v>83.8</v>
          </cell>
          <cell r="Z61">
            <v>81.599999999999994</v>
          </cell>
          <cell r="AA61">
            <v>69</v>
          </cell>
          <cell r="AB61">
            <v>89</v>
          </cell>
          <cell r="AC61" t="str">
            <v>?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41.368000000000002</v>
          </cell>
          <cell r="D62">
            <v>50.006</v>
          </cell>
          <cell r="E62">
            <v>45.177</v>
          </cell>
          <cell r="F62">
            <v>24.207999999999998</v>
          </cell>
          <cell r="G62">
            <v>1</v>
          </cell>
          <cell r="H62">
            <v>45</v>
          </cell>
          <cell r="I62">
            <v>44</v>
          </cell>
          <cell r="J62">
            <v>1.1769999999999996</v>
          </cell>
          <cell r="K62">
            <v>0</v>
          </cell>
          <cell r="L62">
            <v>0</v>
          </cell>
          <cell r="S62">
            <v>9.0353999999999992</v>
          </cell>
          <cell r="T62">
            <v>20</v>
          </cell>
          <cell r="U62">
            <v>4.8927551630254333</v>
          </cell>
          <cell r="V62">
            <v>2.6792394359961929</v>
          </cell>
          <cell r="Y62">
            <v>10.641200000000001</v>
          </cell>
          <cell r="Z62">
            <v>11.215</v>
          </cell>
          <cell r="AA62">
            <v>5.9201999999999995</v>
          </cell>
          <cell r="AB62">
            <v>18.646000000000001</v>
          </cell>
          <cell r="AC62" t="str">
            <v>?</v>
          </cell>
          <cell r="AD62" t="str">
            <v>не зак</v>
          </cell>
        </row>
        <row r="63">
          <cell r="A63" t="str">
            <v>6586 МРАМОРНАЯ И БАЛЫКОВАЯ в/к с/н мгс 1/90 ОСТАНКИНО</v>
          </cell>
          <cell r="B63" t="str">
            <v>шт</v>
          </cell>
          <cell r="D63">
            <v>400</v>
          </cell>
          <cell r="E63">
            <v>74</v>
          </cell>
          <cell r="F63">
            <v>325</v>
          </cell>
          <cell r="G63">
            <v>0.09</v>
          </cell>
          <cell r="H63" t="e">
            <v>#N/A</v>
          </cell>
          <cell r="I63">
            <v>74</v>
          </cell>
          <cell r="J63">
            <v>0</v>
          </cell>
          <cell r="K63">
            <v>0</v>
          </cell>
          <cell r="L63">
            <v>0</v>
          </cell>
          <cell r="S63">
            <v>14.8</v>
          </cell>
          <cell r="T63">
            <v>120</v>
          </cell>
          <cell r="U63">
            <v>30.067567567567565</v>
          </cell>
          <cell r="V63">
            <v>21.95945945945946</v>
          </cell>
          <cell r="Y63">
            <v>0</v>
          </cell>
          <cell r="Z63">
            <v>0</v>
          </cell>
          <cell r="AA63">
            <v>0</v>
          </cell>
          <cell r="AB63">
            <v>73</v>
          </cell>
          <cell r="AC63" t="str">
            <v>костик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51</v>
          </cell>
          <cell r="D64">
            <v>144</v>
          </cell>
          <cell r="E64">
            <v>105</v>
          </cell>
          <cell r="F64">
            <v>86</v>
          </cell>
          <cell r="G64">
            <v>0.45</v>
          </cell>
          <cell r="H64">
            <v>60</v>
          </cell>
          <cell r="I64">
            <v>109</v>
          </cell>
          <cell r="J64">
            <v>-4</v>
          </cell>
          <cell r="K64">
            <v>0</v>
          </cell>
          <cell r="L64">
            <v>0</v>
          </cell>
          <cell r="S64">
            <v>21</v>
          </cell>
          <cell r="T64">
            <v>40</v>
          </cell>
          <cell r="U64">
            <v>6</v>
          </cell>
          <cell r="V64">
            <v>4.0952380952380949</v>
          </cell>
          <cell r="Y64">
            <v>27.4</v>
          </cell>
          <cell r="Z64">
            <v>33.6</v>
          </cell>
          <cell r="AA64">
            <v>21.6</v>
          </cell>
          <cell r="AB64">
            <v>6</v>
          </cell>
          <cell r="AC64" t="str">
            <v>?</v>
          </cell>
          <cell r="AD64" t="str">
            <v>не зак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59</v>
          </cell>
          <cell r="D65">
            <v>197</v>
          </cell>
          <cell r="E65">
            <v>99</v>
          </cell>
          <cell r="F65">
            <v>114</v>
          </cell>
          <cell r="G65">
            <v>0.45</v>
          </cell>
          <cell r="H65">
            <v>60</v>
          </cell>
          <cell r="I65">
            <v>103</v>
          </cell>
          <cell r="J65">
            <v>-4</v>
          </cell>
          <cell r="K65">
            <v>0</v>
          </cell>
          <cell r="L65">
            <v>0</v>
          </cell>
          <cell r="S65">
            <v>19.8</v>
          </cell>
          <cell r="T65">
            <v>24</v>
          </cell>
          <cell r="U65">
            <v>6.9696969696969697</v>
          </cell>
          <cell r="V65">
            <v>5.7575757575757578</v>
          </cell>
          <cell r="Y65">
            <v>25.8</v>
          </cell>
          <cell r="Z65">
            <v>35.6</v>
          </cell>
          <cell r="AA65">
            <v>19.600000000000001</v>
          </cell>
          <cell r="AB65">
            <v>10</v>
          </cell>
          <cell r="AC65" t="str">
            <v>?</v>
          </cell>
          <cell r="AD65" t="str">
            <v>не зак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90</v>
          </cell>
          <cell r="D66">
            <v>43</v>
          </cell>
          <cell r="E66">
            <v>53</v>
          </cell>
          <cell r="F66">
            <v>77</v>
          </cell>
          <cell r="G66">
            <v>0.45</v>
          </cell>
          <cell r="H66">
            <v>60</v>
          </cell>
          <cell r="I66">
            <v>55</v>
          </cell>
          <cell r="J66">
            <v>-2</v>
          </cell>
          <cell r="K66">
            <v>0</v>
          </cell>
          <cell r="L66">
            <v>0</v>
          </cell>
          <cell r="S66">
            <v>10.6</v>
          </cell>
          <cell r="T66">
            <v>0</v>
          </cell>
          <cell r="U66">
            <v>7.2641509433962268</v>
          </cell>
          <cell r="V66">
            <v>7.2641509433962268</v>
          </cell>
          <cell r="Y66">
            <v>13.2</v>
          </cell>
          <cell r="Z66">
            <v>18.8</v>
          </cell>
          <cell r="AA66">
            <v>9.8000000000000007</v>
          </cell>
          <cell r="AB66">
            <v>4</v>
          </cell>
          <cell r="AC66" t="str">
            <v>?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75.706000000000003</v>
          </cell>
          <cell r="D67">
            <v>303.53899999999999</v>
          </cell>
          <cell r="E67">
            <v>195.125</v>
          </cell>
          <cell r="F67">
            <v>148.11000000000001</v>
          </cell>
          <cell r="G67">
            <v>1</v>
          </cell>
          <cell r="H67">
            <v>45</v>
          </cell>
          <cell r="I67">
            <v>192</v>
          </cell>
          <cell r="J67">
            <v>3.125</v>
          </cell>
          <cell r="K67">
            <v>0</v>
          </cell>
          <cell r="L67">
            <v>0</v>
          </cell>
          <cell r="S67">
            <v>39.024999999999999</v>
          </cell>
          <cell r="T67">
            <v>40</v>
          </cell>
          <cell r="U67">
            <v>4.8202434336963487</v>
          </cell>
          <cell r="V67">
            <v>3.7952594490711089</v>
          </cell>
          <cell r="Y67">
            <v>37.6126</v>
          </cell>
          <cell r="Z67">
            <v>42.8444</v>
          </cell>
          <cell r="AA67">
            <v>37.577199999999998</v>
          </cell>
          <cell r="AB67">
            <v>36.659999999999997</v>
          </cell>
          <cell r="AC67" t="str">
            <v>?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731</v>
          </cell>
          <cell r="D68">
            <v>1018</v>
          </cell>
          <cell r="E68">
            <v>769</v>
          </cell>
          <cell r="F68">
            <v>690</v>
          </cell>
          <cell r="G68">
            <v>0.35</v>
          </cell>
          <cell r="H68" t="e">
            <v>#N/A</v>
          </cell>
          <cell r="I68">
            <v>789</v>
          </cell>
          <cell r="J68">
            <v>-20</v>
          </cell>
          <cell r="K68">
            <v>0</v>
          </cell>
          <cell r="L68">
            <v>0</v>
          </cell>
          <cell r="S68">
            <v>153.80000000000001</v>
          </cell>
          <cell r="T68">
            <v>400</v>
          </cell>
          <cell r="U68">
            <v>7.0871261378413521</v>
          </cell>
          <cell r="V68">
            <v>4.4863459037711308</v>
          </cell>
          <cell r="Y68">
            <v>175.8</v>
          </cell>
          <cell r="Z68">
            <v>120</v>
          </cell>
          <cell r="AA68">
            <v>102.2</v>
          </cell>
          <cell r="AB68">
            <v>289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16</v>
          </cell>
          <cell r="D69">
            <v>122</v>
          </cell>
          <cell r="E69">
            <v>39</v>
          </cell>
          <cell r="F69">
            <v>98</v>
          </cell>
          <cell r="G69">
            <v>0.8</v>
          </cell>
          <cell r="H69">
            <v>60</v>
          </cell>
          <cell r="I69">
            <v>39</v>
          </cell>
          <cell r="J69">
            <v>0</v>
          </cell>
          <cell r="K69">
            <v>0</v>
          </cell>
          <cell r="L69">
            <v>0</v>
          </cell>
          <cell r="S69">
            <v>7.8</v>
          </cell>
          <cell r="U69">
            <v>12.564102564102564</v>
          </cell>
          <cell r="V69">
            <v>12.564102564102564</v>
          </cell>
          <cell r="Y69">
            <v>11.2</v>
          </cell>
          <cell r="Z69">
            <v>17.600000000000001</v>
          </cell>
          <cell r="AA69">
            <v>10.8</v>
          </cell>
          <cell r="AB69">
            <v>7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178</v>
          </cell>
          <cell r="D70">
            <v>5</v>
          </cell>
          <cell r="E70">
            <v>64</v>
          </cell>
          <cell r="F70">
            <v>115</v>
          </cell>
          <cell r="G70">
            <v>0.33</v>
          </cell>
          <cell r="H70" t="e">
            <v>#N/A</v>
          </cell>
          <cell r="I70">
            <v>68</v>
          </cell>
          <cell r="J70">
            <v>-4</v>
          </cell>
          <cell r="K70">
            <v>0</v>
          </cell>
          <cell r="L70">
            <v>0</v>
          </cell>
          <cell r="S70">
            <v>12.8</v>
          </cell>
          <cell r="U70">
            <v>8.984375</v>
          </cell>
          <cell r="V70">
            <v>8.984375</v>
          </cell>
          <cell r="Y70">
            <v>27.8</v>
          </cell>
          <cell r="Z70">
            <v>15.2</v>
          </cell>
          <cell r="AA70">
            <v>8.6</v>
          </cell>
          <cell r="AB70">
            <v>14</v>
          </cell>
          <cell r="AC70" t="str">
            <v>костик</v>
          </cell>
          <cell r="AD70" t="str">
            <v>не зак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18.994</v>
          </cell>
          <cell r="D71">
            <v>134.17500000000001</v>
          </cell>
          <cell r="E71">
            <v>47.857999999999997</v>
          </cell>
          <cell r="F71">
            <v>89.822000000000003</v>
          </cell>
          <cell r="G71">
            <v>1</v>
          </cell>
          <cell r="H71">
            <v>45</v>
          </cell>
          <cell r="I71">
            <v>50.6</v>
          </cell>
          <cell r="J71">
            <v>-2.7420000000000044</v>
          </cell>
          <cell r="K71">
            <v>30</v>
          </cell>
          <cell r="L71">
            <v>0</v>
          </cell>
          <cell r="S71">
            <v>9.5716000000000001</v>
          </cell>
          <cell r="U71">
            <v>12.518492206109741</v>
          </cell>
          <cell r="V71">
            <v>9.3842199841196869</v>
          </cell>
          <cell r="Y71">
            <v>11.327999999999999</v>
          </cell>
          <cell r="Z71">
            <v>14.411199999999999</v>
          </cell>
          <cell r="AA71">
            <v>13.438599999999999</v>
          </cell>
          <cell r="AB71">
            <v>13.304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657</v>
          </cell>
          <cell r="D72">
            <v>2071</v>
          </cell>
          <cell r="E72">
            <v>1351</v>
          </cell>
          <cell r="F72">
            <v>1183</v>
          </cell>
          <cell r="G72">
            <v>0.28000000000000003</v>
          </cell>
          <cell r="H72">
            <v>45</v>
          </cell>
          <cell r="I72">
            <v>1370</v>
          </cell>
          <cell r="J72">
            <v>-19</v>
          </cell>
          <cell r="K72">
            <v>400</v>
          </cell>
          <cell r="L72">
            <v>0</v>
          </cell>
          <cell r="S72">
            <v>270.2</v>
          </cell>
          <cell r="T72">
            <v>600</v>
          </cell>
          <cell r="U72">
            <v>8.0792005921539598</v>
          </cell>
          <cell r="V72">
            <v>4.3782383419689124</v>
          </cell>
          <cell r="Y72">
            <v>236</v>
          </cell>
          <cell r="Z72">
            <v>272</v>
          </cell>
          <cell r="AA72">
            <v>225.8</v>
          </cell>
          <cell r="AB72">
            <v>385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378</v>
          </cell>
          <cell r="D73">
            <v>699</v>
          </cell>
          <cell r="E73">
            <v>484</v>
          </cell>
          <cell r="F73">
            <v>486</v>
          </cell>
          <cell r="G73">
            <v>0.28000000000000003</v>
          </cell>
          <cell r="H73">
            <v>45</v>
          </cell>
          <cell r="I73">
            <v>501</v>
          </cell>
          <cell r="J73">
            <v>-17</v>
          </cell>
          <cell r="K73">
            <v>160</v>
          </cell>
          <cell r="L73">
            <v>0</v>
          </cell>
          <cell r="S73">
            <v>96.8</v>
          </cell>
          <cell r="T73">
            <v>120</v>
          </cell>
          <cell r="U73">
            <v>7.9132231404958677</v>
          </cell>
          <cell r="V73">
            <v>5.0206611570247937</v>
          </cell>
          <cell r="Y73">
            <v>95</v>
          </cell>
          <cell r="Z73">
            <v>98</v>
          </cell>
          <cell r="AA73">
            <v>89.4</v>
          </cell>
          <cell r="AB73">
            <v>135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626</v>
          </cell>
          <cell r="D74">
            <v>4533</v>
          </cell>
          <cell r="E74">
            <v>2589</v>
          </cell>
          <cell r="F74">
            <v>2275</v>
          </cell>
          <cell r="G74">
            <v>0.35</v>
          </cell>
          <cell r="H74">
            <v>45</v>
          </cell>
          <cell r="I74">
            <v>2617</v>
          </cell>
          <cell r="J74">
            <v>-28</v>
          </cell>
          <cell r="K74">
            <v>800</v>
          </cell>
          <cell r="L74">
            <v>0</v>
          </cell>
          <cell r="S74">
            <v>517.79999999999995</v>
          </cell>
          <cell r="T74">
            <v>1200</v>
          </cell>
          <cell r="U74">
            <v>8.256083429895714</v>
          </cell>
          <cell r="V74">
            <v>4.3935882580146775</v>
          </cell>
          <cell r="Y74">
            <v>422</v>
          </cell>
          <cell r="Z74">
            <v>456</v>
          </cell>
          <cell r="AA74">
            <v>439.6</v>
          </cell>
          <cell r="AB74">
            <v>803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937</v>
          </cell>
          <cell r="D75">
            <v>2906</v>
          </cell>
          <cell r="E75">
            <v>1890</v>
          </cell>
          <cell r="F75">
            <v>1689</v>
          </cell>
          <cell r="G75">
            <v>0.28000000000000003</v>
          </cell>
          <cell r="H75">
            <v>45</v>
          </cell>
          <cell r="I75">
            <v>1912</v>
          </cell>
          <cell r="J75">
            <v>-22</v>
          </cell>
          <cell r="K75">
            <v>600</v>
          </cell>
          <cell r="L75">
            <v>0</v>
          </cell>
          <cell r="S75">
            <v>378</v>
          </cell>
          <cell r="T75">
            <v>800</v>
          </cell>
          <cell r="U75">
            <v>8.1719576719576725</v>
          </cell>
          <cell r="V75">
            <v>4.4682539682539684</v>
          </cell>
          <cell r="Y75">
            <v>306</v>
          </cell>
          <cell r="Z75">
            <v>314.8</v>
          </cell>
          <cell r="AA75">
            <v>321</v>
          </cell>
          <cell r="AB75">
            <v>679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4315</v>
          </cell>
          <cell r="D76">
            <v>9605</v>
          </cell>
          <cell r="E76">
            <v>5678</v>
          </cell>
          <cell r="F76">
            <v>7362</v>
          </cell>
          <cell r="G76">
            <v>0.35</v>
          </cell>
          <cell r="H76">
            <v>45</v>
          </cell>
          <cell r="I76">
            <v>5793</v>
          </cell>
          <cell r="J76">
            <v>-115</v>
          </cell>
          <cell r="K76">
            <v>1400</v>
          </cell>
          <cell r="L76">
            <v>400</v>
          </cell>
          <cell r="S76">
            <v>1135.5999999999999</v>
          </cell>
          <cell r="T76">
            <v>600</v>
          </cell>
          <cell r="U76">
            <v>8.5963367382881302</v>
          </cell>
          <cell r="V76">
            <v>6.4829165199013739</v>
          </cell>
          <cell r="Y76">
            <v>1368</v>
          </cell>
          <cell r="Z76">
            <v>1186.2</v>
          </cell>
          <cell r="AA76">
            <v>1116.5999999999999</v>
          </cell>
          <cell r="AB76">
            <v>2136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436</v>
          </cell>
          <cell r="D77">
            <v>588</v>
          </cell>
          <cell r="E77">
            <v>507</v>
          </cell>
          <cell r="F77">
            <v>464</v>
          </cell>
          <cell r="G77">
            <v>0.28000000000000003</v>
          </cell>
          <cell r="H77">
            <v>45</v>
          </cell>
          <cell r="I77">
            <v>517</v>
          </cell>
          <cell r="J77">
            <v>-10</v>
          </cell>
          <cell r="K77">
            <v>160</v>
          </cell>
          <cell r="L77">
            <v>0</v>
          </cell>
          <cell r="S77">
            <v>101.4</v>
          </cell>
          <cell r="T77">
            <v>200</v>
          </cell>
          <cell r="U77">
            <v>8.1262327416173559</v>
          </cell>
          <cell r="V77">
            <v>4.5759368836291907</v>
          </cell>
          <cell r="Y77">
            <v>102.8</v>
          </cell>
          <cell r="Z77">
            <v>98.4</v>
          </cell>
          <cell r="AA77">
            <v>85</v>
          </cell>
          <cell r="AB77">
            <v>140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2567</v>
          </cell>
          <cell r="D78">
            <v>13561</v>
          </cell>
          <cell r="E78">
            <v>6096</v>
          </cell>
          <cell r="F78">
            <v>8218</v>
          </cell>
          <cell r="G78">
            <v>0.35</v>
          </cell>
          <cell r="H78">
            <v>45</v>
          </cell>
          <cell r="I78">
            <v>6160</v>
          </cell>
          <cell r="J78">
            <v>-64</v>
          </cell>
          <cell r="K78">
            <v>1600</v>
          </cell>
          <cell r="L78">
            <v>400</v>
          </cell>
          <cell r="S78">
            <v>1219.2</v>
          </cell>
          <cell r="U78">
            <v>8.3809055118110241</v>
          </cell>
          <cell r="V78">
            <v>6.7404855643044614</v>
          </cell>
          <cell r="Y78">
            <v>1250</v>
          </cell>
          <cell r="Z78">
            <v>1318</v>
          </cell>
          <cell r="AA78">
            <v>1208.5999999999999</v>
          </cell>
          <cell r="AB78">
            <v>2188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619</v>
          </cell>
          <cell r="D79">
            <v>2618</v>
          </cell>
          <cell r="E79">
            <v>1540</v>
          </cell>
          <cell r="F79">
            <v>1608</v>
          </cell>
          <cell r="G79">
            <v>0.41</v>
          </cell>
          <cell r="H79">
            <v>45</v>
          </cell>
          <cell r="I79">
            <v>1564</v>
          </cell>
          <cell r="J79">
            <v>-24</v>
          </cell>
          <cell r="K79">
            <v>600</v>
          </cell>
          <cell r="L79">
            <v>0</v>
          </cell>
          <cell r="S79">
            <v>308</v>
          </cell>
          <cell r="T79">
            <v>240</v>
          </cell>
          <cell r="U79">
            <v>7.9480519480519485</v>
          </cell>
          <cell r="V79">
            <v>5.220779220779221</v>
          </cell>
          <cell r="Y79">
            <v>289.8</v>
          </cell>
          <cell r="Z79">
            <v>306.39999999999998</v>
          </cell>
          <cell r="AA79">
            <v>294.60000000000002</v>
          </cell>
          <cell r="AB79">
            <v>486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144</v>
          </cell>
          <cell r="D80">
            <v>1371</v>
          </cell>
          <cell r="E80">
            <v>723</v>
          </cell>
          <cell r="F80">
            <v>666</v>
          </cell>
          <cell r="G80">
            <v>0.5</v>
          </cell>
          <cell r="H80">
            <v>0.6</v>
          </cell>
          <cell r="I80">
            <v>673</v>
          </cell>
          <cell r="J80">
            <v>50</v>
          </cell>
          <cell r="K80">
            <v>80</v>
          </cell>
          <cell r="L80">
            <v>0</v>
          </cell>
          <cell r="S80">
            <v>144.6</v>
          </cell>
          <cell r="T80">
            <v>400</v>
          </cell>
          <cell r="U80">
            <v>7.9253112033195023</v>
          </cell>
          <cell r="V80">
            <v>4.6058091286307059</v>
          </cell>
          <cell r="Y80">
            <v>112.2</v>
          </cell>
          <cell r="Z80">
            <v>142.19999999999999</v>
          </cell>
          <cell r="AA80">
            <v>124.6</v>
          </cell>
          <cell r="AB80">
            <v>166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2419</v>
          </cell>
          <cell r="D81">
            <v>12479</v>
          </cell>
          <cell r="E81">
            <v>6766</v>
          </cell>
          <cell r="F81">
            <v>6419</v>
          </cell>
          <cell r="G81">
            <v>0.41</v>
          </cell>
          <cell r="H81">
            <v>45</v>
          </cell>
          <cell r="I81">
            <v>5854</v>
          </cell>
          <cell r="J81">
            <v>912</v>
          </cell>
          <cell r="K81">
            <v>2300</v>
          </cell>
          <cell r="L81">
            <v>200</v>
          </cell>
          <cell r="S81">
            <v>1353.2</v>
          </cell>
          <cell r="T81">
            <v>1900</v>
          </cell>
          <cell r="U81">
            <v>7.9951226721844515</v>
          </cell>
          <cell r="V81">
            <v>4.7435707951522312</v>
          </cell>
          <cell r="Y81">
            <v>1367</v>
          </cell>
          <cell r="Z81">
            <v>1329.8</v>
          </cell>
          <cell r="AA81">
            <v>1225.8</v>
          </cell>
          <cell r="AB81">
            <v>2389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1274</v>
          </cell>
          <cell r="D82">
            <v>3999</v>
          </cell>
          <cell r="E82">
            <v>2445</v>
          </cell>
          <cell r="F82">
            <v>2323</v>
          </cell>
          <cell r="G82">
            <v>0.41</v>
          </cell>
          <cell r="H82">
            <v>45</v>
          </cell>
          <cell r="I82">
            <v>2514</v>
          </cell>
          <cell r="J82">
            <v>-69</v>
          </cell>
          <cell r="K82">
            <v>900</v>
          </cell>
          <cell r="L82">
            <v>0</v>
          </cell>
          <cell r="S82">
            <v>489</v>
          </cell>
          <cell r="T82">
            <v>700</v>
          </cell>
          <cell r="U82">
            <v>8.0224948875255624</v>
          </cell>
          <cell r="V82">
            <v>4.7505112474437627</v>
          </cell>
          <cell r="Y82">
            <v>498.8</v>
          </cell>
          <cell r="Z82">
            <v>452.6</v>
          </cell>
          <cell r="AA82">
            <v>457</v>
          </cell>
          <cell r="AB82">
            <v>992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8</v>
          </cell>
          <cell r="D83">
            <v>378</v>
          </cell>
          <cell r="E83">
            <v>114</v>
          </cell>
          <cell r="F83">
            <v>245</v>
          </cell>
          <cell r="G83">
            <v>0.5</v>
          </cell>
          <cell r="H83" t="e">
            <v>#N/A</v>
          </cell>
          <cell r="I83">
            <v>114</v>
          </cell>
          <cell r="J83">
            <v>0</v>
          </cell>
          <cell r="K83">
            <v>0</v>
          </cell>
          <cell r="L83">
            <v>0</v>
          </cell>
          <cell r="S83">
            <v>22.8</v>
          </cell>
          <cell r="T83">
            <v>160</v>
          </cell>
          <cell r="U83">
            <v>17.763157894736842</v>
          </cell>
          <cell r="V83">
            <v>10.745614035087719</v>
          </cell>
          <cell r="Y83">
            <v>15</v>
          </cell>
          <cell r="Z83">
            <v>24.2</v>
          </cell>
          <cell r="AA83">
            <v>15.4</v>
          </cell>
          <cell r="AB83">
            <v>40</v>
          </cell>
          <cell r="AC83" t="str">
            <v>костик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141</v>
          </cell>
          <cell r="D84">
            <v>51</v>
          </cell>
          <cell r="E84">
            <v>71</v>
          </cell>
          <cell r="F84">
            <v>109</v>
          </cell>
          <cell r="G84">
            <v>0.41</v>
          </cell>
          <cell r="H84" t="e">
            <v>#N/A</v>
          </cell>
          <cell r="I84">
            <v>76</v>
          </cell>
          <cell r="J84">
            <v>-5</v>
          </cell>
          <cell r="K84">
            <v>0</v>
          </cell>
          <cell r="L84">
            <v>0</v>
          </cell>
          <cell r="S84">
            <v>14.2</v>
          </cell>
          <cell r="U84">
            <v>7.676056338028169</v>
          </cell>
          <cell r="V84">
            <v>7.676056338028169</v>
          </cell>
          <cell r="Y84">
            <v>18</v>
          </cell>
          <cell r="Z84">
            <v>21.4</v>
          </cell>
          <cell r="AA84">
            <v>10.4</v>
          </cell>
          <cell r="AB84">
            <v>2</v>
          </cell>
          <cell r="AC84" t="str">
            <v>костик</v>
          </cell>
          <cell r="AD84" t="str">
            <v>не зак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254</v>
          </cell>
          <cell r="D85">
            <v>7</v>
          </cell>
          <cell r="E85">
            <v>137</v>
          </cell>
          <cell r="F85">
            <v>119</v>
          </cell>
          <cell r="G85">
            <v>0.41</v>
          </cell>
          <cell r="H85" t="e">
            <v>#N/A</v>
          </cell>
          <cell r="I85">
            <v>142</v>
          </cell>
          <cell r="J85">
            <v>-5</v>
          </cell>
          <cell r="K85">
            <v>0</v>
          </cell>
          <cell r="L85">
            <v>0</v>
          </cell>
          <cell r="S85">
            <v>27.4</v>
          </cell>
          <cell r="U85">
            <v>4.3430656934306571</v>
          </cell>
          <cell r="V85">
            <v>4.3430656934306571</v>
          </cell>
          <cell r="Y85">
            <v>36.4</v>
          </cell>
          <cell r="Z85">
            <v>31.6</v>
          </cell>
          <cell r="AA85">
            <v>25.2</v>
          </cell>
          <cell r="AB85">
            <v>23</v>
          </cell>
          <cell r="AC85" t="str">
            <v>увел</v>
          </cell>
          <cell r="AD85" t="str">
            <v>не зак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209.71799999999999</v>
          </cell>
          <cell r="D86">
            <v>60.515000000000001</v>
          </cell>
          <cell r="E86">
            <v>188.14599999999999</v>
          </cell>
          <cell r="F86">
            <v>69.614999999999995</v>
          </cell>
          <cell r="G86">
            <v>1</v>
          </cell>
          <cell r="H86" t="e">
            <v>#N/A</v>
          </cell>
          <cell r="I86">
            <v>184.7</v>
          </cell>
          <cell r="J86">
            <v>3.445999999999998</v>
          </cell>
          <cell r="K86">
            <v>130</v>
          </cell>
          <cell r="L86">
            <v>0</v>
          </cell>
          <cell r="S86">
            <v>37.629199999999997</v>
          </cell>
          <cell r="T86">
            <v>100</v>
          </cell>
          <cell r="U86">
            <v>7.9623005538252221</v>
          </cell>
          <cell r="V86">
            <v>1.8500260436044349</v>
          </cell>
          <cell r="Y86">
            <v>36.002200000000002</v>
          </cell>
          <cell r="Z86">
            <v>26.02</v>
          </cell>
          <cell r="AA86">
            <v>30.939</v>
          </cell>
          <cell r="AB86">
            <v>39.481999999999999</v>
          </cell>
          <cell r="AC86" t="e">
            <v>#N/A</v>
          </cell>
          <cell r="AD86" t="e">
            <v>#N/A</v>
          </cell>
        </row>
        <row r="87">
          <cell r="A87" t="str">
            <v>6758 СЕРВЕЛАТ КОПЧЕНЫЙ п/к в/у 0,31 кг 8 шт  ОСТАНКИНО</v>
          </cell>
          <cell r="B87" t="str">
            <v>шт</v>
          </cell>
          <cell r="C87">
            <v>91</v>
          </cell>
          <cell r="D87">
            <v>260</v>
          </cell>
          <cell r="E87">
            <v>322</v>
          </cell>
          <cell r="F87">
            <v>2</v>
          </cell>
          <cell r="G87">
            <v>0</v>
          </cell>
          <cell r="H87" t="e">
            <v>#N/A</v>
          </cell>
          <cell r="I87">
            <v>394</v>
          </cell>
          <cell r="J87">
            <v>-72</v>
          </cell>
          <cell r="K87">
            <v>0</v>
          </cell>
          <cell r="L87">
            <v>0</v>
          </cell>
          <cell r="S87">
            <v>64.400000000000006</v>
          </cell>
          <cell r="U87">
            <v>3.1055900621118009E-2</v>
          </cell>
          <cell r="V87">
            <v>3.1055900621118009E-2</v>
          </cell>
          <cell r="Y87">
            <v>0</v>
          </cell>
          <cell r="Z87">
            <v>104</v>
          </cell>
          <cell r="AA87">
            <v>142</v>
          </cell>
          <cell r="AB87">
            <v>0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64.494</v>
          </cell>
          <cell r="D88">
            <v>100</v>
          </cell>
          <cell r="E88">
            <v>53.064999999999998</v>
          </cell>
          <cell r="F88">
            <v>111.429</v>
          </cell>
          <cell r="G88">
            <v>0</v>
          </cell>
          <cell r="H88" t="e">
            <v>#N/A</v>
          </cell>
          <cell r="I88">
            <v>54</v>
          </cell>
          <cell r="J88">
            <v>-0.93500000000000227</v>
          </cell>
          <cell r="K88">
            <v>0</v>
          </cell>
          <cell r="L88">
            <v>0</v>
          </cell>
          <cell r="S88">
            <v>10.613</v>
          </cell>
          <cell r="U88">
            <v>10.499293319513804</v>
          </cell>
          <cell r="V88">
            <v>10.499293319513804</v>
          </cell>
          <cell r="Y88">
            <v>8.8824000000000005</v>
          </cell>
          <cell r="Z88">
            <v>11.851000000000001</v>
          </cell>
          <cell r="AA88">
            <v>5.9024000000000001</v>
          </cell>
          <cell r="AB88">
            <v>21.516999999999999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53</v>
          </cell>
          <cell r="D89">
            <v>100</v>
          </cell>
          <cell r="E89">
            <v>58</v>
          </cell>
          <cell r="F89">
            <v>95</v>
          </cell>
          <cell r="G89">
            <v>0</v>
          </cell>
          <cell r="H89" t="e">
            <v>#N/A</v>
          </cell>
          <cell r="I89">
            <v>58</v>
          </cell>
          <cell r="J89">
            <v>0</v>
          </cell>
          <cell r="K89">
            <v>0</v>
          </cell>
          <cell r="L89">
            <v>0</v>
          </cell>
          <cell r="S89">
            <v>11.6</v>
          </cell>
          <cell r="U89">
            <v>8.1896551724137936</v>
          </cell>
          <cell r="V89">
            <v>8.1896551724137936</v>
          </cell>
          <cell r="Y89">
            <v>4.5999999999999996</v>
          </cell>
          <cell r="Z89">
            <v>10.8</v>
          </cell>
          <cell r="AA89">
            <v>12.8</v>
          </cell>
          <cell r="AB89">
            <v>12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637</v>
          </cell>
          <cell r="D90">
            <v>1034</v>
          </cell>
          <cell r="E90">
            <v>956</v>
          </cell>
          <cell r="F90">
            <v>702</v>
          </cell>
          <cell r="G90">
            <v>0</v>
          </cell>
          <cell r="H90">
            <v>0</v>
          </cell>
          <cell r="I90">
            <v>1019</v>
          </cell>
          <cell r="J90">
            <v>-63</v>
          </cell>
          <cell r="K90">
            <v>0</v>
          </cell>
          <cell r="L90">
            <v>0</v>
          </cell>
          <cell r="S90">
            <v>191.2</v>
          </cell>
          <cell r="U90">
            <v>3.6715481171548121</v>
          </cell>
          <cell r="V90">
            <v>3.6715481171548121</v>
          </cell>
          <cell r="Y90">
            <v>158.56400000000002</v>
          </cell>
          <cell r="Z90">
            <v>195.6</v>
          </cell>
          <cell r="AA90">
            <v>174</v>
          </cell>
          <cell r="AB90">
            <v>300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289.351</v>
          </cell>
          <cell r="D91">
            <v>501.02</v>
          </cell>
          <cell r="E91">
            <v>322.91199999999998</v>
          </cell>
          <cell r="F91">
            <v>466.43900000000002</v>
          </cell>
          <cell r="G91">
            <v>0</v>
          </cell>
          <cell r="H91">
            <v>0</v>
          </cell>
          <cell r="I91">
            <v>313</v>
          </cell>
          <cell r="J91">
            <v>9.9119999999999777</v>
          </cell>
          <cell r="K91">
            <v>0</v>
          </cell>
          <cell r="L91">
            <v>0</v>
          </cell>
          <cell r="S91">
            <v>64.582399999999993</v>
          </cell>
          <cell r="U91">
            <v>7.2223856654444569</v>
          </cell>
          <cell r="V91">
            <v>7.2223856654444569</v>
          </cell>
          <cell r="Y91">
            <v>60.285400000000003</v>
          </cell>
          <cell r="Z91">
            <v>81.701800000000006</v>
          </cell>
          <cell r="AA91">
            <v>59.500199999999992</v>
          </cell>
          <cell r="AB91">
            <v>121.101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01.03.2024 - 07.03.2024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111.06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640.32399999999996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775.25300000000004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1793.117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319.75200000000001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277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96</v>
          </cell>
          <cell r="F13">
            <v>1836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132</v>
          </cell>
          <cell r="F14">
            <v>3013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1212</v>
          </cell>
          <cell r="F15">
            <v>4873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135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199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</v>
          </cell>
          <cell r="F20">
            <v>367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340</v>
          </cell>
        </row>
        <row r="22">
          <cell r="A22" t="str">
            <v xml:space="preserve"> 068  Колбаса Особая ТМ Особый рецепт, 0,5 кг, ПОКОМ</v>
          </cell>
          <cell r="F22">
            <v>120</v>
          </cell>
        </row>
        <row r="23">
          <cell r="A23" t="str">
            <v xml:space="preserve"> 079  Колбаса Сервелат Кремлевский,  0.35 кг, ПОКОМ</v>
          </cell>
          <cell r="F23">
            <v>70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1537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379</v>
          </cell>
        </row>
        <row r="26">
          <cell r="A26" t="str">
            <v xml:space="preserve"> 096  Сосиски Баварские,  0.42кг,ПОКОМ</v>
          </cell>
          <cell r="F26">
            <v>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1153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199</v>
          </cell>
          <cell r="F28">
            <v>511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</v>
          </cell>
          <cell r="F29">
            <v>889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803.03700000000003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27.5</v>
          </cell>
          <cell r="F32">
            <v>8083.9089999999997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1.601</v>
          </cell>
          <cell r="F33">
            <v>402.77699999999999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1107.6079999999999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372.255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22.501999999999999</v>
          </cell>
          <cell r="F36">
            <v>12855.626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160.96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74.864000000000004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830.05100000000004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10.000999999999999</v>
          </cell>
          <cell r="F40">
            <v>5083.3450000000003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22.501000000000001</v>
          </cell>
          <cell r="F41">
            <v>5543.6279999999997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514.57399999999996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395.53800000000001</v>
          </cell>
        </row>
        <row r="44">
          <cell r="A44" t="str">
            <v xml:space="preserve"> 240  Колбаса Салями охотничья, ВЕС. ПОКОМ</v>
          </cell>
          <cell r="D44">
            <v>0.6</v>
          </cell>
          <cell r="F44">
            <v>36.558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0.80100000000000005</v>
          </cell>
          <cell r="F45">
            <v>880.548</v>
          </cell>
        </row>
        <row r="46">
          <cell r="A46" t="str">
            <v xml:space="preserve"> 243  Колбаса Сервелат Зернистый, ВЕС.  ПОКОМ</v>
          </cell>
          <cell r="F46">
            <v>199.626</v>
          </cell>
        </row>
        <row r="47">
          <cell r="A47" t="str">
            <v xml:space="preserve"> 247  Сардельки Нежные, ВЕС.  ПОКОМ</v>
          </cell>
          <cell r="F47">
            <v>186.19200000000001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236.27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6.5010000000000003</v>
          </cell>
          <cell r="F49">
            <v>1617.723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92.402000000000001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369.447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238.321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507.83300000000003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0.75</v>
          </cell>
          <cell r="F54">
            <v>517.16499999999996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445.23700000000002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9</v>
          </cell>
          <cell r="F56">
            <v>2117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983</v>
          </cell>
          <cell r="F57">
            <v>5103</v>
          </cell>
        </row>
        <row r="58">
          <cell r="A58" t="str">
            <v xml:space="preserve"> 275  Колбаса полусухая Царедворская 0,15 кг., ШТ.,   ПОКОМ</v>
          </cell>
          <cell r="F58">
            <v>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1295</v>
          </cell>
          <cell r="F59">
            <v>5306</v>
          </cell>
        </row>
        <row r="60">
          <cell r="A60" t="str">
            <v xml:space="preserve"> 283  Сосиски Сочинки, ВЕС, ТМ Стародворье ПОКОМ</v>
          </cell>
          <cell r="D60">
            <v>3.9009999999999998</v>
          </cell>
          <cell r="F60">
            <v>661.577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519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2</v>
          </cell>
          <cell r="F62">
            <v>94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11</v>
          </cell>
          <cell r="F63">
            <v>1691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0.75</v>
          </cell>
          <cell r="F64">
            <v>273.029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12</v>
          </cell>
          <cell r="F65">
            <v>3318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12</v>
          </cell>
          <cell r="F66">
            <v>4350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132.05699999999999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1.4510000000000001</v>
          </cell>
          <cell r="F69">
            <v>198.31399999999999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16</v>
          </cell>
          <cell r="F70">
            <v>1885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15</v>
          </cell>
          <cell r="F71">
            <v>2400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</v>
          </cell>
          <cell r="F72">
            <v>1198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3.6</v>
          </cell>
          <cell r="F73">
            <v>388.44400000000002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3.95</v>
          </cell>
          <cell r="F74">
            <v>1033.7919999999999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191.16300000000001</v>
          </cell>
        </row>
        <row r="76">
          <cell r="A76" t="str">
            <v xml:space="preserve"> 318  Сосиски Датские ТМ Зареченские, ВЕС  ПОКОМ</v>
          </cell>
          <cell r="D76">
            <v>9.1059999999999999</v>
          </cell>
          <cell r="F76">
            <v>3196.5230000000001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320</v>
          </cell>
          <cell r="F77">
            <v>4267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22</v>
          </cell>
          <cell r="F78">
            <v>4397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11</v>
          </cell>
          <cell r="F79">
            <v>1512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674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2</v>
          </cell>
          <cell r="F81">
            <v>636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1353.752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357</v>
          </cell>
        </row>
        <row r="85">
          <cell r="A85" t="str">
            <v xml:space="preserve"> 335  Колбаса Сливушка ТМ Вязанка. ВЕС.  ПОКОМ </v>
          </cell>
          <cell r="D85">
            <v>3.95</v>
          </cell>
          <cell r="F85">
            <v>193.489</v>
          </cell>
        </row>
        <row r="86">
          <cell r="A86" t="str">
            <v xml:space="preserve"> 341 Сосиски Сочинки Сливочные ТМ Стародворье ВЕС ПОКОМ</v>
          </cell>
          <cell r="F86">
            <v>0.8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1071</v>
          </cell>
          <cell r="F87">
            <v>4425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13</v>
          </cell>
          <cell r="F88">
            <v>2554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2.4</v>
          </cell>
          <cell r="F89">
            <v>786.774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664.18600000000004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2.4</v>
          </cell>
          <cell r="F91">
            <v>1058.877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4.0010000000000003</v>
          </cell>
          <cell r="F92">
            <v>770.577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4</v>
          </cell>
          <cell r="F93">
            <v>136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  <cell r="F94">
            <v>216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292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409.733</v>
          </cell>
        </row>
        <row r="97">
          <cell r="A97" t="str">
            <v xml:space="preserve"> 372  Ветчина Сочинка ТМ Стародворье. ВЕС ПОКОМ</v>
          </cell>
          <cell r="F97">
            <v>1.3009999999999999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60.151000000000003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</v>
          </cell>
          <cell r="F99">
            <v>501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6</v>
          </cell>
          <cell r="F100">
            <v>547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F101">
            <v>3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1</v>
          </cell>
          <cell r="F102">
            <v>2581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6</v>
          </cell>
          <cell r="F103">
            <v>450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5</v>
          </cell>
          <cell r="F104">
            <v>660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406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D106">
            <v>1</v>
          </cell>
          <cell r="F106">
            <v>281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197</v>
          </cell>
          <cell r="F107">
            <v>5195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49</v>
          </cell>
          <cell r="F108">
            <v>11749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1</v>
          </cell>
          <cell r="F109">
            <v>302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334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8</v>
          </cell>
          <cell r="F111">
            <v>755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2</v>
          </cell>
          <cell r="F112">
            <v>138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8</v>
          </cell>
          <cell r="F113">
            <v>730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D114">
            <v>2</v>
          </cell>
          <cell r="F114">
            <v>110</v>
          </cell>
        </row>
        <row r="115">
          <cell r="A115" t="str">
            <v xml:space="preserve"> 421  Сосиски Царедворские 0,33 кг ТМ Стародворье  ПОКОМ</v>
          </cell>
          <cell r="D115">
            <v>3</v>
          </cell>
          <cell r="F115">
            <v>681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D116">
            <v>2</v>
          </cell>
          <cell r="F116">
            <v>319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7</v>
          </cell>
          <cell r="F117">
            <v>414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D118">
            <v>1</v>
          </cell>
          <cell r="F118">
            <v>229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D119">
            <v>1</v>
          </cell>
          <cell r="F119">
            <v>401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2</v>
          </cell>
          <cell r="F120">
            <v>261</v>
          </cell>
        </row>
        <row r="121">
          <cell r="A121" t="str">
            <v>3215 ВЕТЧ.МЯСНАЯ Папа может п/о 0.4кг 8шт.    ОСТАНКИНО</v>
          </cell>
          <cell r="D121">
            <v>266</v>
          </cell>
          <cell r="F121">
            <v>266</v>
          </cell>
        </row>
        <row r="122">
          <cell r="A122" t="str">
            <v>3297 СЫТНЫЕ Папа может сар б/о мгс 1*3 СНГ  ОСТАНКИНО</v>
          </cell>
          <cell r="D122">
            <v>196.5</v>
          </cell>
          <cell r="F122">
            <v>196.5</v>
          </cell>
        </row>
        <row r="123">
          <cell r="A123" t="str">
            <v>3812 СОЧНЫЕ сос п/о мгс 2*2  ОСТАНКИНО</v>
          </cell>
          <cell r="D123">
            <v>1733.1</v>
          </cell>
          <cell r="F123">
            <v>1733.1</v>
          </cell>
        </row>
        <row r="124">
          <cell r="A124" t="str">
            <v>4063 МЯСНАЯ Папа может вар п/о_Л   ОСТАНКИНО</v>
          </cell>
          <cell r="D124">
            <v>2250.1999999999998</v>
          </cell>
          <cell r="F124">
            <v>2250.1999999999998</v>
          </cell>
        </row>
        <row r="125">
          <cell r="A125" t="str">
            <v>4117 ЭКСТРА Папа может с/к в/у_Л   ОСТАНКИНО</v>
          </cell>
          <cell r="D125">
            <v>51</v>
          </cell>
          <cell r="F125">
            <v>51</v>
          </cell>
        </row>
        <row r="126">
          <cell r="A126" t="str">
            <v>4342 Салями Финская п/к в/у ОСТАНКИНО</v>
          </cell>
          <cell r="D126">
            <v>262</v>
          </cell>
          <cell r="F126">
            <v>262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131.9</v>
          </cell>
          <cell r="F127">
            <v>131.9</v>
          </cell>
        </row>
        <row r="128">
          <cell r="A128" t="str">
            <v>4813 ФИЛЕЙНАЯ Папа может вар п/о_Л   ОСТАНКИНО</v>
          </cell>
          <cell r="D128">
            <v>443.7</v>
          </cell>
          <cell r="F128">
            <v>443.7</v>
          </cell>
        </row>
        <row r="129">
          <cell r="A129" t="str">
            <v>4993 САЛЯМИ ИТАЛЬЯНСКАЯ с/к в/у 1/250*8_120c ОСТАНКИНО</v>
          </cell>
          <cell r="D129">
            <v>606</v>
          </cell>
          <cell r="F129">
            <v>606</v>
          </cell>
        </row>
        <row r="130">
          <cell r="A130" t="str">
            <v>5246 ДОКТОРСКАЯ ПРЕМИУМ вар б/о мгс_30с ОСТАНКИНО</v>
          </cell>
          <cell r="D130">
            <v>38</v>
          </cell>
          <cell r="F130">
            <v>38</v>
          </cell>
        </row>
        <row r="131">
          <cell r="A131" t="str">
            <v>5247 РУССКАЯ ПРЕМИУМ вар б/о мгс_30с ОСТАНКИНО</v>
          </cell>
          <cell r="D131">
            <v>49.5</v>
          </cell>
          <cell r="F131">
            <v>49.5</v>
          </cell>
        </row>
        <row r="132">
          <cell r="A132" t="str">
            <v>5336 ОСОБАЯ вар п/о  ОСТАНКИНО</v>
          </cell>
          <cell r="D132">
            <v>775.98099999999999</v>
          </cell>
          <cell r="F132">
            <v>777.96199999999999</v>
          </cell>
        </row>
        <row r="133">
          <cell r="A133" t="str">
            <v>5337 ОСОБАЯ СО ШПИКОМ вар п/о  ОСТАНКИНО</v>
          </cell>
          <cell r="D133">
            <v>174.119</v>
          </cell>
          <cell r="F133">
            <v>174.119</v>
          </cell>
        </row>
        <row r="134">
          <cell r="A134" t="str">
            <v>5341 СЕРВЕЛАТ ОХОТНИЧИЙ в/к в/у  ОСТАНКИНО</v>
          </cell>
          <cell r="D134">
            <v>430.3</v>
          </cell>
          <cell r="F134">
            <v>430.3</v>
          </cell>
        </row>
        <row r="135">
          <cell r="A135" t="str">
            <v>5483 ЭКСТРА Папа может с/к в/у 1/250 8шт.   ОСТАНКИНО</v>
          </cell>
          <cell r="D135">
            <v>939</v>
          </cell>
          <cell r="F135">
            <v>939</v>
          </cell>
        </row>
        <row r="136">
          <cell r="A136" t="str">
            <v>5544 Сервелат Финский в/к в/у_45с НОВАЯ ОСТАНКИНО</v>
          </cell>
          <cell r="D136">
            <v>976.4</v>
          </cell>
          <cell r="F136">
            <v>976.4</v>
          </cell>
        </row>
        <row r="137">
          <cell r="A137" t="str">
            <v>5682 САЛЯМИ МЕЛКОЗЕРНЕНАЯ с/к в/у 1/120_60с   ОСТАНКИНО</v>
          </cell>
          <cell r="D137">
            <v>2199</v>
          </cell>
          <cell r="F137">
            <v>2199</v>
          </cell>
        </row>
        <row r="138">
          <cell r="A138" t="str">
            <v>5706 АРОМАТНАЯ Папа может с/к в/у 1/250 8шт.  ОСТАНКИНО</v>
          </cell>
          <cell r="D138">
            <v>1031</v>
          </cell>
          <cell r="F138">
            <v>1031</v>
          </cell>
        </row>
        <row r="139">
          <cell r="A139" t="str">
            <v>5708 ПОСОЛЬСКАЯ Папа может с/к в/у ОСТАНКИНО</v>
          </cell>
          <cell r="D139">
            <v>115.9</v>
          </cell>
          <cell r="F139">
            <v>115.9</v>
          </cell>
        </row>
        <row r="140">
          <cell r="A140" t="str">
            <v>5820 СЛИВОЧНЫЕ Папа может сос п/о мгс 2*2_45с   ОСТАНКИНО</v>
          </cell>
          <cell r="D140">
            <v>127.2</v>
          </cell>
          <cell r="F140">
            <v>127.2</v>
          </cell>
        </row>
        <row r="141">
          <cell r="A141" t="str">
            <v>5851 ЭКСТРА Папа может вар п/о   ОСТАНКИНО</v>
          </cell>
          <cell r="D141">
            <v>397.02699999999999</v>
          </cell>
          <cell r="F141">
            <v>397.02699999999999</v>
          </cell>
        </row>
        <row r="142">
          <cell r="A142" t="str">
            <v>5931 ОХОТНИЧЬЯ Папа может с/к в/у 1/220 8шт.   ОСТАНКИНО</v>
          </cell>
          <cell r="D142">
            <v>925</v>
          </cell>
          <cell r="F142">
            <v>925</v>
          </cell>
        </row>
        <row r="143">
          <cell r="A143" t="str">
            <v>5976 МОЛОЧНЫЕ ТРАДИЦ. сос п/о в/у 1/350_45с  ОСТАНКИНО</v>
          </cell>
          <cell r="D143">
            <v>483</v>
          </cell>
          <cell r="F143">
            <v>483</v>
          </cell>
        </row>
        <row r="144">
          <cell r="A144" t="str">
            <v>5981 МОЛОЧНЫЕ ТРАДИЦ. сос п/о мгс 1*6_45с   ОСТАНКИНО</v>
          </cell>
          <cell r="D144">
            <v>289.39999999999998</v>
          </cell>
          <cell r="F144">
            <v>289.39999999999998</v>
          </cell>
        </row>
        <row r="145">
          <cell r="A145" t="str">
            <v>5982 МОЛОЧНЫЕ ТРАДИЦ. сос п/о мгс 0,6кг_СНГ  ОСТАНКИНО</v>
          </cell>
          <cell r="D145">
            <v>359</v>
          </cell>
          <cell r="F145">
            <v>360</v>
          </cell>
        </row>
        <row r="146">
          <cell r="A146" t="str">
            <v>6025 ВЕТЧ.ФИРМЕННАЯ С ИНДЕЙКОЙ п/о   ОСТАНКИНО</v>
          </cell>
          <cell r="D146">
            <v>9</v>
          </cell>
          <cell r="F146">
            <v>9</v>
          </cell>
        </row>
        <row r="147">
          <cell r="A147" t="str">
            <v>6041 МОЛОЧНЫЕ К ЗАВТРАКУ сос п/о мгс 1*3  ОСТАНКИНО</v>
          </cell>
          <cell r="D147">
            <v>303.7</v>
          </cell>
          <cell r="F147">
            <v>303.7</v>
          </cell>
        </row>
        <row r="148">
          <cell r="A148" t="str">
            <v>6042 МОЛОЧНЫЕ К ЗАВТРАКУ сос п/о в/у 0.4кг   ОСТАНКИНО</v>
          </cell>
          <cell r="D148">
            <v>972</v>
          </cell>
          <cell r="F148">
            <v>977</v>
          </cell>
        </row>
        <row r="149">
          <cell r="A149" t="str">
            <v>6113 СОЧНЫЕ сос п/о мгс 1*6_Ашан  ОСТАНКИНО</v>
          </cell>
          <cell r="D149">
            <v>1964.4559999999999</v>
          </cell>
          <cell r="F149">
            <v>1964.4559999999999</v>
          </cell>
        </row>
        <row r="150">
          <cell r="A150" t="str">
            <v>6123 МОЛОЧНЫЕ КЛАССИЧЕСКИЕ ПМ сос п/о мгс 2*4   ОСТАНКИНО</v>
          </cell>
          <cell r="D150">
            <v>633.29999999999995</v>
          </cell>
          <cell r="F150">
            <v>633.29999999999995</v>
          </cell>
        </row>
        <row r="151">
          <cell r="A151" t="str">
            <v>6144 МОЛОЧНЫЕ ТРАДИЦ сос п/о в/у 1/360 (1+1) ОСТАНКИНО</v>
          </cell>
          <cell r="D151">
            <v>121</v>
          </cell>
          <cell r="F151">
            <v>121</v>
          </cell>
        </row>
        <row r="152">
          <cell r="A152" t="str">
            <v>6213 СЕРВЕЛАТ ФИНСКИЙ СН в/к в/у 0.35кг 8шт.  ОСТАНКИНО</v>
          </cell>
          <cell r="D152">
            <v>220</v>
          </cell>
          <cell r="F152">
            <v>220</v>
          </cell>
        </row>
        <row r="153">
          <cell r="A153" t="str">
            <v>6215 СЕРВЕЛАТ ОРЕХОВЫЙ СН в/к в/у 0.35кг 8шт  ОСТАНКИНО</v>
          </cell>
          <cell r="D153">
            <v>161</v>
          </cell>
          <cell r="F153">
            <v>161</v>
          </cell>
        </row>
        <row r="154">
          <cell r="A154" t="str">
            <v>6217 ШПИКАЧКИ ДОМАШНИЕ СН п/о мгс 0.4кг 8шт.  ОСТАНКИНО</v>
          </cell>
          <cell r="D154">
            <v>86</v>
          </cell>
          <cell r="F154">
            <v>86</v>
          </cell>
        </row>
        <row r="155">
          <cell r="A155" t="str">
            <v>6221 НЕАПОЛИТАНСКИЙ ДУЭТ с/к с/н мгс 1/90  ОСТАНКИНО</v>
          </cell>
          <cell r="D155">
            <v>341</v>
          </cell>
          <cell r="F155">
            <v>341</v>
          </cell>
        </row>
        <row r="156">
          <cell r="A156" t="str">
            <v>6225 ИМПЕРСКАЯ И БАЛЫКОВАЯ в/к с/н мгс 1/90  ОСТАНКИНО</v>
          </cell>
          <cell r="D156">
            <v>206</v>
          </cell>
          <cell r="F156">
            <v>206</v>
          </cell>
        </row>
        <row r="157">
          <cell r="A157" t="str">
            <v>6228 МЯСНОЕ АССОРТИ к/з с/н мгс 1/90 10шт.  ОСТАНКИНО</v>
          </cell>
          <cell r="D157">
            <v>558</v>
          </cell>
          <cell r="F157">
            <v>558</v>
          </cell>
        </row>
        <row r="158">
          <cell r="A158" t="str">
            <v>6241 ХОТ-ДОГ Папа может сос п/о мгс 0.38кг  ОСТАНКИНО</v>
          </cell>
          <cell r="D158">
            <v>129</v>
          </cell>
          <cell r="F158">
            <v>164</v>
          </cell>
        </row>
        <row r="159">
          <cell r="A159" t="str">
            <v>6247 ДОМАШНЯЯ Папа может вар п/о 0,4кг 8шт.  ОСТАНКИНО</v>
          </cell>
          <cell r="D159">
            <v>152</v>
          </cell>
          <cell r="F159">
            <v>152</v>
          </cell>
        </row>
        <row r="160">
          <cell r="A160" t="str">
            <v>6268 ГОВЯЖЬЯ Папа может вар п/о 0,4кг 8 шт.  ОСТАНКИНО</v>
          </cell>
          <cell r="D160">
            <v>245</v>
          </cell>
          <cell r="F160">
            <v>245</v>
          </cell>
        </row>
        <row r="161">
          <cell r="A161" t="str">
            <v>6281 СВИНИНА ДЕЛИКАТ. к/в мл/к в/у 0.3кг 45с  ОСТАНКИНО</v>
          </cell>
          <cell r="D161">
            <v>659</v>
          </cell>
          <cell r="F161">
            <v>659</v>
          </cell>
        </row>
        <row r="162">
          <cell r="A162" t="str">
            <v>6297 ФИЛЕЙНЫЕ сос ц/о в/у 1/270 12шт_45с  ОСТАНКИНО</v>
          </cell>
          <cell r="D162">
            <v>2362</v>
          </cell>
          <cell r="F162">
            <v>2362</v>
          </cell>
        </row>
        <row r="163">
          <cell r="A163" t="str">
            <v>6302 БАЛЫКОВАЯ СН в/к в/у 0.35кг 8шт.  ОСТАНКИНО</v>
          </cell>
          <cell r="D163">
            <v>222</v>
          </cell>
          <cell r="F163">
            <v>222</v>
          </cell>
        </row>
        <row r="164">
          <cell r="A164" t="str">
            <v>6303 МЯСНЫЕ Папа может сос п/о мгс 1.5*3  ОСТАНКИНО</v>
          </cell>
          <cell r="D164">
            <v>283.10000000000002</v>
          </cell>
          <cell r="F164">
            <v>283.10000000000002</v>
          </cell>
        </row>
        <row r="165">
          <cell r="A165" t="str">
            <v>6309 ФИЛЕЙНАЯ Папа может вар п/о_Ашан  ОСТАНКИНО</v>
          </cell>
          <cell r="D165">
            <v>33.35</v>
          </cell>
          <cell r="F165">
            <v>33.35</v>
          </cell>
        </row>
        <row r="166">
          <cell r="A166" t="str">
            <v>6325 ДОКТОРСКАЯ ПРЕМИУМ вар п/о 0.4кг 8шт.  ОСТАНКИНО</v>
          </cell>
          <cell r="D166">
            <v>792</v>
          </cell>
          <cell r="F166">
            <v>792</v>
          </cell>
        </row>
        <row r="167">
          <cell r="A167" t="str">
            <v>6333 МЯСНАЯ Папа может вар п/о 0.4кг 8шт.  ОСТАНКИНО</v>
          </cell>
          <cell r="D167">
            <v>8695</v>
          </cell>
          <cell r="F167">
            <v>8696</v>
          </cell>
        </row>
        <row r="168">
          <cell r="A168" t="str">
            <v>6353 ЭКСТРА Папа может вар п/о 0.4кг 8шт.  ОСТАНКИНО</v>
          </cell>
          <cell r="D168">
            <v>1867</v>
          </cell>
          <cell r="F168">
            <v>1871</v>
          </cell>
        </row>
        <row r="169">
          <cell r="A169" t="str">
            <v>6392 ФИЛЕЙНАЯ Папа может вар п/о 0.4кг. ОСТАНКИНО</v>
          </cell>
          <cell r="D169">
            <v>6140</v>
          </cell>
          <cell r="F169">
            <v>6157</v>
          </cell>
        </row>
        <row r="170">
          <cell r="A170" t="str">
            <v>6427 КЛАССИЧЕСКАЯ ПМ вар п/о 0.35кг 8шт. ОСТАНКИНО</v>
          </cell>
          <cell r="D170">
            <v>1200</v>
          </cell>
          <cell r="F170">
            <v>1203</v>
          </cell>
        </row>
        <row r="171">
          <cell r="A171" t="str">
            <v>6438 БОГАТЫРСКИЕ Папа Может сос п/о в/у 0,3кг  ОСТАНКИНО</v>
          </cell>
          <cell r="D171">
            <v>476</v>
          </cell>
          <cell r="F171">
            <v>476</v>
          </cell>
        </row>
        <row r="172">
          <cell r="A172" t="str">
            <v>6450 БЕКОН с/к с/н в/у 1/100 10шт.  ОСТАНКИНО</v>
          </cell>
          <cell r="D172">
            <v>571</v>
          </cell>
          <cell r="F172">
            <v>571</v>
          </cell>
        </row>
        <row r="173">
          <cell r="A173" t="str">
            <v>6453 ЭКСТРА Папа может с/к с/н в/у 1/100 14шт.   ОСТАНКИНО</v>
          </cell>
          <cell r="D173">
            <v>1261</v>
          </cell>
          <cell r="F173">
            <v>1261</v>
          </cell>
        </row>
        <row r="174">
          <cell r="A174" t="str">
            <v>6454 АРОМАТНАЯ с/к с/н в/у 1/100 14шт.  ОСТАНКИНО</v>
          </cell>
          <cell r="D174">
            <v>933</v>
          </cell>
          <cell r="F174">
            <v>933</v>
          </cell>
        </row>
        <row r="175">
          <cell r="A175" t="str">
            <v>6475 С СЫРОМ Папа может сос ц/о мгс 0.4кг6шт  ОСТАНКИНО</v>
          </cell>
          <cell r="D175">
            <v>324</v>
          </cell>
          <cell r="F175">
            <v>324</v>
          </cell>
        </row>
        <row r="176">
          <cell r="A176" t="str">
            <v>6527 ШПИКАЧКИ СОЧНЫЕ ПМ сар б/о мгс 1*3 45с ОСТАНКИНО</v>
          </cell>
          <cell r="D176">
            <v>532.20000000000005</v>
          </cell>
          <cell r="F176">
            <v>532.20000000000005</v>
          </cell>
        </row>
        <row r="177">
          <cell r="A177" t="str">
            <v>6562 СЕРВЕЛАТ КАРЕЛЬСКИЙ СН в/к в/у 0,28кг  ОСТАНКИНО</v>
          </cell>
          <cell r="D177">
            <v>489</v>
          </cell>
          <cell r="F177">
            <v>489</v>
          </cell>
        </row>
        <row r="178">
          <cell r="A178" t="str">
            <v>6563 СЛИВОЧНЫЕ СН сос п/о мгс 1*6  ОСТАНКИНО</v>
          </cell>
          <cell r="D178">
            <v>47.1</v>
          </cell>
          <cell r="F178">
            <v>47.1</v>
          </cell>
        </row>
        <row r="179">
          <cell r="A179" t="str">
            <v>6586 МРАМОРНАЯ И БАЛЫКОВАЯ в/к с/н мгс 1/90 ОСТАНКИНО</v>
          </cell>
          <cell r="D179">
            <v>402</v>
          </cell>
          <cell r="F179">
            <v>402</v>
          </cell>
        </row>
        <row r="180">
          <cell r="A180" t="str">
            <v>6593 ДОКТОРСКАЯ СН вар п/о 0.45кг 8шт.  ОСТАНКИНО</v>
          </cell>
          <cell r="D180">
            <v>119</v>
          </cell>
          <cell r="F180">
            <v>119</v>
          </cell>
        </row>
        <row r="181">
          <cell r="A181" t="str">
            <v>6595 МОЛОЧНАЯ СН вар п/о 0.45кг 8шт.  ОСТАНКИНО</v>
          </cell>
          <cell r="D181">
            <v>111</v>
          </cell>
          <cell r="F181">
            <v>111</v>
          </cell>
        </row>
        <row r="182">
          <cell r="A182" t="str">
            <v>6597 РУССКАЯ СН вар п/о 0.45кг 8шт.  ОСТАНКИНО</v>
          </cell>
          <cell r="D182">
            <v>61</v>
          </cell>
          <cell r="F182">
            <v>61</v>
          </cell>
        </row>
        <row r="183">
          <cell r="A183" t="str">
            <v>6601 ГОВЯЖЬИ СН сос п/о мгс 1*6  ОСТАНКИНО</v>
          </cell>
          <cell r="D183">
            <v>240.12</v>
          </cell>
          <cell r="F183">
            <v>240.12</v>
          </cell>
        </row>
        <row r="184">
          <cell r="A184" t="str">
            <v>6602 БАВАРСКИЕ ПМ сос ц/о мгс 0,35кг 8шт.  ОСТАНКИНО</v>
          </cell>
          <cell r="D184">
            <v>1209</v>
          </cell>
          <cell r="F184">
            <v>1209</v>
          </cell>
        </row>
        <row r="185">
          <cell r="A185" t="str">
            <v>6644 СОЧНЫЕ ПМ сос п/о мгс 0,41кг 10шт.  ОСТАНКИНО</v>
          </cell>
          <cell r="D185">
            <v>1</v>
          </cell>
          <cell r="F185">
            <v>1</v>
          </cell>
        </row>
        <row r="186">
          <cell r="A186" t="str">
            <v>6645 ВЕТЧ.КЛАССИЧЕСКАЯ СН п/о 0.8кг 4шт.  ОСТАНКИНО</v>
          </cell>
          <cell r="D186">
            <v>36</v>
          </cell>
          <cell r="F186">
            <v>36</v>
          </cell>
        </row>
        <row r="187">
          <cell r="A187" t="str">
            <v>6658 АРОМАТНАЯ С ЧЕСНОЧКОМ СН в/к мтс 0.330кг  ОСТАНКИНО</v>
          </cell>
          <cell r="D187">
            <v>91</v>
          </cell>
          <cell r="F187">
            <v>91</v>
          </cell>
        </row>
        <row r="188">
          <cell r="A188" t="str">
            <v>6661 СОЧНЫЙ ГРИЛЬ ПМ сос п/о мгс 1.5*4_Маяк  ОСТАНКИНО</v>
          </cell>
          <cell r="D188">
            <v>85.3</v>
          </cell>
          <cell r="F188">
            <v>85.3</v>
          </cell>
        </row>
        <row r="189">
          <cell r="A189" t="str">
            <v>6666 БОЯНСКАЯ Папа может п/к в/у 0,28кг 8 шт. ОСТАНКИНО</v>
          </cell>
          <cell r="D189">
            <v>1721</v>
          </cell>
          <cell r="F189">
            <v>1721</v>
          </cell>
        </row>
        <row r="190">
          <cell r="A190" t="str">
            <v>6669 ВЕНСКАЯ САЛЯМИ п/к в/у 0.28кг 8шт  ОСТАНКИНО</v>
          </cell>
          <cell r="D190">
            <v>567</v>
          </cell>
          <cell r="F190">
            <v>567</v>
          </cell>
        </row>
        <row r="191">
          <cell r="A191" t="str">
            <v>6683 СЕРВЕЛАТ ЗЕРНИСТЫЙ ПМ в/к в/у 0,35кг  ОСТАНКИНО</v>
          </cell>
          <cell r="D191">
            <v>3067</v>
          </cell>
          <cell r="F191">
            <v>3081</v>
          </cell>
        </row>
        <row r="192">
          <cell r="A192" t="str">
            <v>6684 СЕРВЕЛАТ КАРЕЛЬСКИЙ ПМ в/к в/у 0.28кг  ОСТАНКИНО</v>
          </cell>
          <cell r="D192">
            <v>2417</v>
          </cell>
          <cell r="F192">
            <v>2428</v>
          </cell>
        </row>
        <row r="193">
          <cell r="A193" t="str">
            <v>6689 СЕРВЕЛАТ ОХОТНИЧИЙ ПМ в/к в/у 0,35кг 8шт  ОСТАНКИНО</v>
          </cell>
          <cell r="D193">
            <v>6695</v>
          </cell>
          <cell r="F193">
            <v>6703</v>
          </cell>
        </row>
        <row r="194">
          <cell r="A194" t="str">
            <v>6692 СЕРВЕЛАТ ПРИМА в/к в/у 0.28кг 8шт.  ОСТАНКИНО</v>
          </cell>
          <cell r="D194">
            <v>630</v>
          </cell>
          <cell r="F194">
            <v>630</v>
          </cell>
        </row>
        <row r="195">
          <cell r="A195" t="str">
            <v>6697 СЕРВЕЛАТ ФИНСКИЙ ПМ в/к в/у 0,35кг 8шт.  ОСТАНКИНО</v>
          </cell>
          <cell r="D195">
            <v>6857</v>
          </cell>
          <cell r="F195">
            <v>6858</v>
          </cell>
        </row>
        <row r="196">
          <cell r="A196" t="str">
            <v>6713 СОЧНЫЙ ГРИЛЬ ПМ сос п/о мгс 0.41кг 8шт.  ОСТАНКИНО</v>
          </cell>
          <cell r="D196">
            <v>1794</v>
          </cell>
          <cell r="F196">
            <v>1794</v>
          </cell>
        </row>
        <row r="197">
          <cell r="A197" t="str">
            <v>6716 ОСОБАЯ Коровино (в сетке) 0.5кг 8шт.  ОСТАНКИНО</v>
          </cell>
          <cell r="D197">
            <v>942</v>
          </cell>
          <cell r="F197">
            <v>950</v>
          </cell>
        </row>
        <row r="198">
          <cell r="A198" t="str">
            <v>6722 СОЧНЫЕ ПМ сос п/о мгс 0,41кг 10шт.  ОСТАНКИНО</v>
          </cell>
          <cell r="D198">
            <v>6935</v>
          </cell>
          <cell r="F198">
            <v>6953</v>
          </cell>
        </row>
        <row r="199">
          <cell r="A199" t="str">
            <v>6726 СЛИВОЧНЫЕ ПМ сос п/о мгс 0.41кг 10шт.  ОСТАНКИНО</v>
          </cell>
          <cell r="D199">
            <v>3101</v>
          </cell>
          <cell r="F199">
            <v>3101</v>
          </cell>
        </row>
        <row r="200">
          <cell r="A200" t="str">
            <v>6734 ОСОБАЯ СО ШПИКОМ Коровино (в сетке) 0,5кг ОСТАНКИНО</v>
          </cell>
          <cell r="D200">
            <v>260</v>
          </cell>
          <cell r="F200">
            <v>260</v>
          </cell>
        </row>
        <row r="201">
          <cell r="A201" t="str">
            <v>6750 МОЛОЧНЫЕ ГОСТ СН сос п/о мгс 0,41 кг 10шт ОСТАНКИНО</v>
          </cell>
          <cell r="D201">
            <v>62</v>
          </cell>
          <cell r="F201">
            <v>62</v>
          </cell>
        </row>
        <row r="202">
          <cell r="A202" t="str">
            <v>6751 СЛИВОЧНЫЕ СН сос п/о мгс 0,41кг 10шт.  ОСТАНКИНО</v>
          </cell>
          <cell r="D202">
            <v>142</v>
          </cell>
          <cell r="F202">
            <v>142</v>
          </cell>
        </row>
        <row r="203">
          <cell r="A203" t="str">
            <v>6756 ВЕТЧ.ЛЮБИТЕЛЬСКАЯ п/о  ОСТАНКИНО</v>
          </cell>
          <cell r="D203">
            <v>220.9</v>
          </cell>
          <cell r="F203">
            <v>220.9</v>
          </cell>
        </row>
        <row r="204">
          <cell r="A204" t="str">
            <v>6758 СЕРВЕЛАТ КОПЧЕНЫЙ п/к в/у 0,31 кг 8 шт  ОСТАНКИНО</v>
          </cell>
          <cell r="D204">
            <v>6</v>
          </cell>
          <cell r="F204">
            <v>6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106</v>
          </cell>
          <cell r="F205">
            <v>106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237</v>
          </cell>
          <cell r="F206">
            <v>237</v>
          </cell>
        </row>
        <row r="207">
          <cell r="A207" t="str">
            <v>БОНУС Z-ОСОБАЯ Коровино вар п/о (5324)  ОСТАНКИНО</v>
          </cell>
          <cell r="D207">
            <v>78</v>
          </cell>
          <cell r="F207">
            <v>78</v>
          </cell>
        </row>
        <row r="208">
          <cell r="A208" t="str">
            <v>БОНУС Z-ОСОБАЯ Коровино вар п/о 0.5кг_СНГ (6305)  ОСТАНКИНО</v>
          </cell>
          <cell r="D208">
            <v>46</v>
          </cell>
          <cell r="F208">
            <v>46</v>
          </cell>
        </row>
        <row r="209">
          <cell r="A209" t="str">
            <v>БОНУС СОЧНЫЕ сос п/о мгс 0.41кг_UZ (6087)  ОСТАНКИНО</v>
          </cell>
          <cell r="D209">
            <v>1306</v>
          </cell>
          <cell r="F209">
            <v>1306</v>
          </cell>
        </row>
        <row r="210">
          <cell r="A210" t="str">
            <v>БОНУС СОЧНЫЕ сос п/о мгс 1*6_UZ (6088)  ОСТАНКИНО</v>
          </cell>
          <cell r="D210">
            <v>412</v>
          </cell>
          <cell r="F210">
            <v>412</v>
          </cell>
        </row>
        <row r="211">
          <cell r="A211" t="str">
            <v>БОНУС_273  Сосиски Сочинки с сочной грудинкой, МГС 0.4кг,   ПОКОМ</v>
          </cell>
          <cell r="F211">
            <v>1271</v>
          </cell>
        </row>
        <row r="212">
          <cell r="A212" t="str">
            <v>БОНУС_283  Сосиски Сочинки, ВЕС, ТМ Стародворье ПОКОМ</v>
          </cell>
          <cell r="F212">
            <v>411.54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320.03399999999999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532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559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5</v>
          </cell>
          <cell r="F216">
            <v>5</v>
          </cell>
        </row>
        <row r="217">
          <cell r="A217" t="str">
            <v>БОНУС_Пельмени Бульмени с говядиной и свининой Горячая штучка 0,43  ПОКОМ</v>
          </cell>
          <cell r="F217">
            <v>189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366</v>
          </cell>
        </row>
        <row r="219">
          <cell r="A219" t="str">
            <v>Бутербродная вареная 0,47 кг шт.  СПК</v>
          </cell>
          <cell r="D219">
            <v>163</v>
          </cell>
          <cell r="F219">
            <v>163</v>
          </cell>
        </row>
        <row r="220">
          <cell r="A220" t="str">
            <v>Вацлавская вареная 400 гр.шт.  СПК</v>
          </cell>
          <cell r="D220">
            <v>75</v>
          </cell>
          <cell r="F220">
            <v>75</v>
          </cell>
        </row>
        <row r="221">
          <cell r="A221" t="str">
            <v>Вацлавская п/к (черева) 390 гр.шт. термоус.пак  СПК</v>
          </cell>
          <cell r="D221">
            <v>26</v>
          </cell>
          <cell r="F221">
            <v>26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12</v>
          </cell>
          <cell r="F222">
            <v>325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646</v>
          </cell>
          <cell r="F223">
            <v>2058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417</v>
          </cell>
          <cell r="F224">
            <v>1557</v>
          </cell>
        </row>
        <row r="225">
          <cell r="A225" t="str">
            <v>Готовые чебуреки с мясом ТМ Горячая штучка 0,09 кг флоу-пак ПОКОМ</v>
          </cell>
          <cell r="F225">
            <v>286</v>
          </cell>
        </row>
        <row r="226">
          <cell r="A226" t="str">
            <v>Грудинка Деревенская в аджике к/в 150 гр.шт. нарезка (лоток с ср.защ.атм.)  СПК</v>
          </cell>
          <cell r="D226">
            <v>75</v>
          </cell>
          <cell r="F226">
            <v>75</v>
          </cell>
        </row>
        <row r="227">
          <cell r="A227" t="str">
            <v>Дельгаро с/в "Эликатессе" 140 гр.шт.  СПК</v>
          </cell>
          <cell r="D227">
            <v>42</v>
          </cell>
          <cell r="F227">
            <v>42</v>
          </cell>
        </row>
        <row r="228">
          <cell r="A228" t="str">
            <v>Деревенская рубленая вареная 350 гр.шт. термоус. пак.  СПК</v>
          </cell>
          <cell r="D228">
            <v>5</v>
          </cell>
          <cell r="F228">
            <v>5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179</v>
          </cell>
          <cell r="F229">
            <v>179</v>
          </cell>
        </row>
        <row r="230">
          <cell r="A230" t="str">
            <v>Докторская вареная в/с 0,47 кг шт.  СПК</v>
          </cell>
          <cell r="D230">
            <v>116</v>
          </cell>
          <cell r="F230">
            <v>116</v>
          </cell>
        </row>
        <row r="231">
          <cell r="A231" t="str">
            <v>Докторская вареная термоус.пак. "Высокий вкус"  СПК</v>
          </cell>
          <cell r="D231">
            <v>149</v>
          </cell>
          <cell r="F231">
            <v>149</v>
          </cell>
        </row>
        <row r="232">
          <cell r="A232" t="str">
            <v>Жар-боллы с курочкой и сыром, ВЕС ТМ Зареченские  ПОКОМ</v>
          </cell>
          <cell r="F232">
            <v>167.10300000000001</v>
          </cell>
        </row>
        <row r="233">
          <cell r="A233" t="str">
            <v>Жар-ладушки с клубникой и вишней. Жареные с начинкой.ВЕС  ПОКОМ</v>
          </cell>
          <cell r="D233">
            <v>3.7</v>
          </cell>
          <cell r="F233">
            <v>3.7</v>
          </cell>
        </row>
        <row r="234">
          <cell r="A234" t="str">
            <v>Жар-ладушки с мясом ТМ Зареченские ВЕС ПОКОМ</v>
          </cell>
          <cell r="F234">
            <v>255.30099999999999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45.701000000000001</v>
          </cell>
        </row>
        <row r="236">
          <cell r="A236" t="str">
            <v>Жар-ладушки с яблоком и грушей ТМ Зареченские ВЕС ПОКОМ</v>
          </cell>
          <cell r="F236">
            <v>124.4</v>
          </cell>
        </row>
        <row r="237">
          <cell r="A237" t="str">
            <v>ЖАР-мени ВЕС ТМ Зареченские  ПОКОМ</v>
          </cell>
          <cell r="F237">
            <v>146.001</v>
          </cell>
        </row>
        <row r="238">
          <cell r="A238" t="str">
            <v>Карбонад Юбилейный 0,13кг нар.д/ф шт. СПК</v>
          </cell>
          <cell r="D238">
            <v>11</v>
          </cell>
          <cell r="F238">
            <v>11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4</v>
          </cell>
          <cell r="F239">
            <v>4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103</v>
          </cell>
          <cell r="F241">
            <v>103</v>
          </cell>
        </row>
        <row r="242">
          <cell r="A242" t="str">
            <v>Классическая с/к "Сибирский стандарт" 560 гр.шт.  СПК</v>
          </cell>
          <cell r="D242">
            <v>2952</v>
          </cell>
          <cell r="F242">
            <v>2952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661</v>
          </cell>
          <cell r="F243">
            <v>661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605</v>
          </cell>
          <cell r="F244">
            <v>605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277</v>
          </cell>
          <cell r="F245">
            <v>277</v>
          </cell>
        </row>
        <row r="246">
          <cell r="A246" t="str">
            <v>Консервы говядина тушеная "СПК" ж/б 0,338 кг.шт. термоус. пл. ЧМК  СПК</v>
          </cell>
          <cell r="D246">
            <v>9</v>
          </cell>
          <cell r="F246">
            <v>9</v>
          </cell>
        </row>
        <row r="247">
          <cell r="A247" t="str">
            <v>Коньячная с/к 0,10 кг.шт. нарезка (лоток с ср.зад.атм.) "Высокий вкус"  СПК</v>
          </cell>
          <cell r="D247">
            <v>5</v>
          </cell>
          <cell r="F247">
            <v>5</v>
          </cell>
        </row>
        <row r="248">
          <cell r="A248" t="str">
            <v>Краковская п/к (черева) 390 гр.шт. термоус.пак. СПК</v>
          </cell>
          <cell r="D248">
            <v>10</v>
          </cell>
          <cell r="F248">
            <v>10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15</v>
          </cell>
          <cell r="F249">
            <v>385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343</v>
          </cell>
          <cell r="F250">
            <v>1274</v>
          </cell>
        </row>
        <row r="251">
          <cell r="A251" t="str">
            <v>Ла Фаворте с/в "Эликатессе" 140 гр.шт.  СПК</v>
          </cell>
          <cell r="D251">
            <v>78</v>
          </cell>
          <cell r="F251">
            <v>78</v>
          </cell>
        </row>
        <row r="252">
          <cell r="A252" t="str">
            <v>Ливерная Печеночная "Просто выгодно" 0,3 кг.шт.  СПК</v>
          </cell>
          <cell r="D252">
            <v>148</v>
          </cell>
          <cell r="F252">
            <v>148</v>
          </cell>
        </row>
        <row r="253">
          <cell r="A253" t="str">
            <v>Любительская вареная термоус.пак. "Высокий вкус"  СПК</v>
          </cell>
          <cell r="D253">
            <v>121</v>
          </cell>
          <cell r="F253">
            <v>121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57.101999999999997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184.40100000000001</v>
          </cell>
        </row>
        <row r="257">
          <cell r="A257" t="str">
            <v>Мусульманская вареная "Просто выгодно"  СПК</v>
          </cell>
          <cell r="D257">
            <v>12</v>
          </cell>
          <cell r="F257">
            <v>12</v>
          </cell>
        </row>
        <row r="258">
          <cell r="A258" t="str">
            <v>Мусульманская п/к "Просто выгодно" термофор.пак.  СПК</v>
          </cell>
          <cell r="D258">
            <v>3.5</v>
          </cell>
          <cell r="F258">
            <v>3.5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21</v>
          </cell>
          <cell r="F259">
            <v>2468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18</v>
          </cell>
          <cell r="F260">
            <v>2103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18</v>
          </cell>
          <cell r="F261">
            <v>2213</v>
          </cell>
        </row>
        <row r="262">
          <cell r="A262" t="str">
            <v>Наггетсы с куриным филе и сыром ТМ Вязанка 0,25 кг ПОКОМ</v>
          </cell>
          <cell r="D262">
            <v>15</v>
          </cell>
          <cell r="F262">
            <v>548</v>
          </cell>
        </row>
        <row r="263">
          <cell r="A263" t="str">
            <v>Наггетсы Хрустящие ТМ Зареченские. ВЕС ПОКОМ</v>
          </cell>
          <cell r="F263">
            <v>392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7</v>
          </cell>
          <cell r="F264">
            <v>7</v>
          </cell>
        </row>
        <row r="265">
          <cell r="A265" t="str">
            <v>Оригинальная с перцем с/к  СПК</v>
          </cell>
          <cell r="D265">
            <v>334.1</v>
          </cell>
          <cell r="F265">
            <v>1284.0999999999999</v>
          </cell>
        </row>
        <row r="266">
          <cell r="A266" t="str">
            <v>Оригинальная с перцем с/к "Сибирский стандарт" 560 гр.шт.  СПК</v>
          </cell>
          <cell r="D266">
            <v>3456</v>
          </cell>
          <cell r="F266">
            <v>3706</v>
          </cell>
        </row>
        <row r="267">
          <cell r="A267" t="str">
            <v>Особая вареная  СПК</v>
          </cell>
          <cell r="D267">
            <v>28</v>
          </cell>
          <cell r="F267">
            <v>28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14</v>
          </cell>
          <cell r="F268">
            <v>14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405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98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943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206</v>
          </cell>
        </row>
        <row r="273">
          <cell r="A273" t="str">
            <v>Пельмени Бигбули с мясом, Горячая штучка 0,9кг  ПОКОМ</v>
          </cell>
          <cell r="D273">
            <v>546</v>
          </cell>
          <cell r="F273">
            <v>873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3</v>
          </cell>
          <cell r="F274">
            <v>1108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164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364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1242</v>
          </cell>
          <cell r="F277">
            <v>3028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1385.001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1147</v>
          </cell>
          <cell r="F280">
            <v>3331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9</v>
          </cell>
          <cell r="F281">
            <v>1151</v>
          </cell>
        </row>
        <row r="282">
          <cell r="A282" t="str">
            <v>Пельмени Левантские ТМ Особый рецепт 0,8 кг  ПОКОМ</v>
          </cell>
          <cell r="F282">
            <v>18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1</v>
          </cell>
          <cell r="F283">
            <v>171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1365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265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F286">
            <v>590.00199999999995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3</v>
          </cell>
          <cell r="F287">
            <v>811</v>
          </cell>
        </row>
        <row r="288">
          <cell r="A288" t="str">
            <v>Пельмени Сочные сфера 0,9 кг ТМ Стародворье ПОКОМ</v>
          </cell>
          <cell r="F288">
            <v>575</v>
          </cell>
        </row>
        <row r="289">
          <cell r="A289" t="str">
            <v>Плавленый Сыр 45% "С ветчиной" СТМ "ПапаМожет" 180гр  ОСТАНКИНО</v>
          </cell>
          <cell r="D289">
            <v>40</v>
          </cell>
          <cell r="F289">
            <v>40</v>
          </cell>
        </row>
        <row r="290">
          <cell r="A290" t="str">
            <v>Плавленый Сыр 45% "С грибами" СТМ "ПапаМожет 180гр  ОСТАНКИНО</v>
          </cell>
          <cell r="D290">
            <v>37</v>
          </cell>
          <cell r="F290">
            <v>37</v>
          </cell>
        </row>
        <row r="291">
          <cell r="A291" t="str">
            <v>По-Австрийски с/к 260 гр.шт. "Высокий вкус"  СПК</v>
          </cell>
          <cell r="D291">
            <v>121</v>
          </cell>
          <cell r="F291">
            <v>121</v>
          </cell>
        </row>
        <row r="292">
          <cell r="A292" t="str">
            <v>Покровская вареная 0,47 кг шт.  СПК</v>
          </cell>
          <cell r="D292">
            <v>29</v>
          </cell>
          <cell r="F292">
            <v>29</v>
          </cell>
        </row>
        <row r="293">
          <cell r="A293" t="str">
            <v>Продукт колбасный с сыром копченый Коровино 400 гр  ОСТАНКИНО</v>
          </cell>
          <cell r="D293">
            <v>50</v>
          </cell>
          <cell r="F293">
            <v>50</v>
          </cell>
        </row>
        <row r="294">
          <cell r="A294" t="str">
            <v>Салями Трюфель с/в "Эликатессе" 0,16 кг.шт.  СПК</v>
          </cell>
          <cell r="D294">
            <v>88</v>
          </cell>
          <cell r="F294">
            <v>88</v>
          </cell>
        </row>
        <row r="295">
          <cell r="A295" t="str">
            <v>Салями Финская с/к 235 гр.шт. "Высокий вкус"  СПК</v>
          </cell>
          <cell r="D295">
            <v>61</v>
          </cell>
          <cell r="F295">
            <v>61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178</v>
          </cell>
          <cell r="F296">
            <v>178.21799999999999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137</v>
          </cell>
          <cell r="F297">
            <v>137</v>
          </cell>
        </row>
        <row r="298">
          <cell r="A298" t="str">
            <v>Сардельки из свинины (черева) ( в ср.защ.атм) "Высокий вкус"  СПК</v>
          </cell>
          <cell r="D298">
            <v>22</v>
          </cell>
          <cell r="F298">
            <v>22</v>
          </cell>
        </row>
        <row r="299">
          <cell r="A299" t="str">
            <v>Семейная с чесночком вареная (СПК+СКМ)  СПК</v>
          </cell>
          <cell r="D299">
            <v>675</v>
          </cell>
          <cell r="F299">
            <v>675</v>
          </cell>
        </row>
        <row r="300">
          <cell r="A300" t="str">
            <v>Семейная с чесночком Экстра вареная  СПК</v>
          </cell>
          <cell r="D300">
            <v>79.5</v>
          </cell>
          <cell r="F300">
            <v>79.5</v>
          </cell>
        </row>
        <row r="301">
          <cell r="A301" t="str">
            <v>Семейная с чесночком Экстра вареная 0,5 кг.шт.  СПК</v>
          </cell>
          <cell r="D301">
            <v>16</v>
          </cell>
          <cell r="F301">
            <v>16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32</v>
          </cell>
          <cell r="F302">
            <v>32</v>
          </cell>
        </row>
        <row r="303">
          <cell r="A303" t="str">
            <v>Сервелат Финский в/к 0,38 кг.шт. термофор.пак.  СПК</v>
          </cell>
          <cell r="D303">
            <v>26</v>
          </cell>
          <cell r="F303">
            <v>26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89</v>
          </cell>
          <cell r="F304">
            <v>89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143</v>
          </cell>
          <cell r="F305">
            <v>143</v>
          </cell>
        </row>
        <row r="306">
          <cell r="A306" t="str">
            <v>Сибирская особая с/к 0,235 кг шт.  СПК</v>
          </cell>
          <cell r="D306">
            <v>174</v>
          </cell>
          <cell r="F306">
            <v>874</v>
          </cell>
        </row>
        <row r="307">
          <cell r="A307" t="str">
            <v>Славянская п/к 0,38 кг шт.термофор.пак.  СПК</v>
          </cell>
          <cell r="D307">
            <v>28</v>
          </cell>
          <cell r="F307">
            <v>28</v>
          </cell>
        </row>
        <row r="308">
          <cell r="A308" t="str">
            <v>Смак-мени с картофелем и сочной грудинкой ТМ Зареченские ПОКОМ</v>
          </cell>
          <cell r="F308">
            <v>65</v>
          </cell>
        </row>
        <row r="309">
          <cell r="A309" t="str">
            <v>Смак-мени с мясом ТМ Зареченские ПОКОМ</v>
          </cell>
          <cell r="F309">
            <v>74</v>
          </cell>
        </row>
        <row r="310">
          <cell r="A310" t="str">
            <v>Смаколадьи с яблоком и грушей ТМ Зареченские,0,9 кг ПОКОМ</v>
          </cell>
          <cell r="F310">
            <v>44</v>
          </cell>
        </row>
        <row r="311">
          <cell r="A311" t="str">
            <v>Сосиски "Баварские" 0,36 кг.шт. вак.упак.  СПК</v>
          </cell>
          <cell r="D311">
            <v>24</v>
          </cell>
          <cell r="F311">
            <v>24</v>
          </cell>
        </row>
        <row r="312">
          <cell r="A312" t="str">
            <v>Сосиски "БОЛЬШАЯ сосиска" "Сибирский стандарт" (лоток с ср.защ.атм.)  СПК</v>
          </cell>
          <cell r="D312">
            <v>312</v>
          </cell>
          <cell r="F312">
            <v>312</v>
          </cell>
        </row>
        <row r="313">
          <cell r="A313" t="str">
            <v>Сосиски "Молочные" 0,36 кг.шт. вак.упак.  СПК</v>
          </cell>
          <cell r="D313">
            <v>40</v>
          </cell>
          <cell r="F313">
            <v>40</v>
          </cell>
        </row>
        <row r="314">
          <cell r="A314" t="str">
            <v>Сосиски Классические (в ср.защ.атм.) СПК</v>
          </cell>
          <cell r="D314">
            <v>8</v>
          </cell>
          <cell r="F314">
            <v>8</v>
          </cell>
        </row>
        <row r="315">
          <cell r="A315" t="str">
            <v>Сосиски Мусульманские "Просто выгодно" (в ср.защ.атм.)  СПК</v>
          </cell>
          <cell r="D315">
            <v>33</v>
          </cell>
          <cell r="F315">
            <v>33</v>
          </cell>
        </row>
        <row r="316">
          <cell r="A316" t="str">
            <v>Сосиски Оригинальные ТМ Стародворье  0,33 кг.  ПОКОМ</v>
          </cell>
          <cell r="F316">
            <v>2</v>
          </cell>
        </row>
        <row r="317">
          <cell r="A317" t="str">
            <v>Сосиски Хот-дог ВЕС (лоток с ср.защ.атм.)   СПК</v>
          </cell>
          <cell r="D317">
            <v>100</v>
          </cell>
          <cell r="F317">
            <v>100</v>
          </cell>
        </row>
        <row r="318">
          <cell r="A318" t="str">
            <v>Сочный мегачебурек ТМ Зареченские ВЕС ПОКОМ</v>
          </cell>
          <cell r="F318">
            <v>44.54</v>
          </cell>
        </row>
        <row r="319">
          <cell r="A319" t="str">
            <v>Сыр "Пармезан" 40% колотый 100 гр  ОСТАНКИНО</v>
          </cell>
          <cell r="D319">
            <v>4</v>
          </cell>
          <cell r="F319">
            <v>4</v>
          </cell>
        </row>
        <row r="320">
          <cell r="A320" t="str">
            <v>Сыр "Пармезан" 40% кусок 180 гр  ОСТАНКИНО</v>
          </cell>
          <cell r="D320">
            <v>85</v>
          </cell>
          <cell r="F320">
            <v>85</v>
          </cell>
        </row>
        <row r="321">
          <cell r="A321" t="str">
            <v>Сыр Боккончини копченый 40% 100 гр.  ОСТАНКИНО</v>
          </cell>
          <cell r="D321">
            <v>44</v>
          </cell>
          <cell r="F321">
            <v>44</v>
          </cell>
        </row>
        <row r="322">
          <cell r="A322" t="str">
            <v>Сыр колбасный копченый Папа Может 400 гр  ОСТАНКИНО</v>
          </cell>
          <cell r="D322">
            <v>13</v>
          </cell>
          <cell r="F322">
            <v>13</v>
          </cell>
        </row>
        <row r="323">
          <cell r="A323" t="str">
            <v>Сыр Папа Может "Пошехонский" 45% вес (= 3 кг)  ОСТАНКИНО</v>
          </cell>
          <cell r="D323">
            <v>6.5</v>
          </cell>
          <cell r="F323">
            <v>6.5</v>
          </cell>
        </row>
        <row r="324">
          <cell r="A324" t="str">
            <v>Сыр Папа Может "Сметанковый" 50% вес (=3кг)  ОСТАНКИНО</v>
          </cell>
          <cell r="D324">
            <v>15</v>
          </cell>
          <cell r="F324">
            <v>15</v>
          </cell>
        </row>
        <row r="325">
          <cell r="A325" t="str">
            <v>Сыр Папа Может Гауда  45% 200гр     Останкино</v>
          </cell>
          <cell r="D325">
            <v>320</v>
          </cell>
          <cell r="F325">
            <v>320</v>
          </cell>
        </row>
        <row r="326">
          <cell r="A326" t="str">
            <v>Сыр Папа Может Гауда  45% вес     Останкино</v>
          </cell>
          <cell r="D326">
            <v>15.5</v>
          </cell>
          <cell r="F326">
            <v>15.5</v>
          </cell>
        </row>
        <row r="327">
          <cell r="A327" t="str">
            <v>Сыр Папа Может Гауда 48%, нарез, 125г (9 шт)  Останкино</v>
          </cell>
          <cell r="D327">
            <v>5</v>
          </cell>
          <cell r="F327">
            <v>5</v>
          </cell>
        </row>
        <row r="328">
          <cell r="A328" t="str">
            <v>Сыр Папа Может Голландский  45% 200гр     Останкино</v>
          </cell>
          <cell r="D328">
            <v>710</v>
          </cell>
          <cell r="F328">
            <v>710</v>
          </cell>
        </row>
        <row r="329">
          <cell r="A329" t="str">
            <v>Сыр Папа Может Голландский  45% вес      Останкино</v>
          </cell>
          <cell r="D329">
            <v>46</v>
          </cell>
          <cell r="F329">
            <v>46</v>
          </cell>
        </row>
        <row r="330">
          <cell r="A330" t="str">
            <v>Сыр Папа Может Голландский 45%, нарез, 125г (9 шт)  Останкино</v>
          </cell>
          <cell r="D330">
            <v>138</v>
          </cell>
          <cell r="F330">
            <v>138</v>
          </cell>
        </row>
        <row r="331">
          <cell r="A331" t="str">
            <v>Сыр Папа Может Министерский 45% 200г  Останкино</v>
          </cell>
          <cell r="D331">
            <v>65</v>
          </cell>
          <cell r="F331">
            <v>65</v>
          </cell>
        </row>
        <row r="332">
          <cell r="A332" t="str">
            <v>Сыр Папа Может Российский  50% 200гр    Останкино</v>
          </cell>
          <cell r="D332">
            <v>967</v>
          </cell>
          <cell r="F332">
            <v>967</v>
          </cell>
        </row>
        <row r="333">
          <cell r="A333" t="str">
            <v>Сыр Папа Может Российский  50% вес    Останкино</v>
          </cell>
          <cell r="D333">
            <v>66.400000000000006</v>
          </cell>
          <cell r="F333">
            <v>66.400000000000006</v>
          </cell>
        </row>
        <row r="334">
          <cell r="A334" t="str">
            <v>Сыр Папа Может Российский 50%, нарезка 125г  Останкино</v>
          </cell>
          <cell r="D334">
            <v>122</v>
          </cell>
          <cell r="F334">
            <v>122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104.5</v>
          </cell>
          <cell r="F335">
            <v>104.5</v>
          </cell>
        </row>
        <row r="336">
          <cell r="A336" t="str">
            <v>Сыр Папа Может Тильзитер   45% 200гр     Останкино</v>
          </cell>
          <cell r="D336">
            <v>347</v>
          </cell>
          <cell r="F336">
            <v>347</v>
          </cell>
        </row>
        <row r="337">
          <cell r="A337" t="str">
            <v>Сыр Папа Может Тильзитер   45% вес      Останкино</v>
          </cell>
          <cell r="D337">
            <v>46.5</v>
          </cell>
          <cell r="F337">
            <v>46.5</v>
          </cell>
        </row>
        <row r="338">
          <cell r="A338" t="str">
            <v>Сыр Плавл. Сливочный 55% 190гр  Останкино</v>
          </cell>
          <cell r="D338">
            <v>28</v>
          </cell>
          <cell r="F338">
            <v>28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17</v>
          </cell>
          <cell r="F339">
            <v>17</v>
          </cell>
        </row>
        <row r="340">
          <cell r="A340" t="str">
            <v>Сыр полутвердый "Сливочный", с массовой долей жира 50%.БРУС ОСТАНКИНО</v>
          </cell>
          <cell r="D340">
            <v>15.5</v>
          </cell>
          <cell r="F340">
            <v>15.5</v>
          </cell>
        </row>
        <row r="341">
          <cell r="A341" t="str">
            <v>Сыр рассольный жирный Чечил 45% 100 гр  ОСТАНКИНО</v>
          </cell>
          <cell r="D341">
            <v>105</v>
          </cell>
          <cell r="F341">
            <v>105</v>
          </cell>
        </row>
        <row r="342">
          <cell r="A342" t="str">
            <v>Сыр рассольный жирный Чечил копченый 45% 100 гр  ОСТАНКИНО</v>
          </cell>
          <cell r="D342">
            <v>83</v>
          </cell>
          <cell r="F342">
            <v>83</v>
          </cell>
        </row>
        <row r="343">
          <cell r="A343" t="str">
            <v>Сыр Скаморца свежий 40% 100 гр.  ОСТАНКИНО</v>
          </cell>
          <cell r="D343">
            <v>36</v>
          </cell>
          <cell r="F343">
            <v>36</v>
          </cell>
        </row>
        <row r="344">
          <cell r="A344" t="str">
            <v>Сыр Творож. с Зеленью 140 гр.  ОСТАНКИНО</v>
          </cell>
          <cell r="D344">
            <v>2</v>
          </cell>
          <cell r="F344">
            <v>2</v>
          </cell>
        </row>
        <row r="345">
          <cell r="A345" t="str">
            <v>Сыр творожный с зеленью 60% Папа может 140 гр.  ОСТАНКИНО</v>
          </cell>
          <cell r="D345">
            <v>39</v>
          </cell>
          <cell r="F345">
            <v>39</v>
          </cell>
        </row>
        <row r="346">
          <cell r="A346" t="str">
            <v>Сыч/Прод Коровино Российский 50% 200г СЗМЖ  ОСТАНКИНО</v>
          </cell>
          <cell r="D346">
            <v>24</v>
          </cell>
          <cell r="F346">
            <v>24</v>
          </cell>
        </row>
        <row r="347">
          <cell r="A347" t="str">
            <v>Сыч/Прод Коровино Российский Ориг 50% ВЕС (7,5 кг круг) ОСТАНКИНО</v>
          </cell>
          <cell r="D347">
            <v>7</v>
          </cell>
          <cell r="F347">
            <v>7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155</v>
          </cell>
          <cell r="F348">
            <v>155</v>
          </cell>
        </row>
        <row r="349">
          <cell r="A349" t="str">
            <v>Сыч/Прод Коровино Тильзитер 50% 200г СЗМЖ  ОСТАНКИНО</v>
          </cell>
          <cell r="D349">
            <v>179</v>
          </cell>
          <cell r="F349">
            <v>179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91.5</v>
          </cell>
          <cell r="F350">
            <v>91.5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17</v>
          </cell>
          <cell r="F351">
            <v>17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267</v>
          </cell>
          <cell r="F352">
            <v>267</v>
          </cell>
        </row>
        <row r="353">
          <cell r="A353" t="str">
            <v>Торо Неро с/в "Эликатессе" 140 гр.шт.  СПК</v>
          </cell>
          <cell r="D353">
            <v>21</v>
          </cell>
          <cell r="F353">
            <v>21</v>
          </cell>
        </row>
        <row r="354">
          <cell r="A354" t="str">
            <v>Уши свиные копченые к пиву 0,15кг нар. д/ф шт.  СПК</v>
          </cell>
          <cell r="D354">
            <v>16</v>
          </cell>
          <cell r="F354">
            <v>16</v>
          </cell>
        </row>
        <row r="355">
          <cell r="A355" t="str">
            <v>Фестивальная пора с/к 100 гр.шт.нар. (лоток с ср.защ.атм.)  СПК</v>
          </cell>
          <cell r="D355">
            <v>127</v>
          </cell>
          <cell r="F355">
            <v>127</v>
          </cell>
        </row>
        <row r="356">
          <cell r="A356" t="str">
            <v>Фестивальная пора с/к 235 гр.шт.  СПК</v>
          </cell>
          <cell r="D356">
            <v>528</v>
          </cell>
          <cell r="F356">
            <v>528</v>
          </cell>
        </row>
        <row r="357">
          <cell r="A357" t="str">
            <v>Фестивальная с/к ВЕС   СПК</v>
          </cell>
          <cell r="D357">
            <v>56.9</v>
          </cell>
          <cell r="F357">
            <v>56.9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12</v>
          </cell>
        </row>
        <row r="359">
          <cell r="A359" t="str">
            <v>Фуэт с/в "Эликатессе" 160 гр.шт.  СПК</v>
          </cell>
          <cell r="D359">
            <v>73</v>
          </cell>
          <cell r="F359">
            <v>73</v>
          </cell>
        </row>
        <row r="360">
          <cell r="A360" t="str">
            <v>Хинкали Классические ТМ Зареченские ВЕС ПОКОМ</v>
          </cell>
          <cell r="F360">
            <v>65</v>
          </cell>
        </row>
        <row r="361">
          <cell r="A361" t="str">
            <v>Хотстеры ТМ Горячая штучка ТС Хотстеры 0,25 кг зам  ПОКОМ</v>
          </cell>
          <cell r="D361">
            <v>508</v>
          </cell>
          <cell r="F361">
            <v>2139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5</v>
          </cell>
          <cell r="F362">
            <v>825</v>
          </cell>
        </row>
        <row r="363">
          <cell r="A363" t="str">
            <v>Хрустящие крылышки ТМ Горячая штучка 0,3 кг зам  ПОКОМ</v>
          </cell>
          <cell r="D363">
            <v>4</v>
          </cell>
          <cell r="F363">
            <v>848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3.6</v>
          </cell>
        </row>
        <row r="365">
          <cell r="A365" t="str">
            <v>Чебупай сочное яблоко ТМ Горячая штучка 0,2 кг зам.  ПОКОМ</v>
          </cell>
          <cell r="F365">
            <v>643</v>
          </cell>
        </row>
        <row r="366">
          <cell r="A366" t="str">
            <v>Чебупай спелая вишня ТМ Горячая штучка 0,2 кг зам.  ПОКОМ</v>
          </cell>
          <cell r="F366">
            <v>312</v>
          </cell>
        </row>
        <row r="367">
          <cell r="A367" t="str">
            <v>Чебупели Курочка гриль ТМ Горячая штучка, 0,3 кг зам  ПОКОМ</v>
          </cell>
          <cell r="F367">
            <v>164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1115</v>
          </cell>
          <cell r="F368">
            <v>3298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1224</v>
          </cell>
          <cell r="F369">
            <v>3376</v>
          </cell>
        </row>
        <row r="370">
          <cell r="A370" t="str">
            <v>Чебуреки сочные ВЕС ТМ Зареченские  ПОКОМ</v>
          </cell>
          <cell r="F370">
            <v>485.00099999999998</v>
          </cell>
        </row>
        <row r="371">
          <cell r="A371" t="str">
            <v>Шпикачки Русские (черева) (в ср.защ.атм.) "Высокий вкус"  СПК</v>
          </cell>
          <cell r="D371">
            <v>125</v>
          </cell>
          <cell r="F371">
            <v>125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187</v>
          </cell>
          <cell r="F372">
            <v>189</v>
          </cell>
        </row>
        <row r="373">
          <cell r="A373" t="str">
            <v>Юбилейная с/к 0,10 кг.шт. нарезка (лоток с ср.защ.атм.)  СПК</v>
          </cell>
          <cell r="D373">
            <v>62</v>
          </cell>
          <cell r="F373">
            <v>62</v>
          </cell>
        </row>
        <row r="374">
          <cell r="A374" t="str">
            <v>Юбилейная с/к 0,235 кг.шт.  СПК</v>
          </cell>
          <cell r="D374">
            <v>594</v>
          </cell>
          <cell r="F374">
            <v>1364</v>
          </cell>
        </row>
        <row r="375">
          <cell r="A375" t="str">
            <v>Итого</v>
          </cell>
          <cell r="D375">
            <v>119699.22100000001</v>
          </cell>
          <cell r="F375">
            <v>306414.01799999998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B7">
            <v>15.03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57.664000000000001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>
            <v>-0.36799999999999999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>
            <v>88.805999999999997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B11">
            <v>171.06200000000001</v>
          </cell>
        </row>
        <row r="12">
          <cell r="A12" t="str">
            <v xml:space="preserve"> 018  Сосиски Рубленые, Вязанка вискофан  ВЕС.ПОКОМ</v>
          </cell>
          <cell r="B12">
            <v>35.673000000000002</v>
          </cell>
        </row>
        <row r="13">
          <cell r="A13" t="str">
            <v xml:space="preserve"> 022  Колбаса Вязанка со шпиком, вектор 0,5кг, ПОКОМ</v>
          </cell>
          <cell r="B13">
            <v>40</v>
          </cell>
        </row>
        <row r="14">
          <cell r="A14" t="str">
            <v xml:space="preserve"> 023  Колбаса Докторская ГОСТ, Вязанка вектор, 0,4 кг, ПОКОМ</v>
          </cell>
          <cell r="B14">
            <v>321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>
            <v>487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>
            <v>494</v>
          </cell>
        </row>
        <row r="17">
          <cell r="A17" t="str">
            <v xml:space="preserve"> 034  Сосиски Рубленые, Вязанка вискофан МГС, 0.5кг, ПОКОМ</v>
          </cell>
          <cell r="B17">
            <v>38</v>
          </cell>
        </row>
        <row r="18">
          <cell r="A18" t="str">
            <v xml:space="preserve"> 043  Ветчина Нежная ТМ Особый рецепт, п/а, 0,4кг    ПОКОМ</v>
          </cell>
          <cell r="B18">
            <v>30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>
            <v>28</v>
          </cell>
        </row>
        <row r="20">
          <cell r="A20" t="str">
            <v xml:space="preserve"> 055  Колбаса вареная Филейбургская, 0,45 кг, БАВАРУШКА ПОКОМ</v>
          </cell>
          <cell r="B20">
            <v>-1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>
            <v>118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>
            <v>82</v>
          </cell>
        </row>
        <row r="23">
          <cell r="A23" t="str">
            <v xml:space="preserve"> 068  Колбаса Особая ТМ Особый рецепт, 0,5 кг, ПОКОМ</v>
          </cell>
          <cell r="B23">
            <v>22</v>
          </cell>
        </row>
        <row r="24">
          <cell r="A24" t="str">
            <v xml:space="preserve"> 079  Колбаса Сервелат Кремлевский,  0.35 кг, ПОКОМ</v>
          </cell>
          <cell r="B24">
            <v>16</v>
          </cell>
        </row>
        <row r="25">
          <cell r="A25" t="str">
            <v xml:space="preserve"> 083  Колбаса Швейцарская 0,17 кг., ШТ., сырокопченая   ПОКОМ</v>
          </cell>
          <cell r="B25">
            <v>278</v>
          </cell>
        </row>
        <row r="26">
          <cell r="A26" t="str">
            <v xml:space="preserve"> 091  Сардельки Баварские, МГС 0.38кг, ТМ Стародворье  ПОКОМ</v>
          </cell>
          <cell r="B26">
            <v>68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>
            <v>215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>
            <v>64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>
            <v>147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>
            <v>204</v>
          </cell>
        </row>
        <row r="31">
          <cell r="A31" t="str">
            <v xml:space="preserve"> 200  Ветчина Дугушка ТМ Стародворье, вектор в/у    ПОКОМ</v>
          </cell>
          <cell r="B31">
            <v>135.15199999999999</v>
          </cell>
        </row>
        <row r="32">
          <cell r="A32" t="str">
            <v xml:space="preserve"> 201  Ветчина Нежная ТМ Особый рецепт, (2,5кг), ПОКОМ</v>
          </cell>
          <cell r="B32">
            <v>997.06399999999996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>
            <v>75.744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>
            <v>129.14099999999999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>
            <v>84.19</v>
          </cell>
        </row>
        <row r="36">
          <cell r="A36" t="str">
            <v xml:space="preserve"> 219  Колбаса Докторская Особая ТМ Особый рецепт, ВЕС  ПОКОМ</v>
          </cell>
          <cell r="B36">
            <v>1654.694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>
            <v>0.108</v>
          </cell>
        </row>
        <row r="38">
          <cell r="A38" t="str">
            <v xml:space="preserve"> 225  Колбаса Дугушка со шпиком, ВЕС, ТМ Стародворье   ПОКОМ</v>
          </cell>
          <cell r="B38">
            <v>13.326000000000001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>
            <v>151.67500000000001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>
            <v>580.60299999999995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>
            <v>675.97400000000005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>
            <v>64.441000000000003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>
            <v>53.994999999999997</v>
          </cell>
        </row>
        <row r="44">
          <cell r="A44" t="str">
            <v xml:space="preserve"> 240  Колбаса Салями охотничья, ВЕС. ПОКОМ</v>
          </cell>
          <cell r="B44">
            <v>2.1930000000000001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>
            <v>172.87700000000001</v>
          </cell>
        </row>
        <row r="46">
          <cell r="A46" t="str">
            <v xml:space="preserve"> 243  Колбаса Сервелат Зернистый, ВЕС.  ПОКОМ</v>
          </cell>
          <cell r="B46">
            <v>4.88</v>
          </cell>
        </row>
        <row r="47">
          <cell r="A47" t="str">
            <v xml:space="preserve"> 247  Сардельки Нежные, ВЕС.  ПОКОМ</v>
          </cell>
          <cell r="B47">
            <v>-2.9860000000000002</v>
          </cell>
        </row>
        <row r="48">
          <cell r="A48" t="str">
            <v xml:space="preserve"> 248  Сардельки Сочные ТМ Особый рецепт,   ПОКОМ</v>
          </cell>
          <cell r="B48">
            <v>9.2989999999999995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>
            <v>153.1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>
            <v>13.593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>
            <v>145.536</v>
          </cell>
        </row>
        <row r="52">
          <cell r="A52" t="str">
            <v xml:space="preserve"> 263  Шпикачки Стародворские, ВЕС.  ПОКОМ</v>
          </cell>
          <cell r="B52">
            <v>19.099</v>
          </cell>
        </row>
        <row r="53">
          <cell r="A53" t="str">
            <v xml:space="preserve"> 265  Колбаса Балыкбургская, ВЕС, ТМ Баварушка  ПОКОМ</v>
          </cell>
          <cell r="B53">
            <v>54.801000000000002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>
            <v>60.069000000000003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>
            <v>58.197000000000003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>
            <v>292</v>
          </cell>
        </row>
        <row r="57">
          <cell r="A57" t="str">
            <v xml:space="preserve"> 273  Сосиски Сочинки с сочной грудинкой, МГС 0.4кг,   ПОКОМ</v>
          </cell>
          <cell r="B57">
            <v>650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>
            <v>527</v>
          </cell>
        </row>
        <row r="59">
          <cell r="A59" t="str">
            <v xml:space="preserve"> 283  Сосиски Сочинки, ВЕС, ТМ Стародворье ПОКОМ</v>
          </cell>
          <cell r="B59">
            <v>107.883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>
            <v>147</v>
          </cell>
        </row>
        <row r="61">
          <cell r="A61" t="str">
            <v xml:space="preserve"> 290  Колбаса Царедворская, 0,4кг ТМ Стародворье  Поком</v>
          </cell>
          <cell r="B61">
            <v>18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>
            <v>295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>
            <v>30.253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>
            <v>605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>
            <v>633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>
            <v>17.317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>
            <v>52.253999999999998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>
            <v>371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>
            <v>409</v>
          </cell>
        </row>
        <row r="70">
          <cell r="A70" t="str">
            <v xml:space="preserve"> 309  Сосиски Сочинки с сыром 0,4 кг ТМ Стародворье  ПОКОМ</v>
          </cell>
          <cell r="B70">
            <v>223</v>
          </cell>
        </row>
        <row r="71">
          <cell r="A71" t="str">
            <v xml:space="preserve"> 312  Ветчина Филейская ВЕС ТМ  Вязанка ТС Столичная  ПОКОМ</v>
          </cell>
          <cell r="B71">
            <v>35.235999999999997</v>
          </cell>
        </row>
        <row r="72">
          <cell r="A72" t="str">
            <v xml:space="preserve"> 315  Колбаса вареная Молокуша ТМ Вязанка ВЕС, ПОКОМ</v>
          </cell>
          <cell r="B72">
            <v>91.409000000000006</v>
          </cell>
        </row>
        <row r="73">
          <cell r="A73" t="str">
            <v xml:space="preserve"> 316  Колбаса Нежная ТМ Зареченские ВЕС  ПОКОМ</v>
          </cell>
          <cell r="B73">
            <v>25.593</v>
          </cell>
        </row>
        <row r="74">
          <cell r="A74" t="str">
            <v xml:space="preserve"> 318  Сосиски Датские ТМ Зареченские, ВЕС  ПОКОМ</v>
          </cell>
          <cell r="B74">
            <v>227.59299999999999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>
            <v>552</v>
          </cell>
        </row>
        <row r="76">
          <cell r="A76" t="str">
            <v xml:space="preserve"> 322  Колбаса вареная Молокуша 0,45кг ТМ Вязанка  ПОКОМ</v>
          </cell>
          <cell r="B76">
            <v>649</v>
          </cell>
        </row>
        <row r="77">
          <cell r="A77" t="str">
            <v xml:space="preserve"> 324  Ветчина Филейская ТМ Вязанка Столичная 0,45 кг ПОКОМ</v>
          </cell>
          <cell r="B77">
            <v>206</v>
          </cell>
        </row>
        <row r="78">
          <cell r="A78" t="str">
            <v xml:space="preserve"> 328  Сардельки Сочинки Стародворье ТМ  0,4 кг ПОКОМ</v>
          </cell>
          <cell r="B78">
            <v>91</v>
          </cell>
        </row>
        <row r="79">
          <cell r="A79" t="str">
            <v xml:space="preserve"> 329  Сардельки Сочинки с сыром Стародворье ТМ, 0,4 кг. ПОКОМ</v>
          </cell>
          <cell r="B79">
            <v>126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>
            <v>161.47399999999999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>
            <v>114</v>
          </cell>
        </row>
        <row r="82">
          <cell r="A82" t="str">
            <v xml:space="preserve"> 335  Колбаса Сливушка ТМ Вязанка. ВЕС.  ПОКОМ </v>
          </cell>
          <cell r="B82">
            <v>33.698</v>
          </cell>
        </row>
        <row r="83">
          <cell r="A83" t="str">
            <v xml:space="preserve"> 342 Сосиски Сочинки Молочные ТМ Стародворье 0,4 кг ПОКОМ</v>
          </cell>
          <cell r="B83">
            <v>360</v>
          </cell>
        </row>
        <row r="84">
          <cell r="A84" t="str">
            <v xml:space="preserve"> 343 Сосиски Сочинки Сливочные ТМ Стародворье  0,4 кг</v>
          </cell>
          <cell r="B84">
            <v>355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>
            <v>117.26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>
            <v>91.358000000000004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>
            <v>175.3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>
            <v>119.395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>
            <v>29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>
            <v>20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>
            <v>22</v>
          </cell>
        </row>
        <row r="92">
          <cell r="A92" t="str">
            <v xml:space="preserve"> 364  Сардельки Филейские Вязанка ВЕС NDX ТМ Вязанка  ПОКОМ</v>
          </cell>
          <cell r="B92">
            <v>38.828000000000003</v>
          </cell>
        </row>
        <row r="93">
          <cell r="A93" t="str">
            <v xml:space="preserve"> 373 Колбаса вареная Сочинка ТМ Стародворье ВЕС ПОКОМ</v>
          </cell>
          <cell r="B93">
            <v>6.6980000000000004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B94">
            <v>89</v>
          </cell>
        </row>
        <row r="95">
          <cell r="A95" t="str">
            <v xml:space="preserve"> 377  Колбаса Молочная Дугушка 0,6кг ТМ Стародворье  ПОКОМ</v>
          </cell>
          <cell r="B95">
            <v>121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B96">
            <v>284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B97">
            <v>90</v>
          </cell>
        </row>
        <row r="98">
          <cell r="A98" t="str">
            <v xml:space="preserve"> 388  Сосиски Восточные Халяль ТМ Вязанка 0,33 кг АК. ПОКОМ</v>
          </cell>
          <cell r="B98">
            <v>146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>
            <v>65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>
            <v>14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>
            <v>634</v>
          </cell>
        </row>
        <row r="102">
          <cell r="A102" t="str">
            <v xml:space="preserve"> 412  Сосиски Баварские ТМ Стародворье 0,35 кг ПОКОМ</v>
          </cell>
          <cell r="B102">
            <v>1274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>
            <v>54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>
            <v>68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B106">
            <v>-7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B107">
            <v>-2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B108">
            <v>13</v>
          </cell>
        </row>
        <row r="109">
          <cell r="A109" t="str">
            <v xml:space="preserve"> 421  Сосиски Царедворские 0,33 кг ТМ Стародворье  ПОКОМ</v>
          </cell>
          <cell r="B109">
            <v>99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B110">
            <v>112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>
            <v>60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B112">
            <v>118.694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>
            <v>63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B114">
            <v>130</v>
          </cell>
        </row>
        <row r="115">
          <cell r="A115" t="str">
            <v>3215 ВЕТЧ.МЯСНАЯ Папа может п/о 0.4кг 8шт.    ОСТАНКИНО</v>
          </cell>
          <cell r="B115">
            <v>71</v>
          </cell>
        </row>
        <row r="116">
          <cell r="A116" t="str">
            <v>3297 СЫТНЫЕ Папа может сар б/о мгс 1*3 СНГ  ОСТАНКИНО</v>
          </cell>
          <cell r="B116">
            <v>51.802</v>
          </cell>
        </row>
        <row r="117">
          <cell r="A117" t="str">
            <v>3812 СОЧНЫЕ сос п/о мгс 2*2  ОСТАНКИНО</v>
          </cell>
          <cell r="B117">
            <v>182.18299999999999</v>
          </cell>
        </row>
        <row r="118">
          <cell r="A118" t="str">
            <v>4063 МЯСНАЯ Папа может вар п/о_Л   ОСТАНКИНО</v>
          </cell>
          <cell r="B118">
            <v>298.53500000000003</v>
          </cell>
        </row>
        <row r="119">
          <cell r="A119" t="str">
            <v>4117 ЭКСТРА Папа может с/к в/у_Л   ОСТАНКИНО</v>
          </cell>
          <cell r="B119">
            <v>4.13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B120">
            <v>28.378</v>
          </cell>
        </row>
        <row r="121">
          <cell r="A121" t="str">
            <v>4813 ФИЛЕЙНАЯ Папа может вар п/о_Л   ОСТАНКИНО</v>
          </cell>
          <cell r="B121">
            <v>69.899000000000001</v>
          </cell>
        </row>
        <row r="122">
          <cell r="A122" t="str">
            <v>4993 САЛЯМИ ИТАЛЬЯНСКАЯ с/к в/у 1/250*8_120c ОСТАНКИНО</v>
          </cell>
          <cell r="B122">
            <v>98</v>
          </cell>
        </row>
        <row r="123">
          <cell r="A123" t="str">
            <v>5336 ОСОБАЯ вар п/о  ОСТАНКИНО</v>
          </cell>
          <cell r="B123">
            <v>231.483</v>
          </cell>
        </row>
        <row r="124">
          <cell r="A124" t="str">
            <v>5337 ОСОБАЯ СО ШПИКОМ вар п/о  ОСТАНКИНО</v>
          </cell>
          <cell r="B124">
            <v>49.241999999999997</v>
          </cell>
        </row>
        <row r="125">
          <cell r="A125" t="str">
            <v>5341 СЕРВЕЛАТ ОХОТНИЧИЙ в/к в/у  ОСТАНКИНО</v>
          </cell>
          <cell r="B125">
            <v>46.737000000000002</v>
          </cell>
        </row>
        <row r="126">
          <cell r="A126" t="str">
            <v>5483 ЭКСТРА Папа может с/к в/у 1/250 8шт.   ОСТАНКИНО</v>
          </cell>
          <cell r="B126">
            <v>161</v>
          </cell>
        </row>
        <row r="127">
          <cell r="A127" t="str">
            <v>5544 Сервелат Финский в/к в/у_45с НОВАЯ ОСТАНКИНО</v>
          </cell>
          <cell r="B127">
            <v>103.72799999999999</v>
          </cell>
        </row>
        <row r="128">
          <cell r="A128" t="str">
            <v>5682 САЛЯМИ МЕЛКОЗЕРНЕНАЯ с/к в/у 1/120_60с   ОСТАНКИНО</v>
          </cell>
          <cell r="B128">
            <v>240</v>
          </cell>
        </row>
        <row r="129">
          <cell r="A129" t="str">
            <v>5706 АРОМАТНАЯ Папа может с/к в/у 1/250 8шт.  ОСТАНКИНО</v>
          </cell>
          <cell r="B129">
            <v>206</v>
          </cell>
        </row>
        <row r="130">
          <cell r="A130" t="str">
            <v>5708 ПОСОЛЬСКАЯ Папа может с/к в/у ОСТАНКИНО</v>
          </cell>
          <cell r="B130">
            <v>14.997</v>
          </cell>
        </row>
        <row r="131">
          <cell r="A131" t="str">
            <v>5820 СЛИВОЧНЫЕ Папа может сос п/о мгс 2*2_45с   ОСТАНКИНО</v>
          </cell>
          <cell r="B131">
            <v>28.39</v>
          </cell>
        </row>
        <row r="132">
          <cell r="A132" t="str">
            <v>5851 ЭКСТРА Папа может вар п/о   ОСТАНКИНО</v>
          </cell>
          <cell r="B132">
            <v>83.638000000000005</v>
          </cell>
        </row>
        <row r="133">
          <cell r="A133" t="str">
            <v>5931 ОХОТНИЧЬЯ Папа может с/к в/у 1/220 8шт.   ОСТАНКИНО</v>
          </cell>
          <cell r="B133">
            <v>130</v>
          </cell>
        </row>
        <row r="134">
          <cell r="A134" t="str">
            <v>5976 МОЛОЧНЫЕ ТРАДИЦ. сос п/о в/у 1/350_45с  ОСТАНКИНО</v>
          </cell>
          <cell r="B134">
            <v>158</v>
          </cell>
        </row>
        <row r="135">
          <cell r="A135" t="str">
            <v>5981 МОЛОЧНЫЕ ТРАДИЦ. сос п/о мгс 1*6_45с   ОСТАНКИНО</v>
          </cell>
          <cell r="B135">
            <v>37.966999999999999</v>
          </cell>
        </row>
        <row r="136">
          <cell r="A136" t="str">
            <v>5982 МОЛОЧНЫЕ ТРАДИЦ. сос п/о мгс 0,6кг_СНГ  ОСТАНКИНО</v>
          </cell>
          <cell r="B136">
            <v>94</v>
          </cell>
        </row>
        <row r="137">
          <cell r="A137" t="str">
            <v>6041 МОЛОЧНЫЕ К ЗАВТРАКУ сос п/о мгс 1*3  ОСТАНКИНО</v>
          </cell>
          <cell r="B137">
            <v>23.731999999999999</v>
          </cell>
        </row>
        <row r="138">
          <cell r="A138" t="str">
            <v>6042 МОЛОЧНЫЕ К ЗАВТРАКУ сос п/о в/у 0.4кг   ОСТАНКИНО</v>
          </cell>
          <cell r="B138">
            <v>100</v>
          </cell>
        </row>
        <row r="139">
          <cell r="A139" t="str">
            <v>6113 СОЧНЫЕ сос п/о мгс 1*6_Ашан  ОСТАНКИНО</v>
          </cell>
          <cell r="B139">
            <v>247.39500000000001</v>
          </cell>
        </row>
        <row r="140">
          <cell r="A140" t="str">
            <v>6123 МОЛОЧНЫЕ КЛАССИЧЕСКИЕ ПМ сос п/о мгс 2*4   ОСТАНКИНО</v>
          </cell>
          <cell r="B140">
            <v>121.23099999999999</v>
          </cell>
        </row>
        <row r="141">
          <cell r="A141" t="str">
            <v>6213 СЕРВЕЛАТ ФИНСКИЙ СН в/к в/у 0.35кг 8шт.  ОСТАНКИНО</v>
          </cell>
          <cell r="B141">
            <v>11</v>
          </cell>
        </row>
        <row r="142">
          <cell r="A142" t="str">
            <v>6215 СЕРВЕЛАТ ОРЕХОВЫЙ СН в/к в/у 0.35кг 8шт  ОСТАНКИНО</v>
          </cell>
          <cell r="B142">
            <v>13</v>
          </cell>
        </row>
        <row r="143">
          <cell r="A143" t="str">
            <v>6217 ШПИКАЧКИ ДОМАШНИЕ СН п/о мгс 0.4кг 8шт.  ОСТАНКИНО</v>
          </cell>
          <cell r="B143">
            <v>-1</v>
          </cell>
        </row>
        <row r="144">
          <cell r="A144" t="str">
            <v>6221 НЕАПОЛИТАНСКИЙ ДУЭТ с/к с/н мгс 1/90  ОСТАНКИНО</v>
          </cell>
          <cell r="B144">
            <v>1</v>
          </cell>
        </row>
        <row r="145">
          <cell r="A145" t="str">
            <v>6225 ИМПЕРСКАЯ И БАЛЫКОВАЯ в/к с/н мгс 1/90  ОСТАНКИНО</v>
          </cell>
          <cell r="B145">
            <v>-3</v>
          </cell>
        </row>
        <row r="146">
          <cell r="A146" t="str">
            <v>6228 МЯСНОЕ АССОРТИ к/з с/н мгс 1/90 10шт.  ОСТАНКИНО</v>
          </cell>
          <cell r="B146">
            <v>168</v>
          </cell>
        </row>
        <row r="147">
          <cell r="A147" t="str">
            <v>6233 БУЖЕНИНА ЗАПЕЧЕННАЯ с/н в/у 1/100 10шт.  ОСТАНКИНО</v>
          </cell>
          <cell r="B147">
            <v>-5</v>
          </cell>
        </row>
        <row r="148">
          <cell r="A148" t="str">
            <v>6241 ХОТ-ДОГ Папа может сос п/о мгс 0.38кг  ОСТАНКИНО</v>
          </cell>
          <cell r="B148">
            <v>51</v>
          </cell>
        </row>
        <row r="149">
          <cell r="A149" t="str">
            <v>6247 ДОМАШНЯЯ Папа может вар п/о 0,4кг 8шт.  ОСТАНКИНО</v>
          </cell>
          <cell r="B149">
            <v>17</v>
          </cell>
        </row>
        <row r="150">
          <cell r="A150" t="str">
            <v>6268 ГОВЯЖЬЯ Папа может вар п/о 0,4кг 8 шт.  ОСТАНКИНО</v>
          </cell>
          <cell r="B150">
            <v>31</v>
          </cell>
        </row>
        <row r="151">
          <cell r="A151" t="str">
            <v>6281 СВИНИНА ДЕЛИКАТ. к/в мл/к в/у 0.3кг 45с  ОСТАНКИНО</v>
          </cell>
          <cell r="B151">
            <v>40</v>
          </cell>
        </row>
        <row r="152">
          <cell r="A152" t="str">
            <v>6297 ФИЛЕЙНЫЕ сос ц/о в/у 1/270 12шт_45с  ОСТАНКИНО</v>
          </cell>
          <cell r="B152">
            <v>259</v>
          </cell>
        </row>
        <row r="153">
          <cell r="A153" t="str">
            <v>6302 БАЛЫКОВАЯ СН в/к в/у 0.35кг 8шт.  ОСТАНКИНО</v>
          </cell>
          <cell r="B153">
            <v>30</v>
          </cell>
        </row>
        <row r="154">
          <cell r="A154" t="str">
            <v>6303 МЯСНЫЕ Папа может сос п/о мгс 1.5*3  ОСТАНКИНО</v>
          </cell>
          <cell r="B154">
            <v>19.920999999999999</v>
          </cell>
        </row>
        <row r="155">
          <cell r="A155" t="str">
            <v>6325 ДОКТОРСКАЯ ПРЕМИУМ вар п/о 0.4кг 8шт.  ОСТАНКИНО</v>
          </cell>
          <cell r="B155">
            <v>156</v>
          </cell>
        </row>
        <row r="156">
          <cell r="A156" t="str">
            <v>6333 МЯСНАЯ Папа может вар п/о 0.4кг 8шт.  ОСТАНКИНО</v>
          </cell>
          <cell r="B156">
            <v>872</v>
          </cell>
        </row>
        <row r="157">
          <cell r="A157" t="str">
            <v>6353 ЭКСТРА Папа может вар п/о 0.4кг 8шт.  ОСТАНКИНО</v>
          </cell>
          <cell r="B157">
            <v>345</v>
          </cell>
        </row>
        <row r="158">
          <cell r="A158" t="str">
            <v>6392 ФИЛЕЙНАЯ Папа может вар п/о 0.4кг. ОСТАНКИНО</v>
          </cell>
          <cell r="B158">
            <v>725</v>
          </cell>
        </row>
        <row r="159">
          <cell r="A159" t="str">
            <v>6427 КЛАССИЧЕСКАЯ ПМ вар п/о 0.35кг 8шт. ОСТАНКИНО</v>
          </cell>
          <cell r="B159">
            <v>174</v>
          </cell>
        </row>
        <row r="160">
          <cell r="A160" t="str">
            <v>6438 БОГАТЫРСКИЕ Папа Может сос п/о в/у 0,3кг  ОСТАНКИНО</v>
          </cell>
          <cell r="B160">
            <v>71</v>
          </cell>
        </row>
        <row r="161">
          <cell r="A161" t="str">
            <v>6450 БЕКОН с/к с/н в/у 1/100 10шт.  ОСТАНКИНО</v>
          </cell>
          <cell r="B161">
            <v>162</v>
          </cell>
        </row>
        <row r="162">
          <cell r="A162" t="str">
            <v>6453 ЭКСТРА Папа может с/к с/н в/у 1/100 14шт.   ОСТАНКИНО</v>
          </cell>
          <cell r="B162">
            <v>276</v>
          </cell>
        </row>
        <row r="163">
          <cell r="A163" t="str">
            <v>6454 АРОМАТНАЯ с/к с/н в/у 1/100 14шт.  ОСТАНКИНО</v>
          </cell>
          <cell r="B163">
            <v>165</v>
          </cell>
        </row>
        <row r="164">
          <cell r="A164" t="str">
            <v>6475 С СЫРОМ Папа может сос ц/о мгс 0.4кг6шт  ОСТАНКИНО</v>
          </cell>
          <cell r="B164">
            <v>86</v>
          </cell>
        </row>
        <row r="165">
          <cell r="A165" t="str">
            <v>6527 ШПИКАЧКИ СОЧНЫЕ ПМ сар б/о мгс 1*3 45с ОСТАНКИНО</v>
          </cell>
          <cell r="B165">
            <v>112.917</v>
          </cell>
        </row>
        <row r="166">
          <cell r="A166" t="str">
            <v>6562 СЕРВЕЛАТ КАРЕЛЬСКИЙ СН в/к в/у 0,28кг  ОСТАНКИНО</v>
          </cell>
          <cell r="B166">
            <v>68</v>
          </cell>
        </row>
        <row r="167">
          <cell r="A167" t="str">
            <v>6563 СЛИВОЧНЫЕ СН сос п/о мгс 1*6  ОСТАНКИНО</v>
          </cell>
          <cell r="B167">
            <v>5.2160000000000002</v>
          </cell>
        </row>
        <row r="168">
          <cell r="A168" t="str">
            <v>6586 МРАМОРНАЯ И БАЛЫКОВАЯ в/к с/н мгс 1/90 ОСТАНКИНО</v>
          </cell>
          <cell r="B168">
            <v>171</v>
          </cell>
        </row>
        <row r="169">
          <cell r="A169" t="str">
            <v>6593 ДОКТОРСКАЯ СН вар п/о 0.45кг 8шт.  ОСТАНКИНО</v>
          </cell>
          <cell r="B169">
            <v>16</v>
          </cell>
        </row>
        <row r="170">
          <cell r="A170" t="str">
            <v>6595 МОЛОЧНАЯ СН вар п/о 0.45кг 8шт.  ОСТАНКИНО</v>
          </cell>
          <cell r="B170">
            <v>12</v>
          </cell>
        </row>
        <row r="171">
          <cell r="A171" t="str">
            <v>6597 РУССКАЯ СН вар п/о 0.45кг 8шт.  ОСТАНКИНО</v>
          </cell>
          <cell r="B171">
            <v>7</v>
          </cell>
        </row>
        <row r="172">
          <cell r="A172" t="str">
            <v>6601 ГОВЯЖЬИ СН сос п/о мгс 1*6  ОСТАНКИНО</v>
          </cell>
          <cell r="B172">
            <v>43.067999999999998</v>
          </cell>
        </row>
        <row r="173">
          <cell r="A173" t="str">
            <v>6602 БАВАРСКИЕ ПМ сос ц/о мгс 0,35кг 8шт.  ОСТАНКИНО</v>
          </cell>
          <cell r="B173">
            <v>332</v>
          </cell>
        </row>
        <row r="174">
          <cell r="A174" t="str">
            <v>6645 ВЕТЧ.КЛАССИЧЕСКАЯ СН п/о 0.8кг 4шт.  ОСТАНКИНО</v>
          </cell>
          <cell r="B174">
            <v>5</v>
          </cell>
        </row>
        <row r="175">
          <cell r="A175" t="str">
            <v>6658 АРОМАТНАЯ С ЧЕСНОЧКОМ СН в/к мтс 0.330кг  ОСТАНКИНО</v>
          </cell>
          <cell r="B175">
            <v>12</v>
          </cell>
        </row>
        <row r="176">
          <cell r="A176" t="str">
            <v>6661 СОЧНЫЙ ГРИЛЬ ПМ сос п/о мгс 1.5*4_Маяк  ОСТАНКИНО</v>
          </cell>
          <cell r="B176">
            <v>29.39</v>
          </cell>
        </row>
        <row r="177">
          <cell r="A177" t="str">
            <v>6666 БОЯНСКАЯ Папа может п/к в/у 0,28кг 8 шт. ОСТАНКИНО</v>
          </cell>
          <cell r="B177">
            <v>399</v>
          </cell>
        </row>
        <row r="178">
          <cell r="A178" t="str">
            <v>6669 ВЕНСКАЯ САЛЯМИ п/к в/у 0.28кг 8шт  ОСТАНКИНО</v>
          </cell>
          <cell r="B178">
            <v>108</v>
          </cell>
        </row>
        <row r="179">
          <cell r="A179" t="str">
            <v>6683 СЕРВЕЛАТ ЗЕРНИСТЫЙ ПМ в/к в/у 0,35кг  ОСТАНКИНО</v>
          </cell>
          <cell r="B179">
            <v>525</v>
          </cell>
        </row>
        <row r="180">
          <cell r="A180" t="str">
            <v>6684 СЕРВЕЛАТ КАРЕЛЬСКИЙ ПМ в/к в/у 0.28кг  ОСТАНКИНО</v>
          </cell>
          <cell r="B180">
            <v>501</v>
          </cell>
        </row>
        <row r="181">
          <cell r="A181" t="str">
            <v>6689 СЕРВЕЛАТ ОХОТНИЧИЙ ПМ в/к в/у 0,35кг 8шт  ОСТАНКИНО</v>
          </cell>
          <cell r="B181">
            <v>809</v>
          </cell>
        </row>
        <row r="182">
          <cell r="A182" t="str">
            <v>6692 СЕРВЕЛАТ ПРИМА в/к в/у 0.28кг 8шт.  ОСТАНКИНО</v>
          </cell>
          <cell r="B182">
            <v>146</v>
          </cell>
        </row>
        <row r="183">
          <cell r="A183" t="str">
            <v>6697 СЕРВЕЛАТ ФИНСКИЙ ПМ в/к в/у 0,35кг 8шт.  ОСТАНКИНО</v>
          </cell>
          <cell r="B183">
            <v>1010</v>
          </cell>
        </row>
        <row r="184">
          <cell r="A184" t="str">
            <v>6713 СОЧНЫЙ ГРИЛЬ ПМ сос п/о мгс 0.41кг 8шт.  ОСТАНКИНО</v>
          </cell>
          <cell r="B184">
            <v>194</v>
          </cell>
        </row>
        <row r="185">
          <cell r="A185" t="str">
            <v>6716 ОСОБАЯ Коровино (в сетке) 0.5кг 8шт.  ОСТАНКИНО</v>
          </cell>
          <cell r="B185">
            <v>218</v>
          </cell>
        </row>
        <row r="186">
          <cell r="A186" t="str">
            <v>6722 СОЧНЫЕ ПМ сос п/о мгс 0,41кг 10шт.  ОСТАНКИНО</v>
          </cell>
          <cell r="B186">
            <v>710</v>
          </cell>
        </row>
        <row r="187">
          <cell r="A187" t="str">
            <v>6726 СЛИВОЧНЫЕ ПМ сос п/о мгс 0.41кг 10шт.  ОСТАНКИНО</v>
          </cell>
          <cell r="B187">
            <v>467</v>
          </cell>
        </row>
        <row r="188">
          <cell r="A188" t="str">
            <v>6734 ОСОБАЯ СО ШПИКОМ Коровино (в сетке) 0,5кг ОСТАНКИНО</v>
          </cell>
          <cell r="B188">
            <v>18</v>
          </cell>
        </row>
        <row r="189">
          <cell r="A189" t="str">
            <v>6750 МОЛОЧНЫЕ ГОСТ СН сос п/о мгс 0,41 кг 10шт ОСТАНКИНО</v>
          </cell>
          <cell r="B189">
            <v>-3</v>
          </cell>
        </row>
        <row r="190">
          <cell r="A190" t="str">
            <v>6751 СЛИВОЧНЫЕ СН сос п/о мгс 0,41кг 10шт.  ОСТАНКИНО</v>
          </cell>
          <cell r="B190">
            <v>13</v>
          </cell>
        </row>
        <row r="191">
          <cell r="A191" t="str">
            <v>6756 ВЕТЧ.ЛЮБИТЕЛЬСКАЯ п/о  ОСТАНКИНО</v>
          </cell>
          <cell r="B191">
            <v>21.100999999999999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B192">
            <v>13</v>
          </cell>
        </row>
        <row r="193">
          <cell r="A193" t="str">
            <v>Балык свиной с/к "Эликатессе" 0,10 кг.шт. нарезка (лоток с ср.защ.атм.)  СПК</v>
          </cell>
          <cell r="B193">
            <v>25</v>
          </cell>
        </row>
        <row r="194">
          <cell r="A194" t="str">
            <v>БОНУС Z-ОСОБАЯ Коровино вар п/о (5324)  ОСТАНКИНО</v>
          </cell>
          <cell r="B194">
            <v>23.597000000000001</v>
          </cell>
        </row>
        <row r="195">
          <cell r="A195" t="str">
            <v>БОНУС Z-ОСОБАЯ Коровино вар п/о 0.5кг_СНГ (6305)  ОСТАНКИНО</v>
          </cell>
          <cell r="B195">
            <v>7</v>
          </cell>
        </row>
        <row r="196">
          <cell r="A196" t="str">
            <v>БОНУС СОЧНЫЕ сос п/о мгс 0.41кг_UZ (6087)  ОСТАНКИНО</v>
          </cell>
          <cell r="B196">
            <v>327</v>
          </cell>
        </row>
        <row r="197">
          <cell r="A197" t="str">
            <v>БОНУС СОЧНЫЕ сос п/о мгс 1*6_UZ (6088)  ОСТАНКИНО</v>
          </cell>
          <cell r="B197">
            <v>65.543999999999997</v>
          </cell>
        </row>
        <row r="198">
          <cell r="A198" t="str">
            <v>БОНУС_273  Сосиски Сочинки с сочной грудинкой, МГС 0.4кг,   ПОКОМ</v>
          </cell>
          <cell r="B198">
            <v>277</v>
          </cell>
        </row>
        <row r="199">
          <cell r="A199" t="str">
            <v>БОНУС_283  Сосиски Сочинки, ВЕС, ТМ Стародворье ПОКОМ</v>
          </cell>
          <cell r="B199">
            <v>70.346000000000004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B200">
            <v>61.527000000000001</v>
          </cell>
        </row>
        <row r="201">
          <cell r="A201" t="str">
            <v>БОНУС_Колбаса Докторская Особая ТМ Особый рецепт,  0,5кг, ПОКОМ</v>
          </cell>
          <cell r="B201">
            <v>144</v>
          </cell>
        </row>
        <row r="202">
          <cell r="A202" t="str">
            <v>БОНУС_Колбаса Сервелат Филедворский, фиброуз, в/у 0,35 кг срез,  ПОКОМ</v>
          </cell>
          <cell r="B202">
            <v>136</v>
          </cell>
        </row>
        <row r="203">
          <cell r="A203" t="str">
            <v>БОНУС_Консервы говядина тушеная "СПК" ж/б 0,338 кг.шт. термоус. пл. ЧМК  СПК</v>
          </cell>
          <cell r="B203">
            <v>2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B204">
            <v>59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B205">
            <v>106</v>
          </cell>
        </row>
        <row r="206">
          <cell r="A206" t="str">
            <v>Вацлавская вареная ВЕС СПК</v>
          </cell>
          <cell r="B206">
            <v>-0.8</v>
          </cell>
        </row>
        <row r="207">
          <cell r="A207" t="str">
            <v>Вацлавская п/к (черева) 390 гр.шт. термоус.пак  СПК</v>
          </cell>
          <cell r="B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B208">
            <v>85</v>
          </cell>
        </row>
        <row r="209">
          <cell r="A209" t="str">
            <v>Готовые чебупели с ветчиной и сыром Горячая штучка 0,3кг зам  ПОКОМ</v>
          </cell>
          <cell r="B209">
            <v>171</v>
          </cell>
        </row>
        <row r="210">
          <cell r="A210" t="str">
            <v>Готовые чебупели сочные с мясом ТМ Горячая штучка  0,3кг зам  ПОКОМ</v>
          </cell>
          <cell r="B210">
            <v>347</v>
          </cell>
        </row>
        <row r="211">
          <cell r="A211" t="str">
            <v>Готовые чебуреки с мясом ТМ Горячая штучка 0,09 кг флоу-пак ПОКОМ</v>
          </cell>
          <cell r="B211">
            <v>80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B212">
            <v>15</v>
          </cell>
        </row>
        <row r="213">
          <cell r="A213" t="str">
            <v>Дельгаро с/в "Эликатессе" 140 гр.шт.  СПК</v>
          </cell>
          <cell r="B213">
            <v>10</v>
          </cell>
        </row>
        <row r="214">
          <cell r="A214" t="str">
            <v>Докторская вареная в/с 0,47 кг шт.  СПК</v>
          </cell>
          <cell r="B214">
            <v>16</v>
          </cell>
        </row>
        <row r="215">
          <cell r="A215" t="str">
            <v>Докторская вареная термоус.пак. "Высокий вкус"  СПК</v>
          </cell>
          <cell r="B215">
            <v>7.1689999999999996</v>
          </cell>
        </row>
        <row r="216">
          <cell r="A216" t="str">
            <v>Жар-боллы с курочкой и сыром, ВЕС ТМ Зареченские  ПОКОМ</v>
          </cell>
          <cell r="B216">
            <v>30</v>
          </cell>
        </row>
        <row r="217">
          <cell r="A217" t="str">
            <v>Жар-ладушки с клубникой и вишней. Жареные с начинкой.ВЕС  ПОКОМ</v>
          </cell>
          <cell r="B217">
            <v>3.7</v>
          </cell>
        </row>
        <row r="218">
          <cell r="A218" t="str">
            <v>Жар-ладушки с мясом ТМ Зареченские ВЕС ПОКОМ</v>
          </cell>
          <cell r="B218">
            <v>55.5</v>
          </cell>
        </row>
        <row r="219">
          <cell r="A219" t="str">
            <v>Жар-ладушки с мясом, картофелем и грибами ВЕС ТМ Зареченские  ПОКОМ</v>
          </cell>
          <cell r="B219">
            <v>23.5</v>
          </cell>
        </row>
        <row r="220">
          <cell r="A220" t="str">
            <v>Жар-ладушки с яблоком и грушей ТМ Зареченские ВЕС ПОКОМ</v>
          </cell>
          <cell r="B220">
            <v>46.7</v>
          </cell>
        </row>
        <row r="221">
          <cell r="A221" t="str">
            <v>ЖАР-мени ВЕС ТМ Зареченские  ПОКОМ</v>
          </cell>
          <cell r="B221">
            <v>11</v>
          </cell>
        </row>
        <row r="222">
          <cell r="A222" t="str">
            <v>Карбонад Юбилейный 0,13кг нар.д/ф шт. СПК</v>
          </cell>
          <cell r="B222">
            <v>2</v>
          </cell>
        </row>
        <row r="223">
          <cell r="A223" t="str">
            <v>Каша гречневая с говядиной "СПК" ж/б 0,340 кг.шт. термоус. пл. ЧМК  СПК</v>
          </cell>
          <cell r="B223">
            <v>3</v>
          </cell>
        </row>
        <row r="224">
          <cell r="A224" t="str">
            <v>Классика с/к 235 гр.шт. "Высокий вкус"  СПК</v>
          </cell>
          <cell r="B224">
            <v>15</v>
          </cell>
        </row>
        <row r="225">
          <cell r="A225" t="str">
            <v>Классическая с/к "Сибирский стандарт" 560 гр.шт.  СПК</v>
          </cell>
          <cell r="B225">
            <v>576</v>
          </cell>
        </row>
        <row r="226">
          <cell r="A226" t="str">
            <v>Колбаски ПодПивасики оригинальные с/к 0,10 кг.шт. термофор.пак.  СПК</v>
          </cell>
          <cell r="B226">
            <v>150</v>
          </cell>
        </row>
        <row r="227">
          <cell r="A227" t="str">
            <v>Колбаски ПодПивасики острые с/к 0,10 кг.шт. термофор.пак.  СПК</v>
          </cell>
          <cell r="B227">
            <v>107</v>
          </cell>
        </row>
        <row r="228">
          <cell r="A228" t="str">
            <v>Колбаски ПодПивасики с сыром с/к 100 гр.шт. (в ср.защ.атм.)  СПК</v>
          </cell>
          <cell r="B228">
            <v>41</v>
          </cell>
        </row>
        <row r="229">
          <cell r="A229" t="str">
            <v>Консервы говядина тушеная "СПК" ж/б 0,338 кг.шт. термоус. пл. ЧМК  СПК</v>
          </cell>
          <cell r="B229">
            <v>3</v>
          </cell>
        </row>
        <row r="230">
          <cell r="A230" t="str">
            <v>Краковская п/к (черева) 390 гр.шт. термоус.пак. СПК</v>
          </cell>
          <cell r="B230">
            <v>4</v>
          </cell>
        </row>
        <row r="231">
          <cell r="A231" t="str">
            <v>Круггетсы с сырным соусом ТМ Горячая штучка 0,25 кг зам  ПОКОМ</v>
          </cell>
          <cell r="B231">
            <v>111</v>
          </cell>
        </row>
        <row r="232">
          <cell r="A232" t="str">
            <v>Круггетсы сочные ТМ Горячая штучка ТС Круггетсы 0,25 кг зам  ПОКОМ</v>
          </cell>
          <cell r="B232">
            <v>92</v>
          </cell>
        </row>
        <row r="233">
          <cell r="A233" t="str">
            <v>Ла Фаворте с/в "Эликатессе" 140 гр.шт.  СПК</v>
          </cell>
          <cell r="B233">
            <v>11</v>
          </cell>
        </row>
        <row r="234">
          <cell r="A234" t="str">
            <v>Ливерная Печеночная "Просто выгодно" 0,3 кг.шт.  СПК</v>
          </cell>
          <cell r="B234">
            <v>33</v>
          </cell>
        </row>
        <row r="235">
          <cell r="A235" t="str">
            <v>Любительская вареная термоус.пак. "Высокий вкус"  СПК</v>
          </cell>
          <cell r="B235">
            <v>5.4450000000000003</v>
          </cell>
        </row>
        <row r="236">
          <cell r="A236" t="str">
            <v>Мини-сосиски в тесте "Фрайпики" 1,8кг ВЕС, ТМ Зареченские  ПОКОМ</v>
          </cell>
          <cell r="B236">
            <v>10.8</v>
          </cell>
        </row>
        <row r="237">
          <cell r="A237" t="str">
            <v>Мини-сосиски в тесте "Фрайпики" 3,7кг ВЕС, ТМ Зареченские  ПОКОМ</v>
          </cell>
          <cell r="B237">
            <v>40.700000000000003</v>
          </cell>
        </row>
        <row r="238">
          <cell r="A238" t="str">
            <v>Наггетсы из печи 0,25кг ТМ Вязанка ТС Няняггетсы Сливушки замор.  ПОКОМ</v>
          </cell>
          <cell r="B238">
            <v>263</v>
          </cell>
        </row>
        <row r="239">
          <cell r="A239" t="str">
            <v>Наггетсы Нагетосы Сочная курочка ТМ Горячая штучка 0,25 кг зам  ПОКОМ</v>
          </cell>
          <cell r="B239">
            <v>280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B240">
            <v>266</v>
          </cell>
        </row>
        <row r="241">
          <cell r="A241" t="str">
            <v>Наггетсы с куриным филе и сыром ТМ Вязанка 0,25 кг ПОКОМ</v>
          </cell>
          <cell r="B241">
            <v>152</v>
          </cell>
        </row>
        <row r="242">
          <cell r="A242" t="str">
            <v>Наггетсы Хрустящие ТМ Зареченские. ВЕС ПОКОМ</v>
          </cell>
          <cell r="B242">
            <v>71</v>
          </cell>
        </row>
        <row r="243">
          <cell r="A243" t="str">
            <v>Оригинальная с перцем с/к  СПК</v>
          </cell>
          <cell r="B243">
            <v>19.855</v>
          </cell>
        </row>
        <row r="244">
          <cell r="A244" t="str">
            <v>Оригинальная с перцем с/к "Сибирский стандарт" 560 гр.шт.  СПК</v>
          </cell>
          <cell r="B244">
            <v>1152</v>
          </cell>
        </row>
        <row r="245">
          <cell r="A245" t="str">
            <v>Особая вареная  СПК</v>
          </cell>
          <cell r="B245">
            <v>11.55</v>
          </cell>
        </row>
        <row r="246">
          <cell r="A246" t="str">
            <v>Пекантино с/в "Эликатессе" 0,10 кг.шт. нарезка (лоток с.ср.защ.атм.)  СПК</v>
          </cell>
          <cell r="B246">
            <v>7</v>
          </cell>
        </row>
        <row r="247">
          <cell r="A247" t="str">
            <v>Пельмени Grandmeni со сливочным маслом Горячая штучка 0,75 кг ПОКОМ</v>
          </cell>
          <cell r="B247">
            <v>13</v>
          </cell>
        </row>
        <row r="248">
          <cell r="A248" t="str">
            <v>Пельмени Бигбули #МЕГАВКУСИЩЕ с сочной грудинкой 0,43 кг  ПОКОМ</v>
          </cell>
          <cell r="B248">
            <v>31</v>
          </cell>
        </row>
        <row r="249">
          <cell r="A249" t="str">
            <v>Пельмени Бигбули #МЕГАВКУСИЩЕ с сочной грудинкой 0,9 кг  ПОКОМ</v>
          </cell>
          <cell r="B249">
            <v>41</v>
          </cell>
        </row>
        <row r="250">
          <cell r="A250" t="str">
            <v>Пельмени Бигбули с мясом, Горячая штучка 0,43кг  ПОКОМ</v>
          </cell>
          <cell r="B250">
            <v>77</v>
          </cell>
        </row>
        <row r="251">
          <cell r="A251" t="str">
            <v>Пельмени Бигбули с мясом, Горячая штучка 0,9кг  ПОКОМ</v>
          </cell>
          <cell r="B251">
            <v>109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B252">
            <v>68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B253">
            <v>39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B254">
            <v>1</v>
          </cell>
        </row>
        <row r="255">
          <cell r="A255" t="str">
            <v>Пельмени Бульмени с говядиной и свининой Горячая шт. 0,9 кг  ПОКОМ</v>
          </cell>
          <cell r="B255">
            <v>289</v>
          </cell>
        </row>
        <row r="256">
          <cell r="A256" t="str">
            <v>Пельмени Бульмени с говядиной и свининой Горячая штучка 0,43  ПОКОМ</v>
          </cell>
          <cell r="B256">
            <v>266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B257">
            <v>350</v>
          </cell>
        </row>
        <row r="258">
          <cell r="A258" t="str">
            <v>Пельмени Бульмени со сливочным маслом Горячая штучка 0,9 кг  ПОКОМ</v>
          </cell>
          <cell r="B258">
            <v>363</v>
          </cell>
        </row>
        <row r="259">
          <cell r="A259" t="str">
            <v>Пельмени Бульмени со сливочным маслом ТМ Горячая шт. 0,43 кг  ПОКОМ</v>
          </cell>
          <cell r="B259">
            <v>377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B260">
            <v>51</v>
          </cell>
        </row>
        <row r="261">
          <cell r="A261" t="str">
            <v>Пельмени Мясорубские ТМ Стародворье фоупак равиоли 0,7 кг  ПОКОМ</v>
          </cell>
          <cell r="B261">
            <v>309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B262">
            <v>49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B263">
            <v>115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B264">
            <v>224</v>
          </cell>
        </row>
        <row r="265">
          <cell r="A265" t="str">
            <v>Пельмени Сочные сфера 0,9 кг ТМ Стародворье ПОКОМ</v>
          </cell>
          <cell r="B265">
            <v>21</v>
          </cell>
        </row>
        <row r="266">
          <cell r="A266" t="str">
            <v>По-Австрийски с/к 260 гр.шт. "Высокий вкус"  СПК</v>
          </cell>
          <cell r="B266">
            <v>9</v>
          </cell>
        </row>
        <row r="267">
          <cell r="A267" t="str">
            <v>Покровская вареная 0,47 кг шт.  СПК</v>
          </cell>
          <cell r="B267">
            <v>9</v>
          </cell>
        </row>
        <row r="268">
          <cell r="A268" t="str">
            <v>Салями Трюфель с/в "Эликатессе" 0,16 кг.шт.  СПК</v>
          </cell>
          <cell r="B268">
            <v>13</v>
          </cell>
        </row>
        <row r="269">
          <cell r="A269" t="str">
            <v>Салями Финская с/к 235 гр.шт. "Высокий вкус"  СПК</v>
          </cell>
          <cell r="B269">
            <v>7</v>
          </cell>
        </row>
        <row r="270">
          <cell r="A270" t="str">
            <v>Сардельки "Докторские" (черева) ( в ср.защ.атм.) 1.0 кг. "Высокий вкус"  СПК</v>
          </cell>
          <cell r="B270">
            <v>31.64</v>
          </cell>
        </row>
        <row r="271">
          <cell r="A271" t="str">
            <v>Сардельки из говядины (черева) (в ср.защ.атм.) "Высокий вкус"  СПК</v>
          </cell>
          <cell r="B271">
            <v>11.863</v>
          </cell>
        </row>
        <row r="272">
          <cell r="A272" t="str">
            <v>Сардельки из свинины (черева) ( в ср.защ.атм) "Высокий вкус"  СПК</v>
          </cell>
          <cell r="B272">
            <v>5.8979999999999997</v>
          </cell>
        </row>
        <row r="273">
          <cell r="A273" t="str">
            <v>Семейная с чесночком вареная (СПК+СКМ)  СПК</v>
          </cell>
          <cell r="B273">
            <v>230.62700000000001</v>
          </cell>
        </row>
        <row r="274">
          <cell r="A274" t="str">
            <v>Семейная с чесночком Экстра вареная  СПК</v>
          </cell>
          <cell r="B274">
            <v>16.914999999999999</v>
          </cell>
        </row>
        <row r="275">
          <cell r="A275" t="str">
            <v>Семейная с чесночком Экстра вареная 0,5 кг.шт.  СПК</v>
          </cell>
          <cell r="B275">
            <v>12</v>
          </cell>
        </row>
        <row r="276">
          <cell r="A276" t="str">
            <v>Сервелат мелкозернистый в/к 0,5 кг.шт. термоус.пак. "Высокий вкус"  СПК</v>
          </cell>
          <cell r="B276">
            <v>4</v>
          </cell>
        </row>
        <row r="277">
          <cell r="A277" t="str">
            <v>Сервелат Финский в/к 0,38 кг.шт. термофор.пак.  СПК</v>
          </cell>
          <cell r="B277">
            <v>13</v>
          </cell>
        </row>
        <row r="278">
          <cell r="A278" t="str">
            <v>Сервелат Фирменный в/к 0,10 кг.шт. нарезка (лоток с ср.защ.атм.)  СПК</v>
          </cell>
          <cell r="B278">
            <v>1</v>
          </cell>
        </row>
        <row r="279">
          <cell r="A279" t="str">
            <v>Сибирская особая с/к 0,10 кг.шт. нарезка (лоток с ср.защ.атм.)  СПК</v>
          </cell>
          <cell r="B279">
            <v>21</v>
          </cell>
        </row>
        <row r="280">
          <cell r="A280" t="str">
            <v>Сибирская особая с/к 0,235 кг шт.  СПК</v>
          </cell>
          <cell r="B280">
            <v>27</v>
          </cell>
        </row>
        <row r="281">
          <cell r="A281" t="str">
            <v>Славянская п/к 0,38 кг шт.термофор.пак.  СПК</v>
          </cell>
          <cell r="B281">
            <v>6</v>
          </cell>
        </row>
        <row r="282">
          <cell r="A282" t="str">
            <v>Смак-мени с картофелем и сочной грудинкой ТМ Зареченские ПОКОМ</v>
          </cell>
          <cell r="B282">
            <v>19</v>
          </cell>
        </row>
        <row r="283">
          <cell r="A283" t="str">
            <v>Смак-мени с мясом ТМ Зареченские ПОКОМ</v>
          </cell>
          <cell r="B283">
            <v>20</v>
          </cell>
        </row>
        <row r="284">
          <cell r="A284" t="str">
            <v>Смаколадьи с яблоком и грушей ТМ Зареченские,0,9 кг ПОКОМ</v>
          </cell>
          <cell r="B284">
            <v>11</v>
          </cell>
        </row>
        <row r="285">
          <cell r="A285" t="str">
            <v>Сосиски "Баварские" 0,36 кг.шт. вак.упак.  СПК</v>
          </cell>
          <cell r="B285">
            <v>15</v>
          </cell>
        </row>
        <row r="286">
          <cell r="A286" t="str">
            <v>Сосиски "БОЛЬШАЯ сосиска" "Сибирский стандарт" (лоток с ср.защ.атм.)  СПК</v>
          </cell>
          <cell r="B286">
            <v>85.576999999999998</v>
          </cell>
        </row>
        <row r="287">
          <cell r="A287" t="str">
            <v>Сосиски "Молочные" 0,36 кг.шт. вак.упак.  СПК</v>
          </cell>
          <cell r="B287">
            <v>21</v>
          </cell>
        </row>
        <row r="288">
          <cell r="A288" t="str">
            <v>Сосиски Классические (в ср.защ.атм.) СПК</v>
          </cell>
          <cell r="B288">
            <v>3.6019999999999999</v>
          </cell>
        </row>
        <row r="289">
          <cell r="A289" t="str">
            <v>Сосиски Мусульманские "Просто выгодно" (в ср.защ.атм.)  СПК</v>
          </cell>
          <cell r="B289">
            <v>18.573</v>
          </cell>
        </row>
        <row r="290">
          <cell r="A290" t="str">
            <v>Сосиски Хот-дог ВЕС (лоток с ср.защ.атм.)   СПК</v>
          </cell>
          <cell r="B290">
            <v>35.204000000000001</v>
          </cell>
        </row>
        <row r="291">
          <cell r="A291" t="str">
            <v>Сочный мегачебурек ТМ Зареченские ВЕС ПОКОМ</v>
          </cell>
          <cell r="B291">
            <v>11.2</v>
          </cell>
        </row>
        <row r="292">
          <cell r="A292" t="str">
            <v>Торо Неро с/в "Эликатессе" 140 гр.шт.  СПК</v>
          </cell>
          <cell r="B292">
            <v>3</v>
          </cell>
        </row>
        <row r="293">
          <cell r="A293" t="str">
            <v>Уши свиные копченые к пиву 0,15кг нар. д/ф шт.  СПК</v>
          </cell>
          <cell r="B293">
            <v>-1</v>
          </cell>
        </row>
        <row r="294">
          <cell r="A294" t="str">
            <v>Фестивальная пора с/к 100 гр.шт.нар. (лоток с ср.защ.атм.)  СПК</v>
          </cell>
          <cell r="B294">
            <v>10</v>
          </cell>
        </row>
        <row r="295">
          <cell r="A295" t="str">
            <v>Фестивальная пора с/к 235 гр.шт.  СПК</v>
          </cell>
          <cell r="B295">
            <v>40</v>
          </cell>
        </row>
        <row r="296">
          <cell r="A296" t="str">
            <v>Фестивальная с/к ВЕС   СПК</v>
          </cell>
          <cell r="B296">
            <v>5.5430000000000001</v>
          </cell>
        </row>
        <row r="297">
          <cell r="A297" t="str">
            <v>Фрай-пицца с ветчиной и грибами 3,0 кг ТМ Зареченские ТС Зареченские продукты. ВЕС ПОКОМ</v>
          </cell>
          <cell r="B297">
            <v>3</v>
          </cell>
        </row>
        <row r="298">
          <cell r="A298" t="str">
            <v>Хинкали Классические ТМ Зареченские ВЕС ПОКОМ</v>
          </cell>
          <cell r="B298">
            <v>10</v>
          </cell>
        </row>
        <row r="299">
          <cell r="A299" t="str">
            <v>Хотстеры ТМ Горячая штучка ТС Хотстеры 0,25 кг зам  ПОКОМ</v>
          </cell>
          <cell r="B299">
            <v>173</v>
          </cell>
        </row>
        <row r="300">
          <cell r="A300" t="str">
            <v>Хрустящие крылышки острые к пиву ТМ Горячая штучка 0,3кг зам  ПОКОМ</v>
          </cell>
          <cell r="B300">
            <v>35</v>
          </cell>
        </row>
        <row r="301">
          <cell r="A301" t="str">
            <v>Хрустящие крылышки ТМ Горячая штучка 0,3 кг зам  ПОКОМ</v>
          </cell>
          <cell r="B301">
            <v>31</v>
          </cell>
        </row>
        <row r="302">
          <cell r="A302" t="str">
            <v>Хрустящие крылышки ТМ Зареченские ТС Зареченские продукты. ВЕС ПОКОМ</v>
          </cell>
          <cell r="B302">
            <v>1.8</v>
          </cell>
        </row>
        <row r="303">
          <cell r="A303" t="str">
            <v>Чебупай сочное яблоко ТМ Горячая штучка 0,2 кг зам.  ПОКОМ</v>
          </cell>
          <cell r="B303">
            <v>31</v>
          </cell>
        </row>
        <row r="304">
          <cell r="A304" t="str">
            <v>Чебупай спелая вишня ТМ Горячая штучка 0,2 кг зам.  ПОКОМ</v>
          </cell>
          <cell r="B304">
            <v>38</v>
          </cell>
        </row>
        <row r="305">
          <cell r="A305" t="str">
            <v>Чебупели Курочка гриль ТМ Горячая штучка, 0,3 кг зам  ПОКОМ</v>
          </cell>
          <cell r="B305">
            <v>44</v>
          </cell>
        </row>
        <row r="306">
          <cell r="A306" t="str">
            <v>Чебупицца курочка по-итальянски Горячая штучка 0,25 кг зам  ПОКОМ</v>
          </cell>
          <cell r="B306">
            <v>277</v>
          </cell>
        </row>
        <row r="307">
          <cell r="A307" t="str">
            <v>Чебупицца Пепперони ТМ Горячая штучка ТС Чебупицца 0.25кг зам  ПОКОМ</v>
          </cell>
          <cell r="B307">
            <v>321</v>
          </cell>
        </row>
        <row r="308">
          <cell r="A308" t="str">
            <v>Чебуреки сочные ВЕС ТМ Зареченские  ПОКОМ</v>
          </cell>
          <cell r="B308">
            <v>115</v>
          </cell>
        </row>
        <row r="309">
          <cell r="A309" t="str">
            <v>Шпикачки Русские (черева) (в ср.защ.атм.) "Высокий вкус"  СПК</v>
          </cell>
          <cell r="B309">
            <v>15.337</v>
          </cell>
        </row>
        <row r="310">
          <cell r="A310" t="str">
            <v>Эликапреза с/в "Эликатессе" 0,10 кг.шт. нарезка (лоток с ср.защ.атм.)  СПК</v>
          </cell>
          <cell r="B310">
            <v>-1</v>
          </cell>
        </row>
        <row r="311">
          <cell r="A311" t="str">
            <v>Юбилейная с/к 0,10 кг.шт. нарезка (лоток с ср.защ.атм.)  СПК</v>
          </cell>
          <cell r="B311">
            <v>12</v>
          </cell>
        </row>
        <row r="312">
          <cell r="A312" t="str">
            <v>Юбилейная с/к 0,235 кг.шт.  СПК</v>
          </cell>
          <cell r="B312">
            <v>84</v>
          </cell>
        </row>
        <row r="313">
          <cell r="A313" t="str">
            <v>Итого</v>
          </cell>
          <cell r="B313">
            <v>42622.866999999998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90" sqref="T90"/>
    </sheetView>
  </sheetViews>
  <sheetFormatPr defaultColWidth="10.5" defaultRowHeight="11.45" customHeight="1" outlineLevelRow="1" x14ac:dyDescent="0.2"/>
  <cols>
    <col min="1" max="1" width="54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5" style="5" customWidth="1"/>
    <col min="32" max="33" width="2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8" t="s">
        <v>113</v>
      </c>
      <c r="AE3" s="18" t="s">
        <v>109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T5" s="15" t="s">
        <v>108</v>
      </c>
      <c r="Y5" s="15" t="s">
        <v>110</v>
      </c>
      <c r="Z5" s="15" t="s">
        <v>112</v>
      </c>
      <c r="AA5" s="15" t="s">
        <v>111</v>
      </c>
      <c r="AB5" s="15" t="s">
        <v>106</v>
      </c>
    </row>
    <row r="6" spans="1:33" ht="11.1" customHeight="1" x14ac:dyDescent="0.2">
      <c r="A6" s="6"/>
      <c r="B6" s="6"/>
      <c r="C6" s="3"/>
      <c r="D6" s="3"/>
      <c r="E6" s="9">
        <f>SUM(E7:E104)</f>
        <v>87158.925999999992</v>
      </c>
      <c r="F6" s="9">
        <f>SUM(F7:F104)</f>
        <v>70774.118000000017</v>
      </c>
      <c r="I6" s="9">
        <f>SUM(I7:I104)</f>
        <v>87384.733999999997</v>
      </c>
      <c r="J6" s="9">
        <f t="shared" ref="J6:T6" si="0">SUM(J7:J104)</f>
        <v>-225.80799999999982</v>
      </c>
      <c r="K6" s="9">
        <f t="shared" si="0"/>
        <v>6980</v>
      </c>
      <c r="L6" s="9">
        <f t="shared" si="0"/>
        <v>14782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17431.785199999998</v>
      </c>
      <c r="T6" s="9">
        <f t="shared" si="0"/>
        <v>5904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14403.645600000002</v>
      </c>
      <c r="Z6" s="9">
        <f t="shared" ref="Z6" si="4">SUM(Z7:Z104)</f>
        <v>14717.109200000006</v>
      </c>
      <c r="AA6" s="9">
        <f t="shared" ref="AA6" si="5">SUM(AA7:AA104)</f>
        <v>13615.798600000004</v>
      </c>
      <c r="AB6" s="9">
        <f t="shared" ref="AB6" si="6">SUM(AB7:AB104)</f>
        <v>12926.221000000003</v>
      </c>
      <c r="AE6" s="9">
        <f t="shared" ref="AE6" si="7">SUM(AE7:AE104)</f>
        <v>2694.1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205</v>
      </c>
      <c r="D7" s="8">
        <v>348</v>
      </c>
      <c r="E7" s="8">
        <v>261</v>
      </c>
      <c r="F7" s="8">
        <v>222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266</v>
      </c>
      <c r="J7" s="14">
        <f>E7-I7</f>
        <v>-5</v>
      </c>
      <c r="K7" s="14">
        <f>VLOOKUP(A:A,[1]TDSheet!$A:$L,12,0)</f>
        <v>0</v>
      </c>
      <c r="L7" s="14">
        <f>VLOOKUP(A:A,[1]TDSheet!$A:$T,20,0)</f>
        <v>40</v>
      </c>
      <c r="M7" s="14"/>
      <c r="N7" s="14"/>
      <c r="O7" s="14"/>
      <c r="P7" s="14"/>
      <c r="Q7" s="14"/>
      <c r="R7" s="14"/>
      <c r="S7" s="14">
        <f>E7/5</f>
        <v>52.2</v>
      </c>
      <c r="T7" s="16"/>
      <c r="U7" s="17">
        <f>(F7+K7+L7+T7)/S7</f>
        <v>5.0191570881226051</v>
      </c>
      <c r="V7" s="14">
        <f>F7/S7</f>
        <v>4.2528735632183903</v>
      </c>
      <c r="W7" s="14"/>
      <c r="X7" s="14"/>
      <c r="Y7" s="14">
        <f>VLOOKUP(A:A,[1]TDSheet!$A:$Y,25,0)</f>
        <v>37.200000000000003</v>
      </c>
      <c r="Z7" s="14">
        <f>VLOOKUP(A:A,[1]TDSheet!$A:$Z,26,0)</f>
        <v>49.4</v>
      </c>
      <c r="AA7" s="14">
        <f>VLOOKUP(A:A,[1]TDSheet!$A:$AA,27,0)</f>
        <v>45</v>
      </c>
      <c r="AB7" s="14">
        <f>VLOOKUP(A:A,[3]TDSheet!$A:$B,2,0)</f>
        <v>71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118.837</v>
      </c>
      <c r="D8" s="8">
        <v>335.12200000000001</v>
      </c>
      <c r="E8" s="8">
        <v>191.30600000000001</v>
      </c>
      <c r="F8" s="8">
        <v>253.31700000000001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196.5</v>
      </c>
      <c r="J8" s="14">
        <f t="shared" ref="J8:J71" si="8">E8-I8</f>
        <v>-5.1939999999999884</v>
      </c>
      <c r="K8" s="14">
        <f>VLOOKUP(A:A,[1]TDSheet!$A:$L,12,0)</f>
        <v>0</v>
      </c>
      <c r="L8" s="14">
        <f>VLOOKUP(A:A,[1]TDSheet!$A:$T,20,0)</f>
        <v>0</v>
      </c>
      <c r="M8" s="14"/>
      <c r="N8" s="14"/>
      <c r="O8" s="14"/>
      <c r="P8" s="14"/>
      <c r="Q8" s="14"/>
      <c r="R8" s="14"/>
      <c r="S8" s="14">
        <f t="shared" ref="S8:S71" si="9">E8/5</f>
        <v>38.261200000000002</v>
      </c>
      <c r="T8" s="16"/>
      <c r="U8" s="17">
        <f t="shared" ref="U8:U71" si="10">(F8+K8+L8+T8)/S8</f>
        <v>6.6207280482577646</v>
      </c>
      <c r="V8" s="14">
        <f t="shared" ref="V8:V71" si="11">F8/S8</f>
        <v>6.6207280482577646</v>
      </c>
      <c r="W8" s="14"/>
      <c r="X8" s="14"/>
      <c r="Y8" s="14">
        <f>VLOOKUP(A:A,[1]TDSheet!$A:$Y,25,0)</f>
        <v>29.8154</v>
      </c>
      <c r="Z8" s="14">
        <f>VLOOKUP(A:A,[1]TDSheet!$A:$Z,26,0)</f>
        <v>32.962000000000003</v>
      </c>
      <c r="AA8" s="14">
        <f>VLOOKUP(A:A,[1]TDSheet!$A:$AA,27,0)</f>
        <v>32.825800000000001</v>
      </c>
      <c r="AB8" s="14">
        <f>VLOOKUP(A:A,[3]TDSheet!$A:$B,2,0)</f>
        <v>51.802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2111.4479999999999</v>
      </c>
      <c r="D9" s="8">
        <v>2090.6039999999998</v>
      </c>
      <c r="E9" s="8">
        <v>1733.2149999999999</v>
      </c>
      <c r="F9" s="8">
        <v>2073.9070000000002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1733.1</v>
      </c>
      <c r="J9" s="14">
        <f t="shared" si="8"/>
        <v>0.11500000000000909</v>
      </c>
      <c r="K9" s="14">
        <f>VLOOKUP(A:A,[1]TDSheet!$A:$L,12,0)</f>
        <v>0</v>
      </c>
      <c r="L9" s="14">
        <f>VLOOKUP(A:A,[1]TDSheet!$A:$T,20,0)</f>
        <v>200</v>
      </c>
      <c r="M9" s="14"/>
      <c r="N9" s="14"/>
      <c r="O9" s="14"/>
      <c r="P9" s="14"/>
      <c r="Q9" s="14"/>
      <c r="R9" s="14"/>
      <c r="S9" s="14">
        <f t="shared" si="9"/>
        <v>346.64299999999997</v>
      </c>
      <c r="T9" s="16"/>
      <c r="U9" s="17">
        <f t="shared" si="10"/>
        <v>6.5597949475396886</v>
      </c>
      <c r="V9" s="14">
        <f t="shared" si="11"/>
        <v>5.9828324818328955</v>
      </c>
      <c r="W9" s="14"/>
      <c r="X9" s="14"/>
      <c r="Y9" s="14">
        <f>VLOOKUP(A:A,[1]TDSheet!$A:$Y,25,0)</f>
        <v>316.48200000000003</v>
      </c>
      <c r="Z9" s="14">
        <f>VLOOKUP(A:A,[1]TDSheet!$A:$Z,26,0)</f>
        <v>308.12979999999999</v>
      </c>
      <c r="AA9" s="14">
        <f>VLOOKUP(A:A,[1]TDSheet!$A:$AA,27,0)</f>
        <v>329.10160000000002</v>
      </c>
      <c r="AB9" s="14">
        <f>VLOOKUP(A:A,[3]TDSheet!$A:$B,2,0)</f>
        <v>182.18299999999999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3086.1909999999998</v>
      </c>
      <c r="D10" s="8">
        <v>3097.7379999999998</v>
      </c>
      <c r="E10" s="8">
        <v>2285.1990000000001</v>
      </c>
      <c r="F10" s="8">
        <v>3369.3470000000002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2250.1999999999998</v>
      </c>
      <c r="J10" s="14">
        <f t="shared" si="8"/>
        <v>34.999000000000251</v>
      </c>
      <c r="K10" s="14">
        <f>VLOOKUP(A:A,[1]TDSheet!$A:$L,12,0)</f>
        <v>600</v>
      </c>
      <c r="L10" s="14">
        <f>VLOOKUP(A:A,[1]TDSheet!$A:$T,20,0)</f>
        <v>0</v>
      </c>
      <c r="M10" s="14"/>
      <c r="N10" s="14"/>
      <c r="O10" s="14"/>
      <c r="P10" s="14"/>
      <c r="Q10" s="14"/>
      <c r="R10" s="14"/>
      <c r="S10" s="14">
        <f t="shared" si="9"/>
        <v>457.03980000000001</v>
      </c>
      <c r="T10" s="16"/>
      <c r="U10" s="17">
        <f t="shared" si="10"/>
        <v>8.6849044656504759</v>
      </c>
      <c r="V10" s="14">
        <f t="shared" si="11"/>
        <v>7.3721085122127219</v>
      </c>
      <c r="W10" s="14"/>
      <c r="X10" s="14"/>
      <c r="Y10" s="14">
        <f>VLOOKUP(A:A,[1]TDSheet!$A:$Y,25,0)</f>
        <v>399.78059999999999</v>
      </c>
      <c r="Z10" s="14">
        <f>VLOOKUP(A:A,[1]TDSheet!$A:$Z,26,0)</f>
        <v>422.36959999999999</v>
      </c>
      <c r="AA10" s="14">
        <f>VLOOKUP(A:A,[1]TDSheet!$A:$AA,27,0)</f>
        <v>399.53359999999998</v>
      </c>
      <c r="AB10" s="14">
        <f>VLOOKUP(A:A,[3]TDSheet!$A:$B,2,0)</f>
        <v>298.53500000000003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78.858999999999995</v>
      </c>
      <c r="D11" s="8">
        <v>78.563999999999993</v>
      </c>
      <c r="E11" s="8">
        <v>46.393000000000001</v>
      </c>
      <c r="F11" s="8">
        <v>100.128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51</v>
      </c>
      <c r="J11" s="14">
        <f t="shared" si="8"/>
        <v>-4.6069999999999993</v>
      </c>
      <c r="K11" s="14">
        <f>VLOOKUP(A:A,[1]TDSheet!$A:$L,12,0)</f>
        <v>0</v>
      </c>
      <c r="L11" s="14">
        <f>VLOOKUP(A:A,[1]TDSheet!$A:$T,20,0)</f>
        <v>0</v>
      </c>
      <c r="M11" s="14"/>
      <c r="N11" s="14"/>
      <c r="O11" s="14"/>
      <c r="P11" s="14"/>
      <c r="Q11" s="14"/>
      <c r="R11" s="14"/>
      <c r="S11" s="14">
        <f t="shared" si="9"/>
        <v>9.2786000000000008</v>
      </c>
      <c r="T11" s="16"/>
      <c r="U11" s="17">
        <f t="shared" si="10"/>
        <v>10.791283167719268</v>
      </c>
      <c r="V11" s="14">
        <f t="shared" si="11"/>
        <v>10.791283167719268</v>
      </c>
      <c r="W11" s="14"/>
      <c r="X11" s="14"/>
      <c r="Y11" s="14">
        <f>VLOOKUP(A:A,[1]TDSheet!$A:$Y,25,0)</f>
        <v>3.5188000000000001</v>
      </c>
      <c r="Z11" s="14">
        <f>VLOOKUP(A:A,[1]TDSheet!$A:$Z,26,0)</f>
        <v>5.6951999999999998</v>
      </c>
      <c r="AA11" s="14">
        <f>VLOOKUP(A:A,[1]TDSheet!$A:$AA,27,0)</f>
        <v>8.1628000000000007</v>
      </c>
      <c r="AB11" s="14">
        <f>VLOOKUP(A:A,[3]TDSheet!$A:$B,2,0)</f>
        <v>4.13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137.72499999999999</v>
      </c>
      <c r="D12" s="8">
        <v>83.593999999999994</v>
      </c>
      <c r="E12" s="8">
        <v>132.364</v>
      </c>
      <c r="F12" s="8">
        <v>78.033000000000001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131.9</v>
      </c>
      <c r="J12" s="14">
        <f t="shared" si="8"/>
        <v>0.46399999999999864</v>
      </c>
      <c r="K12" s="14">
        <f>VLOOKUP(A:A,[1]TDSheet!$A:$L,12,0)</f>
        <v>0</v>
      </c>
      <c r="L12" s="14">
        <f>VLOOKUP(A:A,[1]TDSheet!$A:$T,20,0)</f>
        <v>60</v>
      </c>
      <c r="M12" s="14"/>
      <c r="N12" s="14"/>
      <c r="O12" s="14"/>
      <c r="P12" s="14"/>
      <c r="Q12" s="14"/>
      <c r="R12" s="14"/>
      <c r="S12" s="14">
        <f t="shared" si="9"/>
        <v>26.472799999999999</v>
      </c>
      <c r="T12" s="16"/>
      <c r="U12" s="17">
        <f t="shared" si="10"/>
        <v>5.2141443292738217</v>
      </c>
      <c r="V12" s="14">
        <f t="shared" si="11"/>
        <v>2.9476670393762654</v>
      </c>
      <c r="W12" s="14"/>
      <c r="X12" s="14"/>
      <c r="Y12" s="14">
        <f>VLOOKUP(A:A,[1]TDSheet!$A:$Y,25,0)</f>
        <v>21.9436</v>
      </c>
      <c r="Z12" s="14">
        <f>VLOOKUP(A:A,[1]TDSheet!$A:$Z,26,0)</f>
        <v>18.1038</v>
      </c>
      <c r="AA12" s="14">
        <f>VLOOKUP(A:A,[1]TDSheet!$A:$AA,27,0)</f>
        <v>19.474600000000002</v>
      </c>
      <c r="AB12" s="14">
        <f>VLOOKUP(A:A,[3]TDSheet!$A:$B,2,0)</f>
        <v>28.378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649.57899999999995</v>
      </c>
      <c r="D13" s="8">
        <v>439.65899999999999</v>
      </c>
      <c r="E13" s="8">
        <v>454.54399999999998</v>
      </c>
      <c r="F13" s="8">
        <v>492.03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443.7</v>
      </c>
      <c r="J13" s="14">
        <f t="shared" si="8"/>
        <v>10.843999999999994</v>
      </c>
      <c r="K13" s="14">
        <f>VLOOKUP(A:A,[1]TDSheet!$A:$L,12,0)</f>
        <v>0</v>
      </c>
      <c r="L13" s="14">
        <f>VLOOKUP(A:A,[1]TDSheet!$A:$T,20,0)</f>
        <v>0</v>
      </c>
      <c r="M13" s="14"/>
      <c r="N13" s="14"/>
      <c r="O13" s="14"/>
      <c r="P13" s="14"/>
      <c r="Q13" s="14"/>
      <c r="R13" s="14"/>
      <c r="S13" s="14">
        <f t="shared" si="9"/>
        <v>90.908799999999999</v>
      </c>
      <c r="T13" s="16"/>
      <c r="U13" s="17">
        <f t="shared" si="10"/>
        <v>5.4123473195114222</v>
      </c>
      <c r="V13" s="14">
        <f t="shared" si="11"/>
        <v>5.4123473195114222</v>
      </c>
      <c r="W13" s="14"/>
      <c r="X13" s="14"/>
      <c r="Y13" s="14">
        <f>VLOOKUP(A:A,[1]TDSheet!$A:$Y,25,0)</f>
        <v>81.116799999999998</v>
      </c>
      <c r="Z13" s="14">
        <f>VLOOKUP(A:A,[1]TDSheet!$A:$Z,26,0)</f>
        <v>87.834800000000001</v>
      </c>
      <c r="AA13" s="14">
        <f>VLOOKUP(A:A,[1]TDSheet!$A:$AA,27,0)</f>
        <v>64.695999999999998</v>
      </c>
      <c r="AB13" s="14">
        <f>VLOOKUP(A:A,[3]TDSheet!$A:$B,2,0)</f>
        <v>69.899000000000001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1238</v>
      </c>
      <c r="D14" s="8">
        <v>447</v>
      </c>
      <c r="E14" s="8">
        <v>586</v>
      </c>
      <c r="F14" s="8">
        <v>1080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606</v>
      </c>
      <c r="J14" s="14">
        <f t="shared" si="8"/>
        <v>-20</v>
      </c>
      <c r="K14" s="14">
        <f>VLOOKUP(A:A,[1]TDSheet!$A:$L,12,0)</f>
        <v>0</v>
      </c>
      <c r="L14" s="14">
        <f>VLOOKUP(A:A,[1]TDSheet!$A:$T,20,0)</f>
        <v>0</v>
      </c>
      <c r="M14" s="14"/>
      <c r="N14" s="14"/>
      <c r="O14" s="14"/>
      <c r="P14" s="14"/>
      <c r="Q14" s="14"/>
      <c r="R14" s="14"/>
      <c r="S14" s="14">
        <f t="shared" si="9"/>
        <v>117.2</v>
      </c>
      <c r="T14" s="16"/>
      <c r="U14" s="17">
        <f t="shared" si="10"/>
        <v>9.2150170648464158</v>
      </c>
      <c r="V14" s="14">
        <f t="shared" si="11"/>
        <v>9.2150170648464158</v>
      </c>
      <c r="W14" s="14"/>
      <c r="X14" s="14"/>
      <c r="Y14" s="14">
        <f>VLOOKUP(A:A,[1]TDSheet!$A:$Y,25,0)</f>
        <v>85.4</v>
      </c>
      <c r="Z14" s="14">
        <f>VLOOKUP(A:A,[1]TDSheet!$A:$Z,26,0)</f>
        <v>93.4</v>
      </c>
      <c r="AA14" s="14">
        <f>VLOOKUP(A:A,[1]TDSheet!$A:$AA,27,0)</f>
        <v>99.6</v>
      </c>
      <c r="AB14" s="14">
        <f>VLOOKUP(A:A,[3]TDSheet!$A:$B,2,0)</f>
        <v>98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25.36</v>
      </c>
      <c r="D15" s="8">
        <v>32.770000000000003</v>
      </c>
      <c r="E15" s="8">
        <v>38.743000000000002</v>
      </c>
      <c r="F15" s="8">
        <v>10.468999999999999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38</v>
      </c>
      <c r="J15" s="14">
        <f t="shared" si="8"/>
        <v>0.7430000000000021</v>
      </c>
      <c r="K15" s="14">
        <f>VLOOKUP(A:A,[1]TDSheet!$A:$L,12,0)</f>
        <v>0</v>
      </c>
      <c r="L15" s="14">
        <f>VLOOKUP(A:A,[1]TDSheet!$A:$T,20,0)</f>
        <v>0</v>
      </c>
      <c r="M15" s="14"/>
      <c r="N15" s="14"/>
      <c r="O15" s="14"/>
      <c r="P15" s="14"/>
      <c r="Q15" s="14"/>
      <c r="R15" s="14"/>
      <c r="S15" s="14">
        <f t="shared" si="9"/>
        <v>7.7486000000000006</v>
      </c>
      <c r="T15" s="16">
        <v>20</v>
      </c>
      <c r="U15" s="17">
        <f t="shared" si="10"/>
        <v>3.9321942028237356</v>
      </c>
      <c r="V15" s="14">
        <f t="shared" si="11"/>
        <v>1.3510827762434503</v>
      </c>
      <c r="W15" s="14"/>
      <c r="X15" s="14"/>
      <c r="Y15" s="14">
        <f>VLOOKUP(A:A,[1]TDSheet!$A:$Y,25,0)</f>
        <v>7.7207999999999997</v>
      </c>
      <c r="Z15" s="14">
        <f>VLOOKUP(A:A,[1]TDSheet!$A:$Z,26,0)</f>
        <v>8.5995999999999988</v>
      </c>
      <c r="AA15" s="14">
        <f>VLOOKUP(A:A,[1]TDSheet!$A:$AA,27,0)</f>
        <v>5.3390000000000004</v>
      </c>
      <c r="AB15" s="14">
        <v>0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2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28.297999999999998</v>
      </c>
      <c r="D16" s="8">
        <v>63.109000000000002</v>
      </c>
      <c r="E16" s="8">
        <v>48.996000000000002</v>
      </c>
      <c r="F16" s="8">
        <v>39.435000000000002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49.5</v>
      </c>
      <c r="J16" s="14">
        <f t="shared" si="8"/>
        <v>-0.50399999999999778</v>
      </c>
      <c r="K16" s="14">
        <f>VLOOKUP(A:A,[1]TDSheet!$A:$L,12,0)</f>
        <v>0</v>
      </c>
      <c r="L16" s="14">
        <f>VLOOKUP(A:A,[1]TDSheet!$A:$T,20,0)</f>
        <v>0</v>
      </c>
      <c r="M16" s="14"/>
      <c r="N16" s="14"/>
      <c r="O16" s="14"/>
      <c r="P16" s="14"/>
      <c r="Q16" s="14"/>
      <c r="R16" s="14"/>
      <c r="S16" s="14">
        <f t="shared" si="9"/>
        <v>9.7992000000000008</v>
      </c>
      <c r="T16" s="16">
        <v>10</v>
      </c>
      <c r="U16" s="17">
        <f t="shared" si="10"/>
        <v>5.0447995754755492</v>
      </c>
      <c r="V16" s="14">
        <f t="shared" si="11"/>
        <v>4.0243081067842272</v>
      </c>
      <c r="W16" s="14"/>
      <c r="X16" s="14"/>
      <c r="Y16" s="14">
        <f>VLOOKUP(A:A,[1]TDSheet!$A:$Y,25,0)</f>
        <v>9.9563999999999986</v>
      </c>
      <c r="Z16" s="14">
        <f>VLOOKUP(A:A,[1]TDSheet!$A:$Z,26,0)</f>
        <v>11.3202</v>
      </c>
      <c r="AA16" s="14">
        <f>VLOOKUP(A:A,[1]TDSheet!$A:$AA,27,0)</f>
        <v>10.1172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10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868.50300000000004</v>
      </c>
      <c r="D17" s="8">
        <v>499.90199999999999</v>
      </c>
      <c r="E17" s="19">
        <v>836</v>
      </c>
      <c r="F17" s="19">
        <v>513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777.96199999999999</v>
      </c>
      <c r="J17" s="14">
        <f t="shared" si="8"/>
        <v>58.038000000000011</v>
      </c>
      <c r="K17" s="14">
        <f>VLOOKUP(A:A,[1]TDSheet!$A:$L,12,0)</f>
        <v>0</v>
      </c>
      <c r="L17" s="14">
        <f>VLOOKUP(A:A,[1]TDSheet!$A:$T,20,0)</f>
        <v>80</v>
      </c>
      <c r="M17" s="14"/>
      <c r="N17" s="14"/>
      <c r="O17" s="14"/>
      <c r="P17" s="14"/>
      <c r="Q17" s="14"/>
      <c r="R17" s="14"/>
      <c r="S17" s="14">
        <f t="shared" si="9"/>
        <v>167.2</v>
      </c>
      <c r="T17" s="16">
        <v>240</v>
      </c>
      <c r="U17" s="17">
        <f t="shared" si="10"/>
        <v>4.982057416267943</v>
      </c>
      <c r="V17" s="14">
        <f t="shared" si="11"/>
        <v>3.0681818181818183</v>
      </c>
      <c r="W17" s="14"/>
      <c r="X17" s="14"/>
      <c r="Y17" s="14">
        <f>VLOOKUP(A:A,[1]TDSheet!$A:$Y,25,0)</f>
        <v>115.2</v>
      </c>
      <c r="Z17" s="14">
        <f>VLOOKUP(A:A,[1]TDSheet!$A:$Z,26,0)</f>
        <v>136</v>
      </c>
      <c r="AA17" s="14">
        <f>VLOOKUP(A:A,[1]TDSheet!$A:$AA,27,0)</f>
        <v>77</v>
      </c>
      <c r="AB17" s="14">
        <f>VLOOKUP(A:A,[3]TDSheet!$A:$B,2,0)</f>
        <v>231.483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2"/>
        <v>240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152.238</v>
      </c>
      <c r="D18" s="8">
        <v>66.703000000000003</v>
      </c>
      <c r="E18" s="8">
        <v>160.93299999999999</v>
      </c>
      <c r="F18" s="8">
        <v>21.687999999999999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174.119</v>
      </c>
      <c r="J18" s="14">
        <f t="shared" si="8"/>
        <v>-13.186000000000007</v>
      </c>
      <c r="K18" s="14">
        <f>VLOOKUP(A:A,[1]TDSheet!$A:$L,12,0)</f>
        <v>0</v>
      </c>
      <c r="L18" s="14">
        <f>VLOOKUP(A:A,[1]TDSheet!$A:$T,20,0)</f>
        <v>50</v>
      </c>
      <c r="M18" s="14"/>
      <c r="N18" s="14"/>
      <c r="O18" s="14"/>
      <c r="P18" s="14"/>
      <c r="Q18" s="14"/>
      <c r="R18" s="14"/>
      <c r="S18" s="14">
        <f t="shared" si="9"/>
        <v>32.186599999999999</v>
      </c>
      <c r="T18" s="16">
        <v>80</v>
      </c>
      <c r="U18" s="17">
        <f t="shared" si="10"/>
        <v>4.7127686677064364</v>
      </c>
      <c r="V18" s="14">
        <f t="shared" si="11"/>
        <v>0.6738207825616872</v>
      </c>
      <c r="W18" s="14"/>
      <c r="X18" s="14"/>
      <c r="Y18" s="14">
        <f>VLOOKUP(A:A,[1]TDSheet!$A:$Y,25,0)</f>
        <v>28.360800000000001</v>
      </c>
      <c r="Z18" s="14">
        <f>VLOOKUP(A:A,[1]TDSheet!$A:$Z,26,0)</f>
        <v>22.734200000000001</v>
      </c>
      <c r="AA18" s="14">
        <f>VLOOKUP(A:A,[1]TDSheet!$A:$AA,27,0)</f>
        <v>12.345800000000001</v>
      </c>
      <c r="AB18" s="14">
        <f>VLOOKUP(A:A,[3]TDSheet!$A:$B,2,0)</f>
        <v>49.241999999999997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2"/>
        <v>80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388.99099999999999</v>
      </c>
      <c r="D19" s="8">
        <v>370.31599999999997</v>
      </c>
      <c r="E19" s="8">
        <v>416.97699999999998</v>
      </c>
      <c r="F19" s="8">
        <v>247.86199999999999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430.3</v>
      </c>
      <c r="J19" s="14">
        <f t="shared" si="8"/>
        <v>-13.323000000000036</v>
      </c>
      <c r="K19" s="14">
        <f>VLOOKUP(A:A,[1]TDSheet!$A:$L,12,0)</f>
        <v>0</v>
      </c>
      <c r="L19" s="14">
        <f>VLOOKUP(A:A,[1]TDSheet!$A:$T,20,0)</f>
        <v>200</v>
      </c>
      <c r="M19" s="14"/>
      <c r="N19" s="14"/>
      <c r="O19" s="14"/>
      <c r="P19" s="14"/>
      <c r="Q19" s="14"/>
      <c r="R19" s="14"/>
      <c r="S19" s="14">
        <f t="shared" si="9"/>
        <v>83.395399999999995</v>
      </c>
      <c r="T19" s="16"/>
      <c r="U19" s="17">
        <f t="shared" si="10"/>
        <v>5.3703441676639239</v>
      </c>
      <c r="V19" s="14">
        <f t="shared" si="11"/>
        <v>2.9721303573098758</v>
      </c>
      <c r="W19" s="14"/>
      <c r="X19" s="14"/>
      <c r="Y19" s="14">
        <f>VLOOKUP(A:A,[1]TDSheet!$A:$Y,25,0)</f>
        <v>54.459600000000002</v>
      </c>
      <c r="Z19" s="14">
        <f>VLOOKUP(A:A,[1]TDSheet!$A:$Z,26,0)</f>
        <v>74.16040000000001</v>
      </c>
      <c r="AA19" s="14">
        <f>VLOOKUP(A:A,[1]TDSheet!$A:$AA,27,0)</f>
        <v>60.177599999999998</v>
      </c>
      <c r="AB19" s="14">
        <f>VLOOKUP(A:A,[3]TDSheet!$A:$B,2,0)</f>
        <v>46.737000000000002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1993</v>
      </c>
      <c r="D20" s="8">
        <v>593</v>
      </c>
      <c r="E20" s="8">
        <v>858</v>
      </c>
      <c r="F20" s="8">
        <v>1474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939</v>
      </c>
      <c r="J20" s="14">
        <f t="shared" si="8"/>
        <v>-81</v>
      </c>
      <c r="K20" s="14">
        <f>VLOOKUP(A:A,[1]TDSheet!$A:$L,12,0)</f>
        <v>0</v>
      </c>
      <c r="L20" s="14">
        <f>VLOOKUP(A:A,[1]TDSheet!$A:$T,20,0)</f>
        <v>0</v>
      </c>
      <c r="M20" s="14"/>
      <c r="N20" s="14"/>
      <c r="O20" s="14"/>
      <c r="P20" s="14"/>
      <c r="Q20" s="14"/>
      <c r="R20" s="14"/>
      <c r="S20" s="14">
        <f t="shared" si="9"/>
        <v>171.6</v>
      </c>
      <c r="T20" s="16"/>
      <c r="U20" s="17">
        <f t="shared" si="10"/>
        <v>8.5897435897435894</v>
      </c>
      <c r="V20" s="14">
        <f t="shared" si="11"/>
        <v>8.5897435897435894</v>
      </c>
      <c r="W20" s="14"/>
      <c r="X20" s="14"/>
      <c r="Y20" s="14">
        <f>VLOOKUP(A:A,[1]TDSheet!$A:$Y,25,0)</f>
        <v>149.6</v>
      </c>
      <c r="Z20" s="14">
        <f>VLOOKUP(A:A,[1]TDSheet!$A:$Z,26,0)</f>
        <v>146.80000000000001</v>
      </c>
      <c r="AA20" s="14">
        <f>VLOOKUP(A:A,[1]TDSheet!$A:$AA,27,0)</f>
        <v>129.19999999999999</v>
      </c>
      <c r="AB20" s="14">
        <f>VLOOKUP(A:A,[3]TDSheet!$A:$B,2,0)</f>
        <v>161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1206.723</v>
      </c>
      <c r="D21" s="8">
        <v>616.77200000000005</v>
      </c>
      <c r="E21" s="8">
        <v>975.33600000000001</v>
      </c>
      <c r="F21" s="8">
        <v>618.56399999999996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976.4</v>
      </c>
      <c r="J21" s="14">
        <f t="shared" si="8"/>
        <v>-1.0639999999999645</v>
      </c>
      <c r="K21" s="14">
        <f>VLOOKUP(A:A,[1]TDSheet!$A:$L,12,0)</f>
        <v>280</v>
      </c>
      <c r="L21" s="14">
        <f>VLOOKUP(A:A,[1]TDSheet!$A:$T,20,0)</f>
        <v>120</v>
      </c>
      <c r="M21" s="14"/>
      <c r="N21" s="14"/>
      <c r="O21" s="14"/>
      <c r="P21" s="14"/>
      <c r="Q21" s="14"/>
      <c r="R21" s="14"/>
      <c r="S21" s="14">
        <f t="shared" si="9"/>
        <v>195.06720000000001</v>
      </c>
      <c r="T21" s="16"/>
      <c r="U21" s="17">
        <f t="shared" si="10"/>
        <v>5.2216056825545243</v>
      </c>
      <c r="V21" s="14">
        <f t="shared" si="11"/>
        <v>3.1710302910996822</v>
      </c>
      <c r="W21" s="14"/>
      <c r="X21" s="14"/>
      <c r="Y21" s="14">
        <f>VLOOKUP(A:A,[1]TDSheet!$A:$Y,25,0)</f>
        <v>181.2928</v>
      </c>
      <c r="Z21" s="14">
        <f>VLOOKUP(A:A,[1]TDSheet!$A:$Z,26,0)</f>
        <v>186.34719999999999</v>
      </c>
      <c r="AA21" s="14">
        <f>VLOOKUP(A:A,[1]TDSheet!$A:$AA,27,0)</f>
        <v>156.38119999999998</v>
      </c>
      <c r="AB21" s="14">
        <f>VLOOKUP(A:A,[3]TDSheet!$A:$B,2,0)</f>
        <v>103.72799999999999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2478</v>
      </c>
      <c r="D22" s="8">
        <v>1377</v>
      </c>
      <c r="E22" s="8">
        <v>2175</v>
      </c>
      <c r="F22" s="8">
        <v>1542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2199</v>
      </c>
      <c r="J22" s="14">
        <f t="shared" si="8"/>
        <v>-24</v>
      </c>
      <c r="K22" s="14">
        <f>VLOOKUP(A:A,[1]TDSheet!$A:$L,12,0)</f>
        <v>0</v>
      </c>
      <c r="L22" s="14">
        <f>VLOOKUP(A:A,[1]TDSheet!$A:$T,20,0)</f>
        <v>1000</v>
      </c>
      <c r="M22" s="14"/>
      <c r="N22" s="14"/>
      <c r="O22" s="14"/>
      <c r="P22" s="14"/>
      <c r="Q22" s="14"/>
      <c r="R22" s="14"/>
      <c r="S22" s="14">
        <f t="shared" si="9"/>
        <v>435</v>
      </c>
      <c r="T22" s="16"/>
      <c r="U22" s="17">
        <f t="shared" si="10"/>
        <v>5.8436781609195405</v>
      </c>
      <c r="V22" s="14">
        <f t="shared" si="11"/>
        <v>3.5448275862068965</v>
      </c>
      <c r="W22" s="14"/>
      <c r="X22" s="14"/>
      <c r="Y22" s="14">
        <f>VLOOKUP(A:A,[1]TDSheet!$A:$Y,25,0)</f>
        <v>464</v>
      </c>
      <c r="Z22" s="14">
        <f>VLOOKUP(A:A,[1]TDSheet!$A:$Z,26,0)</f>
        <v>402.2</v>
      </c>
      <c r="AA22" s="14">
        <f>VLOOKUP(A:A,[1]TDSheet!$A:$AA,27,0)</f>
        <v>347.4</v>
      </c>
      <c r="AB22" s="14">
        <f>VLOOKUP(A:A,[3]TDSheet!$A:$B,2,0)</f>
        <v>240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1771</v>
      </c>
      <c r="D23" s="8">
        <v>929</v>
      </c>
      <c r="E23" s="8">
        <v>989</v>
      </c>
      <c r="F23" s="8">
        <v>1673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1031</v>
      </c>
      <c r="J23" s="14">
        <f t="shared" si="8"/>
        <v>-42</v>
      </c>
      <c r="K23" s="14">
        <f>VLOOKUP(A:A,[1]TDSheet!$A:$L,12,0)</f>
        <v>0</v>
      </c>
      <c r="L23" s="14">
        <f>VLOOKUP(A:A,[1]TDSheet!$A:$T,20,0)</f>
        <v>0</v>
      </c>
      <c r="M23" s="14"/>
      <c r="N23" s="14"/>
      <c r="O23" s="14"/>
      <c r="P23" s="14"/>
      <c r="Q23" s="14"/>
      <c r="R23" s="14"/>
      <c r="S23" s="14">
        <f t="shared" si="9"/>
        <v>197.8</v>
      </c>
      <c r="T23" s="16"/>
      <c r="U23" s="17">
        <f t="shared" si="10"/>
        <v>8.4580384226491407</v>
      </c>
      <c r="V23" s="14">
        <f t="shared" si="11"/>
        <v>8.4580384226491407</v>
      </c>
      <c r="W23" s="14"/>
      <c r="X23" s="14"/>
      <c r="Y23" s="14">
        <f>VLOOKUP(A:A,[1]TDSheet!$A:$Y,25,0)</f>
        <v>122.4</v>
      </c>
      <c r="Z23" s="14">
        <f>VLOOKUP(A:A,[1]TDSheet!$A:$Z,26,0)</f>
        <v>161.4</v>
      </c>
      <c r="AA23" s="14">
        <f>VLOOKUP(A:A,[1]TDSheet!$A:$AA,27,0)</f>
        <v>151.6</v>
      </c>
      <c r="AB23" s="14">
        <f>VLOOKUP(A:A,[3]TDSheet!$A:$B,2,0)</f>
        <v>206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61.722999999999999</v>
      </c>
      <c r="D24" s="8">
        <v>234.14599999999999</v>
      </c>
      <c r="E24" s="8">
        <v>93.757000000000005</v>
      </c>
      <c r="F24" s="8">
        <v>153.97800000000001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115.9</v>
      </c>
      <c r="J24" s="14">
        <f t="shared" si="8"/>
        <v>-22.143000000000001</v>
      </c>
      <c r="K24" s="14">
        <f>VLOOKUP(A:A,[1]TDSheet!$A:$L,12,0)</f>
        <v>0</v>
      </c>
      <c r="L24" s="14">
        <f>VLOOKUP(A:A,[1]TDSheet!$A:$T,20,0)</f>
        <v>0</v>
      </c>
      <c r="M24" s="14"/>
      <c r="N24" s="14"/>
      <c r="O24" s="14"/>
      <c r="P24" s="14"/>
      <c r="Q24" s="14"/>
      <c r="R24" s="14"/>
      <c r="S24" s="14">
        <f t="shared" si="9"/>
        <v>18.7514</v>
      </c>
      <c r="T24" s="16"/>
      <c r="U24" s="17">
        <f t="shared" si="10"/>
        <v>8.2115468711669539</v>
      </c>
      <c r="V24" s="14">
        <f t="shared" si="11"/>
        <v>8.2115468711669539</v>
      </c>
      <c r="W24" s="14"/>
      <c r="X24" s="14"/>
      <c r="Y24" s="14">
        <f>VLOOKUP(A:A,[1]TDSheet!$A:$Y,25,0)</f>
        <v>10.3566</v>
      </c>
      <c r="Z24" s="14">
        <f>VLOOKUP(A:A,[1]TDSheet!$A:$Z,26,0)</f>
        <v>12.52</v>
      </c>
      <c r="AA24" s="14">
        <f>VLOOKUP(A:A,[1]TDSheet!$A:$AA,27,0)</f>
        <v>20.047999999999998</v>
      </c>
      <c r="AB24" s="14">
        <f>VLOOKUP(A:A,[3]TDSheet!$A:$B,2,0)</f>
        <v>14.997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142.22399999999999</v>
      </c>
      <c r="D25" s="8">
        <v>137.01</v>
      </c>
      <c r="E25" s="8">
        <v>125.056</v>
      </c>
      <c r="F25" s="8">
        <v>110.754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127.2</v>
      </c>
      <c r="J25" s="14">
        <f t="shared" si="8"/>
        <v>-2.1440000000000055</v>
      </c>
      <c r="K25" s="14">
        <f>VLOOKUP(A:A,[1]TDSheet!$A:$L,12,0)</f>
        <v>0</v>
      </c>
      <c r="L25" s="14">
        <f>VLOOKUP(A:A,[1]TDSheet!$A:$T,20,0)</f>
        <v>40</v>
      </c>
      <c r="M25" s="14"/>
      <c r="N25" s="14"/>
      <c r="O25" s="14"/>
      <c r="P25" s="14"/>
      <c r="Q25" s="14"/>
      <c r="R25" s="14"/>
      <c r="S25" s="14">
        <f t="shared" si="9"/>
        <v>25.011199999999999</v>
      </c>
      <c r="T25" s="16"/>
      <c r="U25" s="17">
        <f t="shared" si="10"/>
        <v>6.0274596980552726</v>
      </c>
      <c r="V25" s="14">
        <f t="shared" si="11"/>
        <v>4.4281761770726717</v>
      </c>
      <c r="W25" s="14"/>
      <c r="X25" s="14"/>
      <c r="Y25" s="14">
        <f>VLOOKUP(A:A,[1]TDSheet!$A:$Y,25,0)</f>
        <v>21.934000000000001</v>
      </c>
      <c r="Z25" s="14">
        <f>VLOOKUP(A:A,[1]TDSheet!$A:$Z,26,0)</f>
        <v>29.708800000000004</v>
      </c>
      <c r="AA25" s="14">
        <f>VLOOKUP(A:A,[1]TDSheet!$A:$AA,27,0)</f>
        <v>24.270199999999999</v>
      </c>
      <c r="AB25" s="14">
        <f>VLOOKUP(A:A,[3]TDSheet!$A:$B,2,0)</f>
        <v>28.39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384.05599999999998</v>
      </c>
      <c r="D26" s="8">
        <v>425.649</v>
      </c>
      <c r="E26" s="8">
        <v>396.74700000000001</v>
      </c>
      <c r="F26" s="8">
        <v>402.51799999999997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397.02699999999999</v>
      </c>
      <c r="J26" s="14">
        <f t="shared" si="8"/>
        <v>-0.27999999999997272</v>
      </c>
      <c r="K26" s="14">
        <f>VLOOKUP(A:A,[1]TDSheet!$A:$L,12,0)</f>
        <v>200</v>
      </c>
      <c r="L26" s="14">
        <f>VLOOKUP(A:A,[1]TDSheet!$A:$T,20,0)</f>
        <v>0</v>
      </c>
      <c r="M26" s="14"/>
      <c r="N26" s="14"/>
      <c r="O26" s="14"/>
      <c r="P26" s="14"/>
      <c r="Q26" s="14"/>
      <c r="R26" s="14"/>
      <c r="S26" s="14">
        <f t="shared" si="9"/>
        <v>79.349400000000003</v>
      </c>
      <c r="T26" s="16"/>
      <c r="U26" s="17">
        <f t="shared" si="10"/>
        <v>7.5932269179099023</v>
      </c>
      <c r="V26" s="14">
        <f t="shared" si="11"/>
        <v>5.0727289683349834</v>
      </c>
      <c r="W26" s="14"/>
      <c r="X26" s="14"/>
      <c r="Y26" s="14">
        <f>VLOOKUP(A:A,[1]TDSheet!$A:$Y,25,0)</f>
        <v>64.948000000000008</v>
      </c>
      <c r="Z26" s="14">
        <f>VLOOKUP(A:A,[1]TDSheet!$A:$Z,26,0)</f>
        <v>64.257000000000005</v>
      </c>
      <c r="AA26" s="14">
        <f>VLOOKUP(A:A,[1]TDSheet!$A:$AA,27,0)</f>
        <v>71.232799999999997</v>
      </c>
      <c r="AB26" s="14">
        <f>VLOOKUP(A:A,[3]TDSheet!$A:$B,2,0)</f>
        <v>83.638000000000005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743</v>
      </c>
      <c r="D27" s="8">
        <v>831</v>
      </c>
      <c r="E27" s="8">
        <v>917</v>
      </c>
      <c r="F27" s="8">
        <v>514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925</v>
      </c>
      <c r="J27" s="14">
        <f t="shared" si="8"/>
        <v>-8</v>
      </c>
      <c r="K27" s="14">
        <f>VLOOKUP(A:A,[1]TDSheet!$A:$L,12,0)</f>
        <v>0</v>
      </c>
      <c r="L27" s="14">
        <f>VLOOKUP(A:A,[1]TDSheet!$A:$T,20,0)</f>
        <v>440</v>
      </c>
      <c r="M27" s="14"/>
      <c r="N27" s="14"/>
      <c r="O27" s="14"/>
      <c r="P27" s="14"/>
      <c r="Q27" s="14"/>
      <c r="R27" s="14"/>
      <c r="S27" s="14">
        <f t="shared" si="9"/>
        <v>183.4</v>
      </c>
      <c r="T27" s="16"/>
      <c r="U27" s="17">
        <f t="shared" si="10"/>
        <v>5.2017448200654304</v>
      </c>
      <c r="V27" s="14">
        <f t="shared" si="11"/>
        <v>2.802617230098146</v>
      </c>
      <c r="W27" s="14"/>
      <c r="X27" s="14"/>
      <c r="Y27" s="14">
        <f>VLOOKUP(A:A,[1]TDSheet!$A:$Y,25,0)</f>
        <v>129.6</v>
      </c>
      <c r="Z27" s="14">
        <f>VLOOKUP(A:A,[1]TDSheet!$A:$Z,26,0)</f>
        <v>135.4</v>
      </c>
      <c r="AA27" s="14">
        <f>VLOOKUP(A:A,[1]TDSheet!$A:$AA,27,0)</f>
        <v>133.19999999999999</v>
      </c>
      <c r="AB27" s="14">
        <f>VLOOKUP(A:A,[3]TDSheet!$A:$B,2,0)</f>
        <v>130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341</v>
      </c>
      <c r="D28" s="8">
        <v>259</v>
      </c>
      <c r="E28" s="8">
        <v>474</v>
      </c>
      <c r="F28" s="8">
        <v>118</v>
      </c>
      <c r="G28" s="1">
        <f>VLOOKUP(A:A,[1]TDSheet!$A:$G,7,0)</f>
        <v>0.35</v>
      </c>
      <c r="H28" s="1" t="e">
        <f>VLOOKUP(A:A,[1]TDSheet!$A:$H,8,0)</f>
        <v>#N/A</v>
      </c>
      <c r="I28" s="14">
        <f>VLOOKUP(A:A,[2]TDSheet!$A:$F,6,0)</f>
        <v>483</v>
      </c>
      <c r="J28" s="14">
        <f t="shared" si="8"/>
        <v>-9</v>
      </c>
      <c r="K28" s="14">
        <f>VLOOKUP(A:A,[1]TDSheet!$A:$L,12,0)</f>
        <v>0</v>
      </c>
      <c r="L28" s="14">
        <f>VLOOKUP(A:A,[1]TDSheet!$A:$T,20,0)</f>
        <v>240</v>
      </c>
      <c r="M28" s="14"/>
      <c r="N28" s="14"/>
      <c r="O28" s="14"/>
      <c r="P28" s="14"/>
      <c r="Q28" s="14"/>
      <c r="R28" s="14"/>
      <c r="S28" s="14">
        <f t="shared" si="9"/>
        <v>94.8</v>
      </c>
      <c r="T28" s="16">
        <v>120</v>
      </c>
      <c r="U28" s="17">
        <f t="shared" si="10"/>
        <v>5.0421940928270041</v>
      </c>
      <c r="V28" s="14">
        <f t="shared" si="11"/>
        <v>1.2447257383966246</v>
      </c>
      <c r="W28" s="14"/>
      <c r="X28" s="14"/>
      <c r="Y28" s="14">
        <f>VLOOKUP(A:A,[1]TDSheet!$A:$Y,25,0)</f>
        <v>0</v>
      </c>
      <c r="Z28" s="14">
        <f>VLOOKUP(A:A,[1]TDSheet!$A:$Z,26,0)</f>
        <v>0</v>
      </c>
      <c r="AA28" s="14">
        <f>VLOOKUP(A:A,[1]TDSheet!$A:$AA,27,0)</f>
        <v>8.1999999999999993</v>
      </c>
      <c r="AB28" s="14">
        <f>VLOOKUP(A:A,[3]TDSheet!$A:$B,2,0)</f>
        <v>158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2"/>
        <v>42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193.858</v>
      </c>
      <c r="D29" s="8">
        <v>258.91699999999997</v>
      </c>
      <c r="E29" s="8">
        <v>209.16900000000001</v>
      </c>
      <c r="F29" s="8">
        <v>101.00700000000001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289.39999999999998</v>
      </c>
      <c r="J29" s="14">
        <f t="shared" si="8"/>
        <v>-80.230999999999966</v>
      </c>
      <c r="K29" s="14">
        <f>VLOOKUP(A:A,[1]TDSheet!$A:$L,12,0)</f>
        <v>0</v>
      </c>
      <c r="L29" s="14">
        <f>VLOOKUP(A:A,[1]TDSheet!$A:$T,20,0)</f>
        <v>170</v>
      </c>
      <c r="M29" s="14"/>
      <c r="N29" s="14"/>
      <c r="O29" s="14"/>
      <c r="P29" s="14"/>
      <c r="Q29" s="14"/>
      <c r="R29" s="14"/>
      <c r="S29" s="14">
        <f t="shared" si="9"/>
        <v>41.833800000000004</v>
      </c>
      <c r="T29" s="16"/>
      <c r="U29" s="17">
        <f t="shared" si="10"/>
        <v>6.4781827134996099</v>
      </c>
      <c r="V29" s="14">
        <f t="shared" si="11"/>
        <v>2.4144830256873626</v>
      </c>
      <c r="W29" s="14"/>
      <c r="X29" s="14"/>
      <c r="Y29" s="14">
        <f>VLOOKUP(A:A,[1]TDSheet!$A:$Y,25,0)</f>
        <v>33.163799999999995</v>
      </c>
      <c r="Z29" s="14">
        <f>VLOOKUP(A:A,[1]TDSheet!$A:$Z,26,0)</f>
        <v>32.451999999999998</v>
      </c>
      <c r="AA29" s="14">
        <f>VLOOKUP(A:A,[1]TDSheet!$A:$AA,27,0)</f>
        <v>27.482199999999999</v>
      </c>
      <c r="AB29" s="14">
        <f>VLOOKUP(A:A,[3]TDSheet!$A:$B,2,0)</f>
        <v>37.966999999999999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105</v>
      </c>
      <c r="D30" s="8">
        <v>360</v>
      </c>
      <c r="E30" s="8">
        <v>339</v>
      </c>
      <c r="F30" s="8">
        <v>85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360</v>
      </c>
      <c r="J30" s="14">
        <f t="shared" si="8"/>
        <v>-21</v>
      </c>
      <c r="K30" s="14">
        <f>VLOOKUP(A:A,[1]TDSheet!$A:$L,12,0)</f>
        <v>0</v>
      </c>
      <c r="L30" s="14">
        <f>VLOOKUP(A:A,[1]TDSheet!$A:$T,20,0)</f>
        <v>120</v>
      </c>
      <c r="M30" s="14"/>
      <c r="N30" s="14"/>
      <c r="O30" s="14"/>
      <c r="P30" s="14"/>
      <c r="Q30" s="14"/>
      <c r="R30" s="14"/>
      <c r="S30" s="14">
        <f t="shared" si="9"/>
        <v>67.8</v>
      </c>
      <c r="T30" s="16">
        <v>80</v>
      </c>
      <c r="U30" s="17">
        <f t="shared" si="10"/>
        <v>4.2035398230088497</v>
      </c>
      <c r="V30" s="14">
        <f t="shared" si="11"/>
        <v>1.2536873156342183</v>
      </c>
      <c r="W30" s="14"/>
      <c r="X30" s="14"/>
      <c r="Y30" s="14">
        <f>VLOOKUP(A:A,[1]TDSheet!$A:$Y,25,0)</f>
        <v>44.4</v>
      </c>
      <c r="Z30" s="14">
        <f>VLOOKUP(A:A,[1]TDSheet!$A:$Z,26,0)</f>
        <v>56.8</v>
      </c>
      <c r="AA30" s="14">
        <f>VLOOKUP(A:A,[1]TDSheet!$A:$AA,27,0)</f>
        <v>61.4</v>
      </c>
      <c r="AB30" s="14">
        <f>VLOOKUP(A:A,[3]TDSheet!$A:$B,2,0)</f>
        <v>94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48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30.227</v>
      </c>
      <c r="D31" s="8">
        <v>2.9329999999999998</v>
      </c>
      <c r="E31" s="8">
        <v>9.0299999999999994</v>
      </c>
      <c r="F31" s="8">
        <v>21.085000000000001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</v>
      </c>
      <c r="J31" s="14">
        <f t="shared" si="8"/>
        <v>2.9999999999999361E-2</v>
      </c>
      <c r="K31" s="14">
        <f>VLOOKUP(A:A,[1]TDSheet!$A:$L,12,0)</f>
        <v>0</v>
      </c>
      <c r="L31" s="14">
        <f>VLOOKUP(A:A,[1]TDSheet!$A:$T,20,0)</f>
        <v>0</v>
      </c>
      <c r="M31" s="14"/>
      <c r="N31" s="14"/>
      <c r="O31" s="14"/>
      <c r="P31" s="14"/>
      <c r="Q31" s="14"/>
      <c r="R31" s="14"/>
      <c r="S31" s="14">
        <f t="shared" si="9"/>
        <v>1.8059999999999998</v>
      </c>
      <c r="T31" s="16"/>
      <c r="U31" s="17">
        <f t="shared" si="10"/>
        <v>11.674972314507199</v>
      </c>
      <c r="V31" s="14">
        <f t="shared" si="11"/>
        <v>11.674972314507199</v>
      </c>
      <c r="W31" s="14"/>
      <c r="X31" s="14"/>
      <c r="Y31" s="14">
        <f>VLOOKUP(A:A,[1]TDSheet!$A:$Y,25,0)</f>
        <v>1.2</v>
      </c>
      <c r="Z31" s="14">
        <f>VLOOKUP(A:A,[1]TDSheet!$A:$Z,26,0)</f>
        <v>2.4036</v>
      </c>
      <c r="AA31" s="14">
        <f>VLOOKUP(A:A,[1]TDSheet!$A:$AA,27,0)</f>
        <v>1.8109999999999999</v>
      </c>
      <c r="AB31" s="14">
        <v>0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287.96600000000001</v>
      </c>
      <c r="D32" s="8">
        <v>363.08199999999999</v>
      </c>
      <c r="E32" s="8">
        <v>309.31099999999998</v>
      </c>
      <c r="F32" s="8">
        <v>313.67599999999999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303.7</v>
      </c>
      <c r="J32" s="14">
        <f t="shared" si="8"/>
        <v>5.61099999999999</v>
      </c>
      <c r="K32" s="14">
        <f>VLOOKUP(A:A,[1]TDSheet!$A:$L,12,0)</f>
        <v>0</v>
      </c>
      <c r="L32" s="14">
        <f>VLOOKUP(A:A,[1]TDSheet!$A:$T,20,0)</f>
        <v>0</v>
      </c>
      <c r="M32" s="14"/>
      <c r="N32" s="14"/>
      <c r="O32" s="14"/>
      <c r="P32" s="14"/>
      <c r="Q32" s="14"/>
      <c r="R32" s="14"/>
      <c r="S32" s="14">
        <f t="shared" si="9"/>
        <v>61.862199999999994</v>
      </c>
      <c r="T32" s="16"/>
      <c r="U32" s="17">
        <f t="shared" si="10"/>
        <v>5.0705600512105944</v>
      </c>
      <c r="V32" s="14">
        <f t="shared" si="11"/>
        <v>5.0705600512105944</v>
      </c>
      <c r="W32" s="14"/>
      <c r="X32" s="14"/>
      <c r="Y32" s="14">
        <f>VLOOKUP(A:A,[1]TDSheet!$A:$Y,25,0)</f>
        <v>52.701599999999999</v>
      </c>
      <c r="Z32" s="14">
        <f>VLOOKUP(A:A,[1]TDSheet!$A:$Z,26,0)</f>
        <v>60.811</v>
      </c>
      <c r="AA32" s="14">
        <f>VLOOKUP(A:A,[1]TDSheet!$A:$AA,27,0)</f>
        <v>57.882000000000005</v>
      </c>
      <c r="AB32" s="14">
        <f>VLOOKUP(A:A,[3]TDSheet!$A:$B,2,0)</f>
        <v>23.731999999999999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1026</v>
      </c>
      <c r="D33" s="8">
        <v>841</v>
      </c>
      <c r="E33" s="8">
        <v>972</v>
      </c>
      <c r="F33" s="8">
        <v>848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977</v>
      </c>
      <c r="J33" s="14">
        <f t="shared" si="8"/>
        <v>-5</v>
      </c>
      <c r="K33" s="14">
        <f>VLOOKUP(A:A,[1]TDSheet!$A:$L,12,0)</f>
        <v>0</v>
      </c>
      <c r="L33" s="14">
        <f>VLOOKUP(A:A,[1]TDSheet!$A:$T,20,0)</f>
        <v>200</v>
      </c>
      <c r="M33" s="14"/>
      <c r="N33" s="14"/>
      <c r="O33" s="14"/>
      <c r="P33" s="14"/>
      <c r="Q33" s="14"/>
      <c r="R33" s="14"/>
      <c r="S33" s="14">
        <f t="shared" si="9"/>
        <v>194.4</v>
      </c>
      <c r="T33" s="16"/>
      <c r="U33" s="17">
        <f t="shared" si="10"/>
        <v>5.3909465020576128</v>
      </c>
      <c r="V33" s="14">
        <f t="shared" si="11"/>
        <v>4.3621399176954734</v>
      </c>
      <c r="W33" s="14"/>
      <c r="X33" s="14"/>
      <c r="Y33" s="14">
        <f>VLOOKUP(A:A,[1]TDSheet!$A:$Y,25,0)</f>
        <v>182.2</v>
      </c>
      <c r="Z33" s="14">
        <f>VLOOKUP(A:A,[1]TDSheet!$A:$Z,26,0)</f>
        <v>194</v>
      </c>
      <c r="AA33" s="14">
        <f>VLOOKUP(A:A,[1]TDSheet!$A:$AA,27,0)</f>
        <v>166</v>
      </c>
      <c r="AB33" s="14">
        <f>VLOOKUP(A:A,[3]TDSheet!$A:$B,2,0)</f>
        <v>100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2548.866</v>
      </c>
      <c r="D34" s="8">
        <v>1320.6220000000001</v>
      </c>
      <c r="E34" s="19">
        <v>2387</v>
      </c>
      <c r="F34" s="19">
        <v>1494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1964.4559999999999</v>
      </c>
      <c r="J34" s="14">
        <f t="shared" si="8"/>
        <v>422.5440000000001</v>
      </c>
      <c r="K34" s="14">
        <f>VLOOKUP(A:A,[1]TDSheet!$A:$L,12,0)</f>
        <v>100</v>
      </c>
      <c r="L34" s="14">
        <f>VLOOKUP(A:A,[1]TDSheet!$A:$T,20,0)</f>
        <v>300</v>
      </c>
      <c r="M34" s="14"/>
      <c r="N34" s="14"/>
      <c r="O34" s="14"/>
      <c r="P34" s="14"/>
      <c r="Q34" s="14"/>
      <c r="R34" s="14"/>
      <c r="S34" s="14">
        <f t="shared" si="9"/>
        <v>477.4</v>
      </c>
      <c r="T34" s="16">
        <v>600</v>
      </c>
      <c r="U34" s="17">
        <f t="shared" si="10"/>
        <v>5.2241307080016757</v>
      </c>
      <c r="V34" s="14">
        <f t="shared" si="11"/>
        <v>3.1294511939673231</v>
      </c>
      <c r="W34" s="14"/>
      <c r="X34" s="14"/>
      <c r="Y34" s="14">
        <f>VLOOKUP(A:A,[1]TDSheet!$A:$Y,25,0)</f>
        <v>382.8</v>
      </c>
      <c r="Z34" s="14">
        <f>VLOOKUP(A:A,[1]TDSheet!$A:$Z,26,0)</f>
        <v>434</v>
      </c>
      <c r="AA34" s="14">
        <f>VLOOKUP(A:A,[1]TDSheet!$A:$AA,27,0)</f>
        <v>356</v>
      </c>
      <c r="AB34" s="14">
        <f>VLOOKUP(A:A,[3]TDSheet!$A:$B,2,0)</f>
        <v>247.39500000000001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2"/>
        <v>600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656.38699999999994</v>
      </c>
      <c r="D35" s="8">
        <v>954.88900000000001</v>
      </c>
      <c r="E35" s="8">
        <v>658.88400000000001</v>
      </c>
      <c r="F35" s="8">
        <v>832.28499999999997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633.29999999999995</v>
      </c>
      <c r="J35" s="14">
        <f t="shared" si="8"/>
        <v>25.58400000000006</v>
      </c>
      <c r="K35" s="14">
        <f>VLOOKUP(A:A,[1]TDSheet!$A:$L,12,0)</f>
        <v>0</v>
      </c>
      <c r="L35" s="14">
        <f>VLOOKUP(A:A,[1]TDSheet!$A:$T,20,0)</f>
        <v>0</v>
      </c>
      <c r="M35" s="14"/>
      <c r="N35" s="14"/>
      <c r="O35" s="14"/>
      <c r="P35" s="14"/>
      <c r="Q35" s="14"/>
      <c r="R35" s="14"/>
      <c r="S35" s="14">
        <f t="shared" si="9"/>
        <v>131.77680000000001</v>
      </c>
      <c r="T35" s="16"/>
      <c r="U35" s="17">
        <f t="shared" si="10"/>
        <v>6.3158689541709911</v>
      </c>
      <c r="V35" s="14">
        <f t="shared" si="11"/>
        <v>6.3158689541709911</v>
      </c>
      <c r="W35" s="14"/>
      <c r="X35" s="14"/>
      <c r="Y35" s="14">
        <f>VLOOKUP(A:A,[1]TDSheet!$A:$Y,25,0)</f>
        <v>128.5592</v>
      </c>
      <c r="Z35" s="14">
        <f>VLOOKUP(A:A,[1]TDSheet!$A:$Z,26,0)</f>
        <v>126.11020000000001</v>
      </c>
      <c r="AA35" s="14">
        <f>VLOOKUP(A:A,[1]TDSheet!$A:$AA,27,0)</f>
        <v>131.66220000000001</v>
      </c>
      <c r="AB35" s="14">
        <f>VLOOKUP(A:A,[3]TDSheet!$A:$B,2,0)</f>
        <v>121.23099999999999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197</v>
      </c>
      <c r="D36" s="8">
        <v>27</v>
      </c>
      <c r="E36" s="8">
        <v>181</v>
      </c>
      <c r="F36" s="8">
        <v>16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220</v>
      </c>
      <c r="J36" s="14">
        <f t="shared" si="8"/>
        <v>-39</v>
      </c>
      <c r="K36" s="14">
        <f>VLOOKUP(A:A,[1]TDSheet!$A:$L,12,0)</f>
        <v>0</v>
      </c>
      <c r="L36" s="14">
        <f>VLOOKUP(A:A,[1]TDSheet!$A:$T,20,0)</f>
        <v>80</v>
      </c>
      <c r="M36" s="14"/>
      <c r="N36" s="14"/>
      <c r="O36" s="14"/>
      <c r="P36" s="14"/>
      <c r="Q36" s="14"/>
      <c r="R36" s="14"/>
      <c r="S36" s="14">
        <f t="shared" si="9"/>
        <v>36.200000000000003</v>
      </c>
      <c r="T36" s="16">
        <v>40</v>
      </c>
      <c r="U36" s="17">
        <f t="shared" si="10"/>
        <v>3.756906077348066</v>
      </c>
      <c r="V36" s="14">
        <f t="shared" si="11"/>
        <v>0.44198895027624308</v>
      </c>
      <c r="W36" s="14"/>
      <c r="X36" s="14"/>
      <c r="Y36" s="14">
        <f>VLOOKUP(A:A,[1]TDSheet!$A:$Y,25,0)</f>
        <v>51.6</v>
      </c>
      <c r="Z36" s="14">
        <f>VLOOKUP(A:A,[1]TDSheet!$A:$Z,26,0)</f>
        <v>37.799999999999997</v>
      </c>
      <c r="AA36" s="14">
        <f>VLOOKUP(A:A,[1]TDSheet!$A:$AA,27,0)</f>
        <v>38.4</v>
      </c>
      <c r="AB36" s="14">
        <f>VLOOKUP(A:A,[3]TDSheet!$A:$B,2,0)</f>
        <v>11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14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254</v>
      </c>
      <c r="D37" s="8">
        <v>40</v>
      </c>
      <c r="E37" s="8">
        <v>138</v>
      </c>
      <c r="F37" s="8">
        <v>119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161</v>
      </c>
      <c r="J37" s="14">
        <f t="shared" si="8"/>
        <v>-23</v>
      </c>
      <c r="K37" s="14">
        <f>VLOOKUP(A:A,[1]TDSheet!$A:$L,12,0)</f>
        <v>0</v>
      </c>
      <c r="L37" s="14">
        <f>VLOOKUP(A:A,[1]TDSheet!$A:$T,20,0)</f>
        <v>40</v>
      </c>
      <c r="M37" s="14"/>
      <c r="N37" s="14"/>
      <c r="O37" s="14"/>
      <c r="P37" s="14"/>
      <c r="Q37" s="14"/>
      <c r="R37" s="14"/>
      <c r="S37" s="14">
        <f t="shared" si="9"/>
        <v>27.6</v>
      </c>
      <c r="T37" s="16"/>
      <c r="U37" s="17">
        <f t="shared" si="10"/>
        <v>5.7608695652173907</v>
      </c>
      <c r="V37" s="14">
        <f t="shared" si="11"/>
        <v>4.3115942028985508</v>
      </c>
      <c r="W37" s="14"/>
      <c r="X37" s="14"/>
      <c r="Y37" s="14">
        <f>VLOOKUP(A:A,[1]TDSheet!$A:$Y,25,0)</f>
        <v>46.4</v>
      </c>
      <c r="Z37" s="14">
        <f>VLOOKUP(A:A,[1]TDSheet!$A:$Z,26,0)</f>
        <v>34</v>
      </c>
      <c r="AA37" s="14">
        <f>VLOOKUP(A:A,[1]TDSheet!$A:$AA,27,0)</f>
        <v>27.2</v>
      </c>
      <c r="AB37" s="14">
        <f>VLOOKUP(A:A,[3]TDSheet!$A:$B,2,0)</f>
        <v>13</v>
      </c>
      <c r="AC37" s="14" t="str">
        <f>VLOOKUP(A:A,[1]TDSheet!$A:$AC,29,0)</f>
        <v>?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78</v>
      </c>
      <c r="D38" s="8">
        <v>2</v>
      </c>
      <c r="E38" s="8">
        <v>76</v>
      </c>
      <c r="F38" s="8">
        <v>2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86</v>
      </c>
      <c r="J38" s="14">
        <f t="shared" si="8"/>
        <v>-10</v>
      </c>
      <c r="K38" s="14">
        <f>VLOOKUP(A:A,[1]TDSheet!$A:$L,12,0)</f>
        <v>0</v>
      </c>
      <c r="L38" s="14">
        <f>VLOOKUP(A:A,[1]TDSheet!$A:$T,20,0)</f>
        <v>24</v>
      </c>
      <c r="M38" s="14"/>
      <c r="N38" s="14"/>
      <c r="O38" s="14"/>
      <c r="P38" s="14"/>
      <c r="Q38" s="14"/>
      <c r="R38" s="14"/>
      <c r="S38" s="14">
        <f t="shared" si="9"/>
        <v>15.2</v>
      </c>
      <c r="T38" s="16">
        <v>24</v>
      </c>
      <c r="U38" s="17">
        <f t="shared" si="10"/>
        <v>3.2894736842105265</v>
      </c>
      <c r="V38" s="14">
        <f t="shared" si="11"/>
        <v>0.13157894736842105</v>
      </c>
      <c r="W38" s="14"/>
      <c r="X38" s="14"/>
      <c r="Y38" s="14">
        <f>VLOOKUP(A:A,[1]TDSheet!$A:$Y,25,0)</f>
        <v>13.2</v>
      </c>
      <c r="Z38" s="14">
        <f>VLOOKUP(A:A,[1]TDSheet!$A:$Z,26,0)</f>
        <v>18</v>
      </c>
      <c r="AA38" s="14">
        <f>VLOOKUP(A:A,[1]TDSheet!$A:$AA,27,0)</f>
        <v>14</v>
      </c>
      <c r="AB38" s="14">
        <f>VLOOKUP(A:A,[3]TDSheet!$A:$B,2,0)</f>
        <v>-1</v>
      </c>
      <c r="AC38" s="14" t="str">
        <f>VLOOKUP(A:A,[1]TDSheet!$A:$AC,29,0)</f>
        <v>?</v>
      </c>
      <c r="AD38" s="14" t="str">
        <f>VLOOKUP(A:A,[1]TDSheet!$A:$AD,30,0)</f>
        <v>не зак</v>
      </c>
      <c r="AE38" s="14">
        <f t="shared" si="12"/>
        <v>9.6000000000000014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5</v>
      </c>
      <c r="D39" s="8">
        <v>258</v>
      </c>
      <c r="E39" s="8">
        <v>236</v>
      </c>
      <c r="F39" s="8">
        <v>2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341</v>
      </c>
      <c r="J39" s="14">
        <f t="shared" si="8"/>
        <v>-105</v>
      </c>
      <c r="K39" s="14">
        <f>VLOOKUP(A:A,[1]TDSheet!$A:$L,12,0)</f>
        <v>0</v>
      </c>
      <c r="L39" s="14">
        <f>VLOOKUP(A:A,[1]TDSheet!$A:$T,20,0)</f>
        <v>280</v>
      </c>
      <c r="M39" s="14"/>
      <c r="N39" s="14"/>
      <c r="O39" s="14"/>
      <c r="P39" s="14"/>
      <c r="Q39" s="14"/>
      <c r="R39" s="14"/>
      <c r="S39" s="14">
        <f t="shared" si="9"/>
        <v>47.2</v>
      </c>
      <c r="T39" s="16"/>
      <c r="U39" s="17">
        <f t="shared" si="10"/>
        <v>5.9745762711864403</v>
      </c>
      <c r="V39" s="14">
        <f t="shared" si="11"/>
        <v>4.2372881355932202E-2</v>
      </c>
      <c r="W39" s="14"/>
      <c r="X39" s="14"/>
      <c r="Y39" s="14">
        <f>VLOOKUP(A:A,[1]TDSheet!$A:$Y,25,0)</f>
        <v>75.599999999999994</v>
      </c>
      <c r="Z39" s="14">
        <f>VLOOKUP(A:A,[1]TDSheet!$A:$Z,26,0)</f>
        <v>60.8</v>
      </c>
      <c r="AA39" s="14">
        <f>VLOOKUP(A:A,[1]TDSheet!$A:$AA,27,0)</f>
        <v>3.8</v>
      </c>
      <c r="AB39" s="14">
        <f>VLOOKUP(A:A,[3]TDSheet!$A:$B,2,0)</f>
        <v>1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99</v>
      </c>
      <c r="D40" s="8">
        <v>867</v>
      </c>
      <c r="E40" s="8">
        <v>512</v>
      </c>
      <c r="F40" s="8">
        <v>417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558</v>
      </c>
      <c r="J40" s="14">
        <f t="shared" si="8"/>
        <v>-46</v>
      </c>
      <c r="K40" s="14">
        <f>VLOOKUP(A:A,[1]TDSheet!$A:$L,12,0)</f>
        <v>0</v>
      </c>
      <c r="L40" s="14">
        <f>VLOOKUP(A:A,[1]TDSheet!$A:$T,20,0)</f>
        <v>0</v>
      </c>
      <c r="M40" s="14"/>
      <c r="N40" s="14"/>
      <c r="O40" s="14"/>
      <c r="P40" s="14"/>
      <c r="Q40" s="14"/>
      <c r="R40" s="14"/>
      <c r="S40" s="14">
        <f t="shared" si="9"/>
        <v>102.4</v>
      </c>
      <c r="T40" s="16">
        <v>100</v>
      </c>
      <c r="U40" s="17">
        <f t="shared" si="10"/>
        <v>5.048828125</v>
      </c>
      <c r="V40" s="14">
        <f t="shared" si="11"/>
        <v>4.072265625</v>
      </c>
      <c r="W40" s="14"/>
      <c r="X40" s="14"/>
      <c r="Y40" s="14">
        <f>VLOOKUP(A:A,[1]TDSheet!$A:$Y,25,0)</f>
        <v>100.8</v>
      </c>
      <c r="Z40" s="14">
        <f>VLOOKUP(A:A,[1]TDSheet!$A:$Z,26,0)</f>
        <v>82.6</v>
      </c>
      <c r="AA40" s="14">
        <f>VLOOKUP(A:A,[1]TDSheet!$A:$AA,27,0)</f>
        <v>87.2</v>
      </c>
      <c r="AB40" s="14">
        <f>VLOOKUP(A:A,[3]TDSheet!$A:$B,2,0)</f>
        <v>168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2"/>
        <v>9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55</v>
      </c>
      <c r="D41" s="8">
        <v>137</v>
      </c>
      <c r="E41" s="8">
        <v>162</v>
      </c>
      <c r="F41" s="8">
        <v>28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164</v>
      </c>
      <c r="J41" s="14">
        <f t="shared" si="8"/>
        <v>-2</v>
      </c>
      <c r="K41" s="14">
        <f>VLOOKUP(A:A,[1]TDSheet!$A:$L,12,0)</f>
        <v>0</v>
      </c>
      <c r="L41" s="14">
        <f>VLOOKUP(A:A,[1]TDSheet!$A:$T,20,0)</f>
        <v>120</v>
      </c>
      <c r="M41" s="14"/>
      <c r="N41" s="14"/>
      <c r="O41" s="14"/>
      <c r="P41" s="14"/>
      <c r="Q41" s="14"/>
      <c r="R41" s="14"/>
      <c r="S41" s="14">
        <f t="shared" si="9"/>
        <v>32.4</v>
      </c>
      <c r="T41" s="16">
        <v>40</v>
      </c>
      <c r="U41" s="17">
        <f t="shared" si="10"/>
        <v>5.8024691358024691</v>
      </c>
      <c r="V41" s="14">
        <f t="shared" si="11"/>
        <v>0.86419753086419759</v>
      </c>
      <c r="W41" s="14"/>
      <c r="X41" s="14"/>
      <c r="Y41" s="14">
        <f>VLOOKUP(A:A,[1]TDSheet!$A:$Y,25,0)</f>
        <v>20</v>
      </c>
      <c r="Z41" s="14">
        <f>VLOOKUP(A:A,[1]TDSheet!$A:$Z,26,0)</f>
        <v>15.2</v>
      </c>
      <c r="AA41" s="14">
        <f>VLOOKUP(A:A,[1]TDSheet!$A:$AA,27,0)</f>
        <v>17.600000000000001</v>
      </c>
      <c r="AB41" s="14">
        <f>VLOOKUP(A:A,[3]TDSheet!$A:$B,2,0)</f>
        <v>51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15.2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152</v>
      </c>
      <c r="D42" s="8">
        <v>149</v>
      </c>
      <c r="E42" s="8">
        <v>143</v>
      </c>
      <c r="F42" s="8">
        <v>132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152</v>
      </c>
      <c r="J42" s="14">
        <f t="shared" si="8"/>
        <v>-9</v>
      </c>
      <c r="K42" s="14">
        <f>VLOOKUP(A:A,[1]TDSheet!$A:$L,12,0)</f>
        <v>0</v>
      </c>
      <c r="L42" s="14">
        <f>VLOOKUP(A:A,[1]TDSheet!$A:$T,20,0)</f>
        <v>0</v>
      </c>
      <c r="M42" s="14"/>
      <c r="N42" s="14"/>
      <c r="O42" s="14"/>
      <c r="P42" s="14"/>
      <c r="Q42" s="14"/>
      <c r="R42" s="14"/>
      <c r="S42" s="14">
        <f t="shared" si="9"/>
        <v>28.6</v>
      </c>
      <c r="T42" s="16">
        <v>40</v>
      </c>
      <c r="U42" s="17">
        <f t="shared" si="10"/>
        <v>6.0139860139860133</v>
      </c>
      <c r="V42" s="14">
        <f t="shared" si="11"/>
        <v>4.615384615384615</v>
      </c>
      <c r="W42" s="14"/>
      <c r="X42" s="14"/>
      <c r="Y42" s="14">
        <f>VLOOKUP(A:A,[1]TDSheet!$A:$Y,25,0)</f>
        <v>20.2</v>
      </c>
      <c r="Z42" s="14">
        <f>VLOOKUP(A:A,[1]TDSheet!$A:$Z,26,0)</f>
        <v>29</v>
      </c>
      <c r="AA42" s="14">
        <f>VLOOKUP(A:A,[1]TDSheet!$A:$AA,27,0)</f>
        <v>24.6</v>
      </c>
      <c r="AB42" s="14">
        <f>VLOOKUP(A:A,[3]TDSheet!$A:$B,2,0)</f>
        <v>17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2"/>
        <v>16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160</v>
      </c>
      <c r="D43" s="8">
        <v>278</v>
      </c>
      <c r="E43" s="8">
        <v>238</v>
      </c>
      <c r="F43" s="8">
        <v>161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245</v>
      </c>
      <c r="J43" s="14">
        <f t="shared" si="8"/>
        <v>-7</v>
      </c>
      <c r="K43" s="14">
        <f>VLOOKUP(A:A,[1]TDSheet!$A:$L,12,0)</f>
        <v>0</v>
      </c>
      <c r="L43" s="14">
        <f>VLOOKUP(A:A,[1]TDSheet!$A:$T,20,0)</f>
        <v>40</v>
      </c>
      <c r="M43" s="14"/>
      <c r="N43" s="14"/>
      <c r="O43" s="14"/>
      <c r="P43" s="14"/>
      <c r="Q43" s="14"/>
      <c r="R43" s="14"/>
      <c r="S43" s="14">
        <f t="shared" si="9"/>
        <v>47.6</v>
      </c>
      <c r="T43" s="16">
        <v>40</v>
      </c>
      <c r="U43" s="17">
        <f t="shared" si="10"/>
        <v>5.0630252100840334</v>
      </c>
      <c r="V43" s="14">
        <f t="shared" si="11"/>
        <v>3.3823529411764706</v>
      </c>
      <c r="W43" s="14"/>
      <c r="X43" s="14"/>
      <c r="Y43" s="14">
        <f>VLOOKUP(A:A,[1]TDSheet!$A:$Y,25,0)</f>
        <v>52.8</v>
      </c>
      <c r="Z43" s="14">
        <f>VLOOKUP(A:A,[1]TDSheet!$A:$Z,26,0)</f>
        <v>47.8</v>
      </c>
      <c r="AA43" s="14">
        <f>VLOOKUP(A:A,[1]TDSheet!$A:$AA,27,0)</f>
        <v>34.6</v>
      </c>
      <c r="AB43" s="14">
        <f>VLOOKUP(A:A,[3]TDSheet!$A:$B,2,0)</f>
        <v>31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16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499</v>
      </c>
      <c r="D44" s="8">
        <v>746</v>
      </c>
      <c r="E44" s="8">
        <v>642</v>
      </c>
      <c r="F44" s="8">
        <v>561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659</v>
      </c>
      <c r="J44" s="14">
        <f t="shared" si="8"/>
        <v>-17</v>
      </c>
      <c r="K44" s="14">
        <f>VLOOKUP(A:A,[1]TDSheet!$A:$L,12,0)</f>
        <v>0</v>
      </c>
      <c r="L44" s="14">
        <f>VLOOKUP(A:A,[1]TDSheet!$A:$T,20,0)</f>
        <v>240</v>
      </c>
      <c r="M44" s="14"/>
      <c r="N44" s="14"/>
      <c r="O44" s="14"/>
      <c r="P44" s="14"/>
      <c r="Q44" s="14"/>
      <c r="R44" s="14"/>
      <c r="S44" s="14">
        <f t="shared" si="9"/>
        <v>128.4</v>
      </c>
      <c r="T44" s="16"/>
      <c r="U44" s="17">
        <f t="shared" si="10"/>
        <v>6.2383177570093453</v>
      </c>
      <c r="V44" s="14">
        <f t="shared" si="11"/>
        <v>4.3691588785046731</v>
      </c>
      <c r="W44" s="14"/>
      <c r="X44" s="14"/>
      <c r="Y44" s="14">
        <f>VLOOKUP(A:A,[1]TDSheet!$A:$Y,25,0)</f>
        <v>96.6</v>
      </c>
      <c r="Z44" s="14">
        <f>VLOOKUP(A:A,[1]TDSheet!$A:$Z,26,0)</f>
        <v>105.6</v>
      </c>
      <c r="AA44" s="14">
        <f>VLOOKUP(A:A,[1]TDSheet!$A:$AA,27,0)</f>
        <v>109.4</v>
      </c>
      <c r="AB44" s="14">
        <f>VLOOKUP(A:A,[3]TDSheet!$A:$B,2,0)</f>
        <v>40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2511</v>
      </c>
      <c r="D45" s="8">
        <v>1851</v>
      </c>
      <c r="E45" s="8">
        <v>2293</v>
      </c>
      <c r="F45" s="8">
        <v>1674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2362</v>
      </c>
      <c r="J45" s="14">
        <f t="shared" si="8"/>
        <v>-69</v>
      </c>
      <c r="K45" s="14">
        <f>VLOOKUP(A:A,[1]TDSheet!$A:$L,12,0)</f>
        <v>0</v>
      </c>
      <c r="L45" s="14">
        <f>VLOOKUP(A:A,[1]TDSheet!$A:$T,20,0)</f>
        <v>900</v>
      </c>
      <c r="M45" s="14"/>
      <c r="N45" s="14"/>
      <c r="O45" s="14"/>
      <c r="P45" s="14"/>
      <c r="Q45" s="14"/>
      <c r="R45" s="14"/>
      <c r="S45" s="14">
        <f t="shared" si="9"/>
        <v>458.6</v>
      </c>
      <c r="T45" s="16"/>
      <c r="U45" s="17">
        <f t="shared" si="10"/>
        <v>5.612734409071086</v>
      </c>
      <c r="V45" s="14">
        <f t="shared" si="11"/>
        <v>3.6502398604448318</v>
      </c>
      <c r="W45" s="14"/>
      <c r="X45" s="14"/>
      <c r="Y45" s="14">
        <f>VLOOKUP(A:A,[1]TDSheet!$A:$Y,25,0)</f>
        <v>443.4</v>
      </c>
      <c r="Z45" s="14">
        <f>VLOOKUP(A:A,[1]TDSheet!$A:$Z,26,0)</f>
        <v>500.2</v>
      </c>
      <c r="AA45" s="14">
        <f>VLOOKUP(A:A,[1]TDSheet!$A:$AA,27,0)</f>
        <v>375.4</v>
      </c>
      <c r="AB45" s="14">
        <f>VLOOKUP(A:A,[3]TDSheet!$A:$B,2,0)</f>
        <v>259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326</v>
      </c>
      <c r="D46" s="8">
        <v>26</v>
      </c>
      <c r="E46" s="8">
        <v>206</v>
      </c>
      <c r="F46" s="8">
        <v>125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222</v>
      </c>
      <c r="J46" s="14">
        <f t="shared" si="8"/>
        <v>-16</v>
      </c>
      <c r="K46" s="14">
        <f>VLOOKUP(A:A,[1]TDSheet!$A:$L,12,0)</f>
        <v>0</v>
      </c>
      <c r="L46" s="14">
        <f>VLOOKUP(A:A,[1]TDSheet!$A:$T,20,0)</f>
        <v>24</v>
      </c>
      <c r="M46" s="14"/>
      <c r="N46" s="14"/>
      <c r="O46" s="14"/>
      <c r="P46" s="14"/>
      <c r="Q46" s="14"/>
      <c r="R46" s="14"/>
      <c r="S46" s="14">
        <f t="shared" si="9"/>
        <v>41.2</v>
      </c>
      <c r="T46" s="16">
        <v>40</v>
      </c>
      <c r="U46" s="17">
        <f t="shared" si="10"/>
        <v>4.5873786407766985</v>
      </c>
      <c r="V46" s="14">
        <f t="shared" si="11"/>
        <v>3.0339805825242716</v>
      </c>
      <c r="W46" s="14"/>
      <c r="X46" s="14"/>
      <c r="Y46" s="14">
        <f>VLOOKUP(A:A,[1]TDSheet!$A:$Y,25,0)</f>
        <v>50.8</v>
      </c>
      <c r="Z46" s="14">
        <f>VLOOKUP(A:A,[1]TDSheet!$A:$Z,26,0)</f>
        <v>34.6</v>
      </c>
      <c r="AA46" s="14">
        <f>VLOOKUP(A:A,[1]TDSheet!$A:$AA,27,0)</f>
        <v>23.2</v>
      </c>
      <c r="AB46" s="14">
        <f>VLOOKUP(A:A,[3]TDSheet!$A:$B,2,0)</f>
        <v>30</v>
      </c>
      <c r="AC46" s="14" t="str">
        <f>VLOOKUP(A:A,[1]TDSheet!$A:$AC,29,0)</f>
        <v>?</v>
      </c>
      <c r="AD46" s="14" t="str">
        <f>VLOOKUP(A:A,[1]TDSheet!$A:$AD,30,0)</f>
        <v>не зак</v>
      </c>
      <c r="AE46" s="14">
        <f t="shared" si="12"/>
        <v>14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201.38499999999999</v>
      </c>
      <c r="D47" s="8">
        <v>482.22500000000002</v>
      </c>
      <c r="E47" s="8">
        <v>300.77699999999999</v>
      </c>
      <c r="F47" s="8">
        <v>294.56099999999998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283.10000000000002</v>
      </c>
      <c r="J47" s="14">
        <f t="shared" si="8"/>
        <v>17.676999999999964</v>
      </c>
      <c r="K47" s="14">
        <f>VLOOKUP(A:A,[1]TDSheet!$A:$L,12,0)</f>
        <v>0</v>
      </c>
      <c r="L47" s="14">
        <f>VLOOKUP(A:A,[1]TDSheet!$A:$T,20,0)</f>
        <v>90</v>
      </c>
      <c r="M47" s="14"/>
      <c r="N47" s="14"/>
      <c r="O47" s="14"/>
      <c r="P47" s="14"/>
      <c r="Q47" s="14"/>
      <c r="R47" s="14"/>
      <c r="S47" s="14">
        <f t="shared" si="9"/>
        <v>60.1554</v>
      </c>
      <c r="T47" s="16"/>
      <c r="U47" s="17">
        <f t="shared" si="10"/>
        <v>6.3927926669924888</v>
      </c>
      <c r="V47" s="14">
        <f t="shared" si="11"/>
        <v>4.8966676308361343</v>
      </c>
      <c r="W47" s="14"/>
      <c r="X47" s="14"/>
      <c r="Y47" s="14">
        <f>VLOOKUP(A:A,[1]TDSheet!$A:$Y,25,0)</f>
        <v>45.111000000000004</v>
      </c>
      <c r="Z47" s="14">
        <f>VLOOKUP(A:A,[1]TDSheet!$A:$Z,26,0)</f>
        <v>53.547799999999995</v>
      </c>
      <c r="AA47" s="14">
        <f>VLOOKUP(A:A,[1]TDSheet!$A:$AA,27,0)</f>
        <v>55.824800000000003</v>
      </c>
      <c r="AB47" s="14">
        <f>VLOOKUP(A:A,[3]TDSheet!$A:$B,2,0)</f>
        <v>19.920999999999999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88</v>
      </c>
      <c r="B48" s="7" t="s">
        <v>9</v>
      </c>
      <c r="C48" s="8">
        <v>31.492000000000001</v>
      </c>
      <c r="D48" s="8">
        <v>18.622</v>
      </c>
      <c r="E48" s="8">
        <v>33.811999999999998</v>
      </c>
      <c r="F48" s="8">
        <v>16.302</v>
      </c>
      <c r="G48" s="1">
        <f>VLOOKUP(A:A,[1]TDSheet!$A:$G,7,0)</f>
        <v>0</v>
      </c>
      <c r="H48" s="1" t="e">
        <f>VLOOKUP(A:A,[1]TDSheet!$A:$H,8,0)</f>
        <v>#N/A</v>
      </c>
      <c r="I48" s="14">
        <f>VLOOKUP(A:A,[2]TDSheet!$A:$F,6,0)</f>
        <v>33.35</v>
      </c>
      <c r="J48" s="14">
        <f t="shared" si="8"/>
        <v>0.46199999999999619</v>
      </c>
      <c r="K48" s="14">
        <f>VLOOKUP(A:A,[1]TDSheet!$A:$L,12,0)</f>
        <v>0</v>
      </c>
      <c r="L48" s="14">
        <f>VLOOKUP(A:A,[1]TDSheet!$A:$T,20,0)</f>
        <v>0</v>
      </c>
      <c r="M48" s="14"/>
      <c r="N48" s="14"/>
      <c r="O48" s="14"/>
      <c r="P48" s="14"/>
      <c r="Q48" s="14"/>
      <c r="R48" s="14"/>
      <c r="S48" s="14">
        <f t="shared" si="9"/>
        <v>6.7623999999999995</v>
      </c>
      <c r="T48" s="16"/>
      <c r="U48" s="17">
        <f t="shared" si="10"/>
        <v>2.410682597894239</v>
      </c>
      <c r="V48" s="14">
        <f t="shared" si="11"/>
        <v>2.410682597894239</v>
      </c>
      <c r="W48" s="14"/>
      <c r="X48" s="14"/>
      <c r="Y48" s="14">
        <f>VLOOKUP(A:A,[1]TDSheet!$A:$Y,25,0)</f>
        <v>0</v>
      </c>
      <c r="Z48" s="14">
        <f>VLOOKUP(A:A,[1]TDSheet!$A:$Z,26,0)</f>
        <v>6.2229999999999999</v>
      </c>
      <c r="AA48" s="14">
        <f>VLOOKUP(A:A,[1]TDSheet!$A:$AA,27,0)</f>
        <v>23.258400000000002</v>
      </c>
      <c r="AB48" s="14">
        <v>0</v>
      </c>
      <c r="AC48" s="14" t="str">
        <f>VLOOKUP(A:A,[1]TDSheet!$A:$AC,29,0)</f>
        <v>косяк ск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426</v>
      </c>
      <c r="D49" s="8">
        <v>915</v>
      </c>
      <c r="E49" s="8">
        <v>774</v>
      </c>
      <c r="F49" s="8">
        <v>442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792</v>
      </c>
      <c r="J49" s="14">
        <f t="shared" si="8"/>
        <v>-18</v>
      </c>
      <c r="K49" s="14">
        <f>VLOOKUP(A:A,[1]TDSheet!$A:$L,12,0)</f>
        <v>0</v>
      </c>
      <c r="L49" s="14">
        <f>VLOOKUP(A:A,[1]TDSheet!$A:$T,20,0)</f>
        <v>200</v>
      </c>
      <c r="M49" s="14"/>
      <c r="N49" s="14"/>
      <c r="O49" s="14"/>
      <c r="P49" s="14"/>
      <c r="Q49" s="14"/>
      <c r="R49" s="14"/>
      <c r="S49" s="14">
        <f t="shared" si="9"/>
        <v>154.80000000000001</v>
      </c>
      <c r="T49" s="16">
        <v>160</v>
      </c>
      <c r="U49" s="17">
        <f t="shared" si="10"/>
        <v>5.180878552971576</v>
      </c>
      <c r="V49" s="14">
        <f t="shared" si="11"/>
        <v>2.8552971576227386</v>
      </c>
      <c r="W49" s="14"/>
      <c r="X49" s="14"/>
      <c r="Y49" s="14">
        <f>VLOOKUP(A:A,[1]TDSheet!$A:$Y,25,0)</f>
        <v>115.2</v>
      </c>
      <c r="Z49" s="14">
        <f>VLOOKUP(A:A,[1]TDSheet!$A:$Z,26,0)</f>
        <v>109</v>
      </c>
      <c r="AA49" s="14">
        <f>VLOOKUP(A:A,[1]TDSheet!$A:$AA,27,0)</f>
        <v>110.2</v>
      </c>
      <c r="AB49" s="14">
        <f>VLOOKUP(A:A,[3]TDSheet!$A:$B,2,0)</f>
        <v>156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64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7567</v>
      </c>
      <c r="D50" s="8">
        <v>10903</v>
      </c>
      <c r="E50" s="8">
        <v>8643</v>
      </c>
      <c r="F50" s="8">
        <v>7884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8696</v>
      </c>
      <c r="J50" s="14">
        <f t="shared" si="8"/>
        <v>-53</v>
      </c>
      <c r="K50" s="14">
        <f>VLOOKUP(A:A,[1]TDSheet!$A:$L,12,0)</f>
        <v>3400</v>
      </c>
      <c r="L50" s="14">
        <f>VLOOKUP(A:A,[1]TDSheet!$A:$T,20,0)</f>
        <v>0</v>
      </c>
      <c r="M50" s="14"/>
      <c r="N50" s="14"/>
      <c r="O50" s="14"/>
      <c r="P50" s="14"/>
      <c r="Q50" s="14"/>
      <c r="R50" s="14"/>
      <c r="S50" s="14">
        <f t="shared" si="9"/>
        <v>1728.6</v>
      </c>
      <c r="T50" s="16"/>
      <c r="U50" s="17">
        <f t="shared" si="10"/>
        <v>6.5278259863473336</v>
      </c>
      <c r="V50" s="14">
        <f t="shared" si="11"/>
        <v>4.5609163484901076</v>
      </c>
      <c r="W50" s="14"/>
      <c r="X50" s="14"/>
      <c r="Y50" s="14">
        <f>VLOOKUP(A:A,[1]TDSheet!$A:$Y,25,0)</f>
        <v>1311.8</v>
      </c>
      <c r="Z50" s="14">
        <f>VLOOKUP(A:A,[1]TDSheet!$A:$Z,26,0)</f>
        <v>1422.6</v>
      </c>
      <c r="AA50" s="14">
        <f>VLOOKUP(A:A,[1]TDSheet!$A:$AA,27,0)</f>
        <v>1398.4</v>
      </c>
      <c r="AB50" s="14">
        <f>VLOOKUP(A:A,[3]TDSheet!$A:$B,2,0)</f>
        <v>872</v>
      </c>
      <c r="AC50" s="14" t="str">
        <f>VLOOKUP(A:A,[1]TDSheet!$A:$AC,29,0)</f>
        <v>плак 1-15</v>
      </c>
      <c r="AD50" s="14">
        <f>VLOOKUP(A:A,[1]TDSheet!$A:$AD,30,0)</f>
        <v>0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1223</v>
      </c>
      <c r="D51" s="8">
        <v>2654</v>
      </c>
      <c r="E51" s="8">
        <v>1825</v>
      </c>
      <c r="F51" s="8">
        <v>1417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1871</v>
      </c>
      <c r="J51" s="14">
        <f t="shared" si="8"/>
        <v>-46</v>
      </c>
      <c r="K51" s="14">
        <f>VLOOKUP(A:A,[1]TDSheet!$A:$L,12,0)</f>
        <v>0</v>
      </c>
      <c r="L51" s="14">
        <f>VLOOKUP(A:A,[1]TDSheet!$A:$T,20,0)</f>
        <v>400</v>
      </c>
      <c r="M51" s="14"/>
      <c r="N51" s="14"/>
      <c r="O51" s="14"/>
      <c r="P51" s="14"/>
      <c r="Q51" s="14"/>
      <c r="R51" s="14"/>
      <c r="S51" s="14">
        <f t="shared" si="9"/>
        <v>365</v>
      </c>
      <c r="T51" s="16">
        <v>200</v>
      </c>
      <c r="U51" s="17">
        <f t="shared" si="10"/>
        <v>5.5260273972602736</v>
      </c>
      <c r="V51" s="14">
        <f t="shared" si="11"/>
        <v>3.882191780821918</v>
      </c>
      <c r="W51" s="14"/>
      <c r="X51" s="14"/>
      <c r="Y51" s="14">
        <f>VLOOKUP(A:A,[1]TDSheet!$A:$Y,25,0)</f>
        <v>318.8</v>
      </c>
      <c r="Z51" s="14">
        <f>VLOOKUP(A:A,[1]TDSheet!$A:$Z,26,0)</f>
        <v>288.8</v>
      </c>
      <c r="AA51" s="14">
        <f>VLOOKUP(A:A,[1]TDSheet!$A:$AA,27,0)</f>
        <v>295.60000000000002</v>
      </c>
      <c r="AB51" s="14">
        <f>VLOOKUP(A:A,[3]TDSheet!$A:$B,2,0)</f>
        <v>345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80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5111</v>
      </c>
      <c r="D52" s="8">
        <v>7426</v>
      </c>
      <c r="E52" s="8">
        <v>5785</v>
      </c>
      <c r="F52" s="8">
        <v>5248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6157</v>
      </c>
      <c r="J52" s="14">
        <f t="shared" si="8"/>
        <v>-372</v>
      </c>
      <c r="K52" s="14">
        <f>VLOOKUP(A:A,[1]TDSheet!$A:$L,12,0)</f>
        <v>1400</v>
      </c>
      <c r="L52" s="14">
        <f>VLOOKUP(A:A,[1]TDSheet!$A:$T,20,0)</f>
        <v>0</v>
      </c>
      <c r="M52" s="14"/>
      <c r="N52" s="14"/>
      <c r="O52" s="14"/>
      <c r="P52" s="14"/>
      <c r="Q52" s="14"/>
      <c r="R52" s="14"/>
      <c r="S52" s="14">
        <f t="shared" si="9"/>
        <v>1157</v>
      </c>
      <c r="T52" s="16"/>
      <c r="U52" s="17">
        <f t="shared" si="10"/>
        <v>5.7458945548833187</v>
      </c>
      <c r="V52" s="14">
        <f t="shared" si="11"/>
        <v>4.5358686257562661</v>
      </c>
      <c r="W52" s="14"/>
      <c r="X52" s="14"/>
      <c r="Y52" s="14">
        <f>VLOOKUP(A:A,[1]TDSheet!$A:$Y,25,0)</f>
        <v>922.2</v>
      </c>
      <c r="Z52" s="14">
        <f>VLOOKUP(A:A,[1]TDSheet!$A:$Z,26,0)</f>
        <v>983.4</v>
      </c>
      <c r="AA52" s="14">
        <f>VLOOKUP(A:A,[1]TDSheet!$A:$AA,27,0)</f>
        <v>946.6</v>
      </c>
      <c r="AB52" s="14">
        <f>VLOOKUP(A:A,[3]TDSheet!$A:$B,2,0)</f>
        <v>725</v>
      </c>
      <c r="AC52" s="14" t="str">
        <f>VLOOKUP(A:A,[1]TDSheet!$A:$AC,29,0)</f>
        <v>м280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576</v>
      </c>
      <c r="D53" s="8">
        <v>1607</v>
      </c>
      <c r="E53" s="8">
        <v>1188</v>
      </c>
      <c r="F53" s="8">
        <v>874</v>
      </c>
      <c r="G53" s="1">
        <f>VLOOKUP(A:A,[1]TDSheet!$A:$G,7,0)</f>
        <v>0.35</v>
      </c>
      <c r="H53" s="1">
        <f>VLOOKUP(A:A,[1]TDSheet!$A:$H,8,0)</f>
        <v>60</v>
      </c>
      <c r="I53" s="14">
        <f>VLOOKUP(A:A,[2]TDSheet!$A:$F,6,0)</f>
        <v>1203</v>
      </c>
      <c r="J53" s="14">
        <f t="shared" si="8"/>
        <v>-15</v>
      </c>
      <c r="K53" s="14">
        <f>VLOOKUP(A:A,[1]TDSheet!$A:$L,12,0)</f>
        <v>0</v>
      </c>
      <c r="L53" s="14">
        <f>VLOOKUP(A:A,[1]TDSheet!$A:$T,20,0)</f>
        <v>320</v>
      </c>
      <c r="M53" s="14"/>
      <c r="N53" s="14"/>
      <c r="O53" s="14"/>
      <c r="P53" s="14"/>
      <c r="Q53" s="14"/>
      <c r="R53" s="14"/>
      <c r="S53" s="14">
        <f t="shared" si="9"/>
        <v>237.6</v>
      </c>
      <c r="T53" s="16">
        <v>120</v>
      </c>
      <c r="U53" s="17">
        <f t="shared" si="10"/>
        <v>5.5303030303030303</v>
      </c>
      <c r="V53" s="14">
        <f t="shared" si="11"/>
        <v>3.6784511784511786</v>
      </c>
      <c r="W53" s="14"/>
      <c r="X53" s="14"/>
      <c r="Y53" s="14">
        <f>VLOOKUP(A:A,[1]TDSheet!$A:$Y,25,0)</f>
        <v>179</v>
      </c>
      <c r="Z53" s="14">
        <f>VLOOKUP(A:A,[1]TDSheet!$A:$Z,26,0)</f>
        <v>149.6</v>
      </c>
      <c r="AA53" s="14">
        <f>VLOOKUP(A:A,[1]TDSheet!$A:$AA,27,0)</f>
        <v>188</v>
      </c>
      <c r="AB53" s="14">
        <f>VLOOKUP(A:A,[3]TDSheet!$A:$B,2,0)</f>
        <v>174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2"/>
        <v>42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345</v>
      </c>
      <c r="D54" s="8">
        <v>448</v>
      </c>
      <c r="E54" s="8">
        <v>459</v>
      </c>
      <c r="F54" s="8">
        <v>319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476</v>
      </c>
      <c r="J54" s="14">
        <f t="shared" si="8"/>
        <v>-17</v>
      </c>
      <c r="K54" s="14">
        <f>VLOOKUP(A:A,[1]TDSheet!$A:$L,12,0)</f>
        <v>0</v>
      </c>
      <c r="L54" s="14">
        <f>VLOOKUP(A:A,[1]TDSheet!$A:$T,20,0)</f>
        <v>160</v>
      </c>
      <c r="M54" s="14"/>
      <c r="N54" s="14"/>
      <c r="O54" s="14"/>
      <c r="P54" s="14"/>
      <c r="Q54" s="14"/>
      <c r="R54" s="14"/>
      <c r="S54" s="14">
        <f t="shared" si="9"/>
        <v>91.8</v>
      </c>
      <c r="T54" s="16"/>
      <c r="U54" s="17">
        <f t="shared" si="10"/>
        <v>5.2178649237472765</v>
      </c>
      <c r="V54" s="14">
        <f t="shared" si="11"/>
        <v>3.4749455337690631</v>
      </c>
      <c r="W54" s="14"/>
      <c r="X54" s="14"/>
      <c r="Y54" s="14">
        <f>VLOOKUP(A:A,[1]TDSheet!$A:$Y,25,0)</f>
        <v>83.2</v>
      </c>
      <c r="Z54" s="14">
        <f>VLOOKUP(A:A,[1]TDSheet!$A:$Z,26,0)</f>
        <v>93.2</v>
      </c>
      <c r="AA54" s="14">
        <f>VLOOKUP(A:A,[1]TDSheet!$A:$AA,27,0)</f>
        <v>73</v>
      </c>
      <c r="AB54" s="14">
        <f>VLOOKUP(A:A,[3]TDSheet!$A:$B,2,0)</f>
        <v>71</v>
      </c>
      <c r="AC54" s="14" t="str">
        <f>VLOOKUP(A:A,[1]TDSheet!$A:$AC,29,0)</f>
        <v>м160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156</v>
      </c>
      <c r="D55" s="8">
        <v>721</v>
      </c>
      <c r="E55" s="8">
        <v>564</v>
      </c>
      <c r="F55" s="8">
        <v>306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571</v>
      </c>
      <c r="J55" s="14">
        <f t="shared" si="8"/>
        <v>-7</v>
      </c>
      <c r="K55" s="14">
        <f>VLOOKUP(A:A,[1]TDSheet!$A:$L,12,0)</f>
        <v>0</v>
      </c>
      <c r="L55" s="14">
        <f>VLOOKUP(A:A,[1]TDSheet!$A:$T,20,0)</f>
        <v>50</v>
      </c>
      <c r="M55" s="14"/>
      <c r="N55" s="14"/>
      <c r="O55" s="14"/>
      <c r="P55" s="14"/>
      <c r="Q55" s="14"/>
      <c r="R55" s="14"/>
      <c r="S55" s="14">
        <f t="shared" si="9"/>
        <v>112.8</v>
      </c>
      <c r="T55" s="16">
        <v>200</v>
      </c>
      <c r="U55" s="17">
        <f t="shared" si="10"/>
        <v>4.9290780141843973</v>
      </c>
      <c r="V55" s="14">
        <f t="shared" si="11"/>
        <v>2.7127659574468086</v>
      </c>
      <c r="W55" s="14"/>
      <c r="X55" s="14"/>
      <c r="Y55" s="14">
        <f>VLOOKUP(A:A,[1]TDSheet!$A:$Y,25,0)</f>
        <v>77</v>
      </c>
      <c r="Z55" s="14">
        <f>VLOOKUP(A:A,[1]TDSheet!$A:$Z,26,0)</f>
        <v>71.400000000000006</v>
      </c>
      <c r="AA55" s="14">
        <f>VLOOKUP(A:A,[1]TDSheet!$A:$AA,27,0)</f>
        <v>81.599999999999994</v>
      </c>
      <c r="AB55" s="14">
        <f>VLOOKUP(A:A,[3]TDSheet!$A:$B,2,0)</f>
        <v>162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20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843</v>
      </c>
      <c r="D56" s="8">
        <v>1074</v>
      </c>
      <c r="E56" s="8">
        <v>1245</v>
      </c>
      <c r="F56" s="8">
        <v>598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1261</v>
      </c>
      <c r="J56" s="14">
        <f t="shared" si="8"/>
        <v>-16</v>
      </c>
      <c r="K56" s="14">
        <f>VLOOKUP(A:A,[1]TDSheet!$A:$L,12,0)</f>
        <v>0</v>
      </c>
      <c r="L56" s="14">
        <f>VLOOKUP(A:A,[1]TDSheet!$A:$T,20,0)</f>
        <v>560</v>
      </c>
      <c r="M56" s="14"/>
      <c r="N56" s="14"/>
      <c r="O56" s="14"/>
      <c r="P56" s="14"/>
      <c r="Q56" s="14"/>
      <c r="R56" s="14"/>
      <c r="S56" s="14">
        <f t="shared" si="9"/>
        <v>249</v>
      </c>
      <c r="T56" s="16">
        <v>140</v>
      </c>
      <c r="U56" s="17">
        <f t="shared" si="10"/>
        <v>5.2128514056224899</v>
      </c>
      <c r="V56" s="14">
        <f t="shared" si="11"/>
        <v>2.4016064257028114</v>
      </c>
      <c r="W56" s="14"/>
      <c r="X56" s="14"/>
      <c r="Y56" s="14">
        <f>VLOOKUP(A:A,[1]TDSheet!$A:$Y,25,0)</f>
        <v>177.8</v>
      </c>
      <c r="Z56" s="14">
        <f>VLOOKUP(A:A,[1]TDSheet!$A:$Z,26,0)</f>
        <v>199.6</v>
      </c>
      <c r="AA56" s="14">
        <f>VLOOKUP(A:A,[1]TDSheet!$A:$AA,27,0)</f>
        <v>171.8</v>
      </c>
      <c r="AB56" s="14">
        <f>VLOOKUP(A:A,[3]TDSheet!$A:$B,2,0)</f>
        <v>276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14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541</v>
      </c>
      <c r="D57" s="8">
        <v>1377</v>
      </c>
      <c r="E57" s="8">
        <v>907</v>
      </c>
      <c r="F57" s="8">
        <v>909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933</v>
      </c>
      <c r="J57" s="14">
        <f t="shared" si="8"/>
        <v>-26</v>
      </c>
      <c r="K57" s="14">
        <f>VLOOKUP(A:A,[1]TDSheet!$A:$L,12,0)</f>
        <v>0</v>
      </c>
      <c r="L57" s="14">
        <f>VLOOKUP(A:A,[1]TDSheet!$A:$T,20,0)</f>
        <v>140</v>
      </c>
      <c r="M57" s="14"/>
      <c r="N57" s="14"/>
      <c r="O57" s="14"/>
      <c r="P57" s="14"/>
      <c r="Q57" s="14"/>
      <c r="R57" s="14"/>
      <c r="S57" s="14">
        <f t="shared" si="9"/>
        <v>181.4</v>
      </c>
      <c r="T57" s="16"/>
      <c r="U57" s="17">
        <f t="shared" si="10"/>
        <v>5.7828004410143325</v>
      </c>
      <c r="V57" s="14">
        <f t="shared" si="11"/>
        <v>5.0110253583241455</v>
      </c>
      <c r="W57" s="14"/>
      <c r="X57" s="14"/>
      <c r="Y57" s="14">
        <f>VLOOKUP(A:A,[1]TDSheet!$A:$Y,25,0)</f>
        <v>132</v>
      </c>
      <c r="Z57" s="14">
        <f>VLOOKUP(A:A,[1]TDSheet!$A:$Z,26,0)</f>
        <v>145.80000000000001</v>
      </c>
      <c r="AA57" s="14">
        <f>VLOOKUP(A:A,[1]TDSheet!$A:$AA,27,0)</f>
        <v>164</v>
      </c>
      <c r="AB57" s="14">
        <f>VLOOKUP(A:A,[3]TDSheet!$A:$B,2,0)</f>
        <v>165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280</v>
      </c>
      <c r="D58" s="8">
        <v>139</v>
      </c>
      <c r="E58" s="8">
        <v>312</v>
      </c>
      <c r="F58" s="8">
        <v>94</v>
      </c>
      <c r="G58" s="1">
        <f>VLOOKUP(A:A,[1]TDSheet!$A:$G,7,0)</f>
        <v>0.4</v>
      </c>
      <c r="H58" s="1">
        <f>VLOOKUP(A:A,[1]TDSheet!$A:$H,8,0)</f>
        <v>30</v>
      </c>
      <c r="I58" s="14">
        <f>VLOOKUP(A:A,[2]TDSheet!$A:$F,6,0)</f>
        <v>324</v>
      </c>
      <c r="J58" s="14">
        <f t="shared" si="8"/>
        <v>-12</v>
      </c>
      <c r="K58" s="14">
        <f>VLOOKUP(A:A,[1]TDSheet!$A:$L,12,0)</f>
        <v>0</v>
      </c>
      <c r="L58" s="14">
        <f>VLOOKUP(A:A,[1]TDSheet!$A:$T,20,0)</f>
        <v>60</v>
      </c>
      <c r="M58" s="14"/>
      <c r="N58" s="14"/>
      <c r="O58" s="14"/>
      <c r="P58" s="14"/>
      <c r="Q58" s="14"/>
      <c r="R58" s="14"/>
      <c r="S58" s="14">
        <f t="shared" si="9"/>
        <v>62.4</v>
      </c>
      <c r="T58" s="16">
        <v>120</v>
      </c>
      <c r="U58" s="17">
        <f t="shared" si="10"/>
        <v>4.3910256410256414</v>
      </c>
      <c r="V58" s="14">
        <f t="shared" si="11"/>
        <v>1.5064102564102564</v>
      </c>
      <c r="W58" s="14"/>
      <c r="X58" s="14"/>
      <c r="Y58" s="14">
        <f>VLOOKUP(A:A,[1]TDSheet!$A:$Y,25,0)</f>
        <v>22.2</v>
      </c>
      <c r="Z58" s="14">
        <f>VLOOKUP(A:A,[1]TDSheet!$A:$Z,26,0)</f>
        <v>58.8</v>
      </c>
      <c r="AA58" s="14">
        <f>VLOOKUP(A:A,[1]TDSheet!$A:$AA,27,0)</f>
        <v>40.4</v>
      </c>
      <c r="AB58" s="14">
        <f>VLOOKUP(A:A,[3]TDSheet!$A:$B,2,0)</f>
        <v>86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48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399.32400000000001</v>
      </c>
      <c r="D59" s="8">
        <v>575.16800000000001</v>
      </c>
      <c r="E59" s="8">
        <v>514.16999999999996</v>
      </c>
      <c r="F59" s="8">
        <v>450.447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532.20000000000005</v>
      </c>
      <c r="J59" s="14">
        <f t="shared" si="8"/>
        <v>-18.030000000000086</v>
      </c>
      <c r="K59" s="14">
        <f>VLOOKUP(A:A,[1]TDSheet!$A:$L,12,0)</f>
        <v>0</v>
      </c>
      <c r="L59" s="14">
        <f>VLOOKUP(A:A,[1]TDSheet!$A:$T,20,0)</f>
        <v>50</v>
      </c>
      <c r="M59" s="14"/>
      <c r="N59" s="14"/>
      <c r="O59" s="14"/>
      <c r="P59" s="14"/>
      <c r="Q59" s="14"/>
      <c r="R59" s="14"/>
      <c r="S59" s="14">
        <f t="shared" si="9"/>
        <v>102.83399999999999</v>
      </c>
      <c r="T59" s="16">
        <v>50</v>
      </c>
      <c r="U59" s="17">
        <f t="shared" si="10"/>
        <v>5.3527724293521608</v>
      </c>
      <c r="V59" s="14">
        <f t="shared" si="11"/>
        <v>4.380331407900111</v>
      </c>
      <c r="W59" s="14"/>
      <c r="X59" s="14"/>
      <c r="Y59" s="14">
        <f>VLOOKUP(A:A,[1]TDSheet!$A:$Y,25,0)</f>
        <v>77.908000000000001</v>
      </c>
      <c r="Z59" s="14">
        <f>VLOOKUP(A:A,[1]TDSheet!$A:$Z,26,0)</f>
        <v>85.175600000000003</v>
      </c>
      <c r="AA59" s="14">
        <f>VLOOKUP(A:A,[1]TDSheet!$A:$AA,27,0)</f>
        <v>83.894199999999998</v>
      </c>
      <c r="AB59" s="14">
        <f>VLOOKUP(A:A,[3]TDSheet!$A:$B,2,0)</f>
        <v>112.917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2"/>
        <v>50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323</v>
      </c>
      <c r="D60" s="8">
        <v>185</v>
      </c>
      <c r="E60" s="8">
        <v>465</v>
      </c>
      <c r="F60" s="8">
        <v>30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489</v>
      </c>
      <c r="J60" s="14">
        <f t="shared" si="8"/>
        <v>-24</v>
      </c>
      <c r="K60" s="14">
        <f>VLOOKUP(A:A,[1]TDSheet!$A:$L,12,0)</f>
        <v>0</v>
      </c>
      <c r="L60" s="14">
        <f>VLOOKUP(A:A,[1]TDSheet!$A:$T,20,0)</f>
        <v>80</v>
      </c>
      <c r="M60" s="14"/>
      <c r="N60" s="14"/>
      <c r="O60" s="14"/>
      <c r="P60" s="14"/>
      <c r="Q60" s="14"/>
      <c r="R60" s="14"/>
      <c r="S60" s="14">
        <f t="shared" si="9"/>
        <v>93</v>
      </c>
      <c r="T60" s="16">
        <v>160</v>
      </c>
      <c r="U60" s="17">
        <f t="shared" si="10"/>
        <v>2.903225806451613</v>
      </c>
      <c r="V60" s="14">
        <f t="shared" si="11"/>
        <v>0.32258064516129031</v>
      </c>
      <c r="W60" s="14"/>
      <c r="X60" s="14"/>
      <c r="Y60" s="14">
        <f>VLOOKUP(A:A,[1]TDSheet!$A:$Y,25,0)</f>
        <v>83.8</v>
      </c>
      <c r="Z60" s="14">
        <f>VLOOKUP(A:A,[1]TDSheet!$A:$Z,26,0)</f>
        <v>81.599999999999994</v>
      </c>
      <c r="AA60" s="14">
        <f>VLOOKUP(A:A,[1]TDSheet!$A:$AA,27,0)</f>
        <v>69</v>
      </c>
      <c r="AB60" s="14">
        <f>VLOOKUP(A:A,[3]TDSheet!$A:$B,2,0)</f>
        <v>68</v>
      </c>
      <c r="AC60" s="14" t="str">
        <f>VLOOKUP(A:A,[1]TDSheet!$A:$AC,29,0)</f>
        <v>?</v>
      </c>
      <c r="AD60" s="14" t="e">
        <f>VLOOKUP(A:A,[1]TDSheet!$A:$AD,30,0)</f>
        <v>#N/A</v>
      </c>
      <c r="AE60" s="14">
        <f t="shared" si="12"/>
        <v>44.800000000000004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54.908999999999999</v>
      </c>
      <c r="D61" s="8">
        <v>24.879000000000001</v>
      </c>
      <c r="E61" s="8">
        <v>49.406999999999996</v>
      </c>
      <c r="F61" s="8">
        <v>8.3919999999999995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47.1</v>
      </c>
      <c r="J61" s="14">
        <f t="shared" si="8"/>
        <v>2.3069999999999951</v>
      </c>
      <c r="K61" s="14">
        <f>VLOOKUP(A:A,[1]TDSheet!$A:$L,12,0)</f>
        <v>0</v>
      </c>
      <c r="L61" s="14">
        <f>VLOOKUP(A:A,[1]TDSheet!$A:$T,20,0)</f>
        <v>20</v>
      </c>
      <c r="M61" s="14"/>
      <c r="N61" s="14"/>
      <c r="O61" s="14"/>
      <c r="P61" s="14"/>
      <c r="Q61" s="14"/>
      <c r="R61" s="14"/>
      <c r="S61" s="14">
        <f t="shared" si="9"/>
        <v>9.8813999999999993</v>
      </c>
      <c r="T61" s="16">
        <v>10</v>
      </c>
      <c r="U61" s="17">
        <f t="shared" si="10"/>
        <v>3.8852794138482398</v>
      </c>
      <c r="V61" s="14">
        <f t="shared" si="11"/>
        <v>0.84927237031189917</v>
      </c>
      <c r="W61" s="14"/>
      <c r="X61" s="14"/>
      <c r="Y61" s="14">
        <f>VLOOKUP(A:A,[1]TDSheet!$A:$Y,25,0)</f>
        <v>10.641200000000001</v>
      </c>
      <c r="Z61" s="14">
        <f>VLOOKUP(A:A,[1]TDSheet!$A:$Z,26,0)</f>
        <v>11.215</v>
      </c>
      <c r="AA61" s="14">
        <f>VLOOKUP(A:A,[1]TDSheet!$A:$AA,27,0)</f>
        <v>5.9201999999999995</v>
      </c>
      <c r="AB61" s="14">
        <f>VLOOKUP(A:A,[3]TDSheet!$A:$B,2,0)</f>
        <v>5.2160000000000002</v>
      </c>
      <c r="AC61" s="14" t="str">
        <f>VLOOKUP(A:A,[1]TDSheet!$A:$AC,29,0)</f>
        <v>?</v>
      </c>
      <c r="AD61" s="14" t="str">
        <f>VLOOKUP(A:A,[1]TDSheet!$A:$AD,30,0)</f>
        <v>не зак</v>
      </c>
      <c r="AE61" s="14">
        <f t="shared" si="12"/>
        <v>10</v>
      </c>
      <c r="AF61" s="14"/>
      <c r="AG61" s="14"/>
    </row>
    <row r="62" spans="1:33" s="1" customFormat="1" ht="11.1" customHeight="1" outlineLevel="1" x14ac:dyDescent="0.2">
      <c r="A62" s="7" t="s">
        <v>89</v>
      </c>
      <c r="B62" s="7" t="s">
        <v>8</v>
      </c>
      <c r="C62" s="8"/>
      <c r="D62" s="8">
        <v>404</v>
      </c>
      <c r="E62" s="8">
        <v>395</v>
      </c>
      <c r="F62" s="8">
        <v>4</v>
      </c>
      <c r="G62" s="1">
        <f>VLOOKUP(A:A,[1]TDSheet!$A:$G,7,0)</f>
        <v>0.09</v>
      </c>
      <c r="H62" s="1" t="e">
        <f>VLOOKUP(A:A,[1]TDSheet!$A:$H,8,0)</f>
        <v>#N/A</v>
      </c>
      <c r="I62" s="14">
        <f>VLOOKUP(A:A,[2]TDSheet!$A:$F,6,0)</f>
        <v>402</v>
      </c>
      <c r="J62" s="14">
        <f t="shared" si="8"/>
        <v>-7</v>
      </c>
      <c r="K62" s="14">
        <f>VLOOKUP(A:A,[1]TDSheet!$A:$L,12,0)</f>
        <v>0</v>
      </c>
      <c r="L62" s="14">
        <f>VLOOKUP(A:A,[1]TDSheet!$A:$T,20,0)</f>
        <v>120</v>
      </c>
      <c r="M62" s="14"/>
      <c r="N62" s="14"/>
      <c r="O62" s="14"/>
      <c r="P62" s="14"/>
      <c r="Q62" s="14"/>
      <c r="R62" s="14"/>
      <c r="S62" s="14">
        <f t="shared" si="9"/>
        <v>79</v>
      </c>
      <c r="T62" s="16">
        <v>240</v>
      </c>
      <c r="U62" s="17">
        <f t="shared" si="10"/>
        <v>4.6075949367088604</v>
      </c>
      <c r="V62" s="14">
        <f t="shared" si="11"/>
        <v>5.0632911392405063E-2</v>
      </c>
      <c r="W62" s="14"/>
      <c r="X62" s="14"/>
      <c r="Y62" s="14">
        <f>VLOOKUP(A:A,[1]TDSheet!$A:$Y,25,0)</f>
        <v>0</v>
      </c>
      <c r="Z62" s="14">
        <f>VLOOKUP(A:A,[1]TDSheet!$A:$Z,26,0)</f>
        <v>0</v>
      </c>
      <c r="AA62" s="14">
        <f>VLOOKUP(A:A,[1]TDSheet!$A:$AA,27,0)</f>
        <v>0</v>
      </c>
      <c r="AB62" s="14">
        <f>VLOOKUP(A:A,[3]TDSheet!$A:$B,2,0)</f>
        <v>171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2"/>
        <v>21.599999999999998</v>
      </c>
      <c r="AF62" s="14"/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112</v>
      </c>
      <c r="D63" s="8">
        <v>54</v>
      </c>
      <c r="E63" s="8">
        <v>115</v>
      </c>
      <c r="F63" s="8">
        <v>46</v>
      </c>
      <c r="G63" s="1">
        <f>VLOOKUP(A:A,[1]TDSheet!$A:$G,7,0)</f>
        <v>0.45</v>
      </c>
      <c r="H63" s="1">
        <f>VLOOKUP(A:A,[1]TDSheet!$A:$H,8,0)</f>
        <v>60</v>
      </c>
      <c r="I63" s="14">
        <f>VLOOKUP(A:A,[2]TDSheet!$A:$F,6,0)</f>
        <v>119</v>
      </c>
      <c r="J63" s="14">
        <f t="shared" si="8"/>
        <v>-4</v>
      </c>
      <c r="K63" s="14">
        <f>VLOOKUP(A:A,[1]TDSheet!$A:$L,12,0)</f>
        <v>0</v>
      </c>
      <c r="L63" s="14">
        <f>VLOOKUP(A:A,[1]TDSheet!$A:$T,20,0)</f>
        <v>40</v>
      </c>
      <c r="M63" s="14"/>
      <c r="N63" s="14"/>
      <c r="O63" s="14"/>
      <c r="P63" s="14"/>
      <c r="Q63" s="14"/>
      <c r="R63" s="14"/>
      <c r="S63" s="14">
        <f t="shared" si="9"/>
        <v>23</v>
      </c>
      <c r="T63" s="16"/>
      <c r="U63" s="17">
        <f t="shared" si="10"/>
        <v>3.7391304347826089</v>
      </c>
      <c r="V63" s="14">
        <f t="shared" si="11"/>
        <v>2</v>
      </c>
      <c r="W63" s="14"/>
      <c r="X63" s="14"/>
      <c r="Y63" s="14">
        <f>VLOOKUP(A:A,[1]TDSheet!$A:$Y,25,0)</f>
        <v>27.4</v>
      </c>
      <c r="Z63" s="14">
        <f>VLOOKUP(A:A,[1]TDSheet!$A:$Z,26,0)</f>
        <v>33.6</v>
      </c>
      <c r="AA63" s="14">
        <f>VLOOKUP(A:A,[1]TDSheet!$A:$AA,27,0)</f>
        <v>21.6</v>
      </c>
      <c r="AB63" s="14">
        <f>VLOOKUP(A:A,[3]TDSheet!$A:$B,2,0)</f>
        <v>16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150</v>
      </c>
      <c r="D64" s="8">
        <v>45</v>
      </c>
      <c r="E64" s="8">
        <v>107</v>
      </c>
      <c r="F64" s="8">
        <v>83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111</v>
      </c>
      <c r="J64" s="14">
        <f t="shared" si="8"/>
        <v>-4</v>
      </c>
      <c r="K64" s="14">
        <f>VLOOKUP(A:A,[1]TDSheet!$A:$L,12,0)</f>
        <v>0</v>
      </c>
      <c r="L64" s="14">
        <f>VLOOKUP(A:A,[1]TDSheet!$A:$T,20,0)</f>
        <v>24</v>
      </c>
      <c r="M64" s="14"/>
      <c r="N64" s="14"/>
      <c r="O64" s="14"/>
      <c r="P64" s="14"/>
      <c r="Q64" s="14"/>
      <c r="R64" s="14"/>
      <c r="S64" s="14">
        <f t="shared" si="9"/>
        <v>21.4</v>
      </c>
      <c r="T64" s="16"/>
      <c r="U64" s="17">
        <f t="shared" si="10"/>
        <v>5</v>
      </c>
      <c r="V64" s="14">
        <f t="shared" si="11"/>
        <v>3.8785046728971966</v>
      </c>
      <c r="W64" s="14"/>
      <c r="X64" s="14"/>
      <c r="Y64" s="14">
        <f>VLOOKUP(A:A,[1]TDSheet!$A:$Y,25,0)</f>
        <v>25.8</v>
      </c>
      <c r="Z64" s="14">
        <f>VLOOKUP(A:A,[1]TDSheet!$A:$Z,26,0)</f>
        <v>35.6</v>
      </c>
      <c r="AA64" s="14">
        <f>VLOOKUP(A:A,[1]TDSheet!$A:$AA,27,0)</f>
        <v>19.600000000000001</v>
      </c>
      <c r="AB64" s="14">
        <f>VLOOKUP(A:A,[3]TDSheet!$A:$B,2,0)</f>
        <v>12</v>
      </c>
      <c r="AC64" s="14" t="str">
        <f>VLOOKUP(A:A,[1]TDSheet!$A:$AC,29,0)</f>
        <v>?</v>
      </c>
      <c r="AD64" s="14" t="str">
        <f>VLOOKUP(A:A,[1]TDSheet!$A:$AD,30,0)</f>
        <v>не зак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118</v>
      </c>
      <c r="D65" s="8">
        <v>4</v>
      </c>
      <c r="E65" s="8">
        <v>58</v>
      </c>
      <c r="F65" s="8">
        <v>60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61</v>
      </c>
      <c r="J65" s="14">
        <f t="shared" si="8"/>
        <v>-3</v>
      </c>
      <c r="K65" s="14">
        <f>VLOOKUP(A:A,[1]TDSheet!$A:$L,12,0)</f>
        <v>0</v>
      </c>
      <c r="L65" s="14">
        <f>VLOOKUP(A:A,[1]TDSheet!$A:$T,20,0)</f>
        <v>0</v>
      </c>
      <c r="M65" s="14"/>
      <c r="N65" s="14"/>
      <c r="O65" s="14"/>
      <c r="P65" s="14"/>
      <c r="Q65" s="14"/>
      <c r="R65" s="14"/>
      <c r="S65" s="14">
        <f t="shared" si="9"/>
        <v>11.6</v>
      </c>
      <c r="T65" s="16"/>
      <c r="U65" s="17">
        <f t="shared" si="10"/>
        <v>5.1724137931034484</v>
      </c>
      <c r="V65" s="14">
        <f t="shared" si="11"/>
        <v>5.1724137931034484</v>
      </c>
      <c r="W65" s="14"/>
      <c r="X65" s="14"/>
      <c r="Y65" s="14">
        <f>VLOOKUP(A:A,[1]TDSheet!$A:$Y,25,0)</f>
        <v>13.2</v>
      </c>
      <c r="Z65" s="14">
        <f>VLOOKUP(A:A,[1]TDSheet!$A:$Z,26,0)</f>
        <v>18.8</v>
      </c>
      <c r="AA65" s="14">
        <f>VLOOKUP(A:A,[1]TDSheet!$A:$AA,27,0)</f>
        <v>9.8000000000000007</v>
      </c>
      <c r="AB65" s="14">
        <f>VLOOKUP(A:A,[3]TDSheet!$A:$B,2,0)</f>
        <v>7</v>
      </c>
      <c r="AC65" s="14" t="str">
        <f>VLOOKUP(A:A,[1]TDSheet!$A:$AC,29,0)</f>
        <v>?</v>
      </c>
      <c r="AD65" s="14" t="str">
        <f>VLOOKUP(A:A,[1]TDSheet!$A:$AD,30,0)</f>
        <v>костик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9</v>
      </c>
      <c r="C66" s="8">
        <v>140.53200000000001</v>
      </c>
      <c r="D66" s="8">
        <v>168.50800000000001</v>
      </c>
      <c r="E66" s="8">
        <v>243.625</v>
      </c>
      <c r="F66" s="8">
        <v>24.321000000000002</v>
      </c>
      <c r="G66" s="1">
        <f>VLOOKUP(A:A,[1]TDSheet!$A:$G,7,0)</f>
        <v>1</v>
      </c>
      <c r="H66" s="1">
        <f>VLOOKUP(A:A,[1]TDSheet!$A:$H,8,0)</f>
        <v>45</v>
      </c>
      <c r="I66" s="14">
        <f>VLOOKUP(A:A,[2]TDSheet!$A:$F,6,0)</f>
        <v>240.12</v>
      </c>
      <c r="J66" s="14">
        <f t="shared" si="8"/>
        <v>3.5049999999999955</v>
      </c>
      <c r="K66" s="14">
        <f>VLOOKUP(A:A,[1]TDSheet!$A:$L,12,0)</f>
        <v>0</v>
      </c>
      <c r="L66" s="14">
        <f>VLOOKUP(A:A,[1]TDSheet!$A:$T,20,0)</f>
        <v>40</v>
      </c>
      <c r="M66" s="14"/>
      <c r="N66" s="14"/>
      <c r="O66" s="14"/>
      <c r="P66" s="14"/>
      <c r="Q66" s="14"/>
      <c r="R66" s="14"/>
      <c r="S66" s="14">
        <f t="shared" si="9"/>
        <v>48.725000000000001</v>
      </c>
      <c r="T66" s="16">
        <v>100</v>
      </c>
      <c r="U66" s="17">
        <f t="shared" si="10"/>
        <v>3.3724166239096971</v>
      </c>
      <c r="V66" s="14">
        <f t="shared" si="11"/>
        <v>0.49914828116983068</v>
      </c>
      <c r="W66" s="14"/>
      <c r="X66" s="14"/>
      <c r="Y66" s="14">
        <f>VLOOKUP(A:A,[1]TDSheet!$A:$Y,25,0)</f>
        <v>37.6126</v>
      </c>
      <c r="Z66" s="14">
        <f>VLOOKUP(A:A,[1]TDSheet!$A:$Z,26,0)</f>
        <v>42.8444</v>
      </c>
      <c r="AA66" s="14">
        <f>VLOOKUP(A:A,[1]TDSheet!$A:$AA,27,0)</f>
        <v>37.577199999999998</v>
      </c>
      <c r="AB66" s="14">
        <f>VLOOKUP(A:A,[3]TDSheet!$A:$B,2,0)</f>
        <v>43.067999999999998</v>
      </c>
      <c r="AC66" s="14" t="str">
        <f>VLOOKUP(A:A,[1]TDSheet!$A:$AC,29,0)</f>
        <v>?</v>
      </c>
      <c r="AD66" s="14" t="e">
        <f>VLOOKUP(A:A,[1]TDSheet!$A:$AD,30,0)</f>
        <v>#N/A</v>
      </c>
      <c r="AE66" s="14">
        <f t="shared" si="12"/>
        <v>100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500</v>
      </c>
      <c r="D67" s="8">
        <v>1038</v>
      </c>
      <c r="E67" s="8">
        <v>1177</v>
      </c>
      <c r="F67" s="8">
        <v>55</v>
      </c>
      <c r="G67" s="1">
        <f>VLOOKUP(A:A,[1]TDSheet!$A:$G,7,0)</f>
        <v>0.35</v>
      </c>
      <c r="H67" s="1" t="e">
        <f>VLOOKUP(A:A,[1]TDSheet!$A:$H,8,0)</f>
        <v>#N/A</v>
      </c>
      <c r="I67" s="14">
        <f>VLOOKUP(A:A,[2]TDSheet!$A:$F,6,0)</f>
        <v>1209</v>
      </c>
      <c r="J67" s="14">
        <f t="shared" si="8"/>
        <v>-32</v>
      </c>
      <c r="K67" s="14">
        <f>VLOOKUP(A:A,[1]TDSheet!$A:$L,12,0)</f>
        <v>0</v>
      </c>
      <c r="L67" s="14">
        <f>VLOOKUP(A:A,[1]TDSheet!$A:$T,20,0)</f>
        <v>400</v>
      </c>
      <c r="M67" s="14"/>
      <c r="N67" s="14"/>
      <c r="O67" s="14"/>
      <c r="P67" s="14"/>
      <c r="Q67" s="14"/>
      <c r="R67" s="14"/>
      <c r="S67" s="14">
        <f t="shared" si="9"/>
        <v>235.4</v>
      </c>
      <c r="T67" s="16">
        <v>480</v>
      </c>
      <c r="U67" s="17">
        <f t="shared" si="10"/>
        <v>3.97196261682243</v>
      </c>
      <c r="V67" s="14">
        <f t="shared" si="11"/>
        <v>0.23364485981308411</v>
      </c>
      <c r="W67" s="14"/>
      <c r="X67" s="14"/>
      <c r="Y67" s="14">
        <f>VLOOKUP(A:A,[1]TDSheet!$A:$Y,25,0)</f>
        <v>175.8</v>
      </c>
      <c r="Z67" s="14">
        <f>VLOOKUP(A:A,[1]TDSheet!$A:$Z,26,0)</f>
        <v>120</v>
      </c>
      <c r="AA67" s="14">
        <f>VLOOKUP(A:A,[1]TDSheet!$A:$AA,27,0)</f>
        <v>102.2</v>
      </c>
      <c r="AB67" s="14">
        <f>VLOOKUP(A:A,[3]TDSheet!$A:$B,2,0)</f>
        <v>332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2"/>
        <v>168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44</v>
      </c>
      <c r="D68" s="8">
        <v>83</v>
      </c>
      <c r="E68" s="8">
        <v>33</v>
      </c>
      <c r="F68" s="8">
        <v>90</v>
      </c>
      <c r="G68" s="1">
        <f>VLOOKUP(A:A,[1]TDSheet!$A:$G,7,0)</f>
        <v>0.8</v>
      </c>
      <c r="H68" s="1">
        <f>VLOOKUP(A:A,[1]TDSheet!$A:$H,8,0)</f>
        <v>60</v>
      </c>
      <c r="I68" s="14">
        <f>VLOOKUP(A:A,[2]TDSheet!$A:$F,6,0)</f>
        <v>36</v>
      </c>
      <c r="J68" s="14">
        <f t="shared" si="8"/>
        <v>-3</v>
      </c>
      <c r="K68" s="14">
        <f>VLOOKUP(A:A,[1]TDSheet!$A:$L,12,0)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9"/>
        <v>6.6</v>
      </c>
      <c r="T68" s="16"/>
      <c r="U68" s="17">
        <f t="shared" si="10"/>
        <v>13.636363636363637</v>
      </c>
      <c r="V68" s="14">
        <f t="shared" si="11"/>
        <v>13.636363636363637</v>
      </c>
      <c r="W68" s="14"/>
      <c r="X68" s="14"/>
      <c r="Y68" s="14">
        <f>VLOOKUP(A:A,[1]TDSheet!$A:$Y,25,0)</f>
        <v>11.2</v>
      </c>
      <c r="Z68" s="14">
        <f>VLOOKUP(A:A,[1]TDSheet!$A:$Z,26,0)</f>
        <v>17.600000000000001</v>
      </c>
      <c r="AA68" s="14">
        <f>VLOOKUP(A:A,[1]TDSheet!$A:$AA,27,0)</f>
        <v>10.8</v>
      </c>
      <c r="AB68" s="14">
        <f>VLOOKUP(A:A,[3]TDSheet!$A:$B,2,0)</f>
        <v>5</v>
      </c>
      <c r="AC68" s="20" t="str">
        <f>VLOOKUP(A:A,[1]TDSheet!$A:$AC,29,0)</f>
        <v>магаз</v>
      </c>
      <c r="AD68" s="14" t="str">
        <f>VLOOKUP(A:A,[1]TDSheet!$A:$AD,30,0)</f>
        <v>костик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171</v>
      </c>
      <c r="D69" s="8">
        <v>8</v>
      </c>
      <c r="E69" s="8">
        <v>84</v>
      </c>
      <c r="F69" s="8">
        <v>88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91</v>
      </c>
      <c r="J69" s="14">
        <f t="shared" si="8"/>
        <v>-7</v>
      </c>
      <c r="K69" s="14">
        <f>VLOOKUP(A:A,[1]TDSheet!$A:$L,12,0)</f>
        <v>0</v>
      </c>
      <c r="L69" s="14">
        <f>VLOOKUP(A:A,[1]TDSheet!$A:$T,20,0)</f>
        <v>0</v>
      </c>
      <c r="M69" s="14"/>
      <c r="N69" s="14"/>
      <c r="O69" s="14"/>
      <c r="P69" s="14"/>
      <c r="Q69" s="14"/>
      <c r="R69" s="14"/>
      <c r="S69" s="14">
        <f t="shared" si="9"/>
        <v>16.8</v>
      </c>
      <c r="T69" s="16"/>
      <c r="U69" s="17">
        <f t="shared" si="10"/>
        <v>5.2380952380952381</v>
      </c>
      <c r="V69" s="14">
        <f t="shared" si="11"/>
        <v>5.2380952380952381</v>
      </c>
      <c r="W69" s="14"/>
      <c r="X69" s="14"/>
      <c r="Y69" s="14">
        <f>VLOOKUP(A:A,[1]TDSheet!$A:$Y,25,0)</f>
        <v>27.8</v>
      </c>
      <c r="Z69" s="14">
        <f>VLOOKUP(A:A,[1]TDSheet!$A:$Z,26,0)</f>
        <v>15.2</v>
      </c>
      <c r="AA69" s="14">
        <f>VLOOKUP(A:A,[1]TDSheet!$A:$AA,27,0)</f>
        <v>8.6</v>
      </c>
      <c r="AB69" s="14">
        <f>VLOOKUP(A:A,[3]TDSheet!$A:$B,2,0)</f>
        <v>12</v>
      </c>
      <c r="AC69" s="14" t="str">
        <f>VLOOKUP(A:A,[1]TDSheet!$A:$AC,29,0)</f>
        <v>костик</v>
      </c>
      <c r="AD69" s="14" t="str">
        <f>VLOOKUP(A:A,[1]TDSheet!$A:$AD,30,0)</f>
        <v>не зак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9</v>
      </c>
      <c r="C70" s="8">
        <v>40.631</v>
      </c>
      <c r="D70" s="8">
        <v>129.708</v>
      </c>
      <c r="E70" s="8">
        <v>83.218000000000004</v>
      </c>
      <c r="F70" s="8">
        <v>70.108000000000004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85.3</v>
      </c>
      <c r="J70" s="14">
        <f t="shared" si="8"/>
        <v>-2.0819999999999936</v>
      </c>
      <c r="K70" s="14">
        <f>VLOOKUP(A:A,[1]TDSheet!$A:$L,12,0)</f>
        <v>0</v>
      </c>
      <c r="L70" s="14">
        <f>VLOOKUP(A:A,[1]TDSheet!$A:$T,20,0)</f>
        <v>0</v>
      </c>
      <c r="M70" s="14"/>
      <c r="N70" s="14"/>
      <c r="O70" s="14"/>
      <c r="P70" s="14"/>
      <c r="Q70" s="14"/>
      <c r="R70" s="14"/>
      <c r="S70" s="14">
        <f t="shared" si="9"/>
        <v>16.643599999999999</v>
      </c>
      <c r="T70" s="16">
        <v>20</v>
      </c>
      <c r="U70" s="17">
        <f t="shared" si="10"/>
        <v>5.4139729385469497</v>
      </c>
      <c r="V70" s="14">
        <f t="shared" si="11"/>
        <v>4.2123098368141516</v>
      </c>
      <c r="W70" s="14"/>
      <c r="X70" s="14"/>
      <c r="Y70" s="14">
        <f>VLOOKUP(A:A,[1]TDSheet!$A:$Y,25,0)</f>
        <v>11.327999999999999</v>
      </c>
      <c r="Z70" s="14">
        <f>VLOOKUP(A:A,[1]TDSheet!$A:$Z,26,0)</f>
        <v>14.411199999999999</v>
      </c>
      <c r="AA70" s="14">
        <f>VLOOKUP(A:A,[1]TDSheet!$A:$AA,27,0)</f>
        <v>13.438599999999999</v>
      </c>
      <c r="AB70" s="14">
        <f>VLOOKUP(A:A,[3]TDSheet!$A:$B,2,0)</f>
        <v>29.39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2"/>
        <v>20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1247</v>
      </c>
      <c r="D71" s="8">
        <v>1430</v>
      </c>
      <c r="E71" s="8">
        <v>1673</v>
      </c>
      <c r="F71" s="8">
        <v>778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1721</v>
      </c>
      <c r="J71" s="14">
        <f t="shared" si="8"/>
        <v>-48</v>
      </c>
      <c r="K71" s="14">
        <f>VLOOKUP(A:A,[1]TDSheet!$A:$L,12,0)</f>
        <v>0</v>
      </c>
      <c r="L71" s="14">
        <f>VLOOKUP(A:A,[1]TDSheet!$A:$T,20,0)</f>
        <v>600</v>
      </c>
      <c r="M71" s="14"/>
      <c r="N71" s="14"/>
      <c r="O71" s="14"/>
      <c r="P71" s="14"/>
      <c r="Q71" s="14"/>
      <c r="R71" s="14"/>
      <c r="S71" s="14">
        <f t="shared" si="9"/>
        <v>334.6</v>
      </c>
      <c r="T71" s="16">
        <v>320</v>
      </c>
      <c r="U71" s="17">
        <f t="shared" si="10"/>
        <v>5.0747160789001793</v>
      </c>
      <c r="V71" s="14">
        <f t="shared" si="11"/>
        <v>2.3251643753735802</v>
      </c>
      <c r="W71" s="14"/>
      <c r="X71" s="14"/>
      <c r="Y71" s="14">
        <f>VLOOKUP(A:A,[1]TDSheet!$A:$Y,25,0)</f>
        <v>236</v>
      </c>
      <c r="Z71" s="14">
        <f>VLOOKUP(A:A,[1]TDSheet!$A:$Z,26,0)</f>
        <v>272</v>
      </c>
      <c r="AA71" s="14">
        <f>VLOOKUP(A:A,[1]TDSheet!$A:$AA,27,0)</f>
        <v>225.8</v>
      </c>
      <c r="AB71" s="14">
        <f>VLOOKUP(A:A,[3]TDSheet!$A:$B,2,0)</f>
        <v>399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89.600000000000009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374</v>
      </c>
      <c r="D72" s="8">
        <v>669</v>
      </c>
      <c r="E72" s="8">
        <v>546</v>
      </c>
      <c r="F72" s="8">
        <v>381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567</v>
      </c>
      <c r="J72" s="14">
        <f t="shared" ref="J72:J89" si="13">E72-I72</f>
        <v>-21</v>
      </c>
      <c r="K72" s="14">
        <f>VLOOKUP(A:A,[1]TDSheet!$A:$L,12,0)</f>
        <v>0</v>
      </c>
      <c r="L72" s="14">
        <f>VLOOKUP(A:A,[1]TDSheet!$A:$T,20,0)</f>
        <v>120</v>
      </c>
      <c r="M72" s="14"/>
      <c r="N72" s="14"/>
      <c r="O72" s="14"/>
      <c r="P72" s="14"/>
      <c r="Q72" s="14"/>
      <c r="R72" s="14"/>
      <c r="S72" s="14">
        <f t="shared" ref="S72:S89" si="14">E72/5</f>
        <v>109.2</v>
      </c>
      <c r="T72" s="16">
        <v>120</v>
      </c>
      <c r="U72" s="17">
        <f t="shared" ref="U72:U89" si="15">(F72+K72+L72+T72)/S72</f>
        <v>5.686813186813187</v>
      </c>
      <c r="V72" s="14">
        <f t="shared" ref="V72:V89" si="16">F72/S72</f>
        <v>3.4890109890109891</v>
      </c>
      <c r="W72" s="14"/>
      <c r="X72" s="14"/>
      <c r="Y72" s="14">
        <f>VLOOKUP(A:A,[1]TDSheet!$A:$Y,25,0)</f>
        <v>95</v>
      </c>
      <c r="Z72" s="14">
        <f>VLOOKUP(A:A,[1]TDSheet!$A:$Z,26,0)</f>
        <v>98</v>
      </c>
      <c r="AA72" s="14">
        <f>VLOOKUP(A:A,[1]TDSheet!$A:$AA,27,0)</f>
        <v>89.4</v>
      </c>
      <c r="AB72" s="14">
        <f>VLOOKUP(A:A,[3]TDSheet!$A:$B,2,0)</f>
        <v>108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89" si="17">T72*G72</f>
        <v>33.6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8</v>
      </c>
      <c r="C73" s="8">
        <v>2229</v>
      </c>
      <c r="D73" s="8">
        <v>2963</v>
      </c>
      <c r="E73" s="8">
        <v>3032</v>
      </c>
      <c r="F73" s="8">
        <v>1842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3081</v>
      </c>
      <c r="J73" s="14">
        <f t="shared" si="13"/>
        <v>-49</v>
      </c>
      <c r="K73" s="14">
        <f>VLOOKUP(A:A,[1]TDSheet!$A:$L,12,0)</f>
        <v>0</v>
      </c>
      <c r="L73" s="14">
        <f>VLOOKUP(A:A,[1]TDSheet!$A:$T,20,0)</f>
        <v>1200</v>
      </c>
      <c r="M73" s="14"/>
      <c r="N73" s="14"/>
      <c r="O73" s="14"/>
      <c r="P73" s="14"/>
      <c r="Q73" s="14"/>
      <c r="R73" s="14"/>
      <c r="S73" s="14">
        <f t="shared" si="14"/>
        <v>606.4</v>
      </c>
      <c r="T73" s="16"/>
      <c r="U73" s="17">
        <f t="shared" si="15"/>
        <v>5.0164907651715041</v>
      </c>
      <c r="V73" s="14">
        <f t="shared" si="16"/>
        <v>3.037598944591029</v>
      </c>
      <c r="W73" s="14"/>
      <c r="X73" s="14"/>
      <c r="Y73" s="14">
        <f>VLOOKUP(A:A,[1]TDSheet!$A:$Y,25,0)</f>
        <v>422</v>
      </c>
      <c r="Z73" s="14">
        <f>VLOOKUP(A:A,[1]TDSheet!$A:$Z,26,0)</f>
        <v>456</v>
      </c>
      <c r="AA73" s="14">
        <f>VLOOKUP(A:A,[1]TDSheet!$A:$AA,27,0)</f>
        <v>439.6</v>
      </c>
      <c r="AB73" s="14">
        <f>VLOOKUP(A:A,[3]TDSheet!$A:$B,2,0)</f>
        <v>525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1552</v>
      </c>
      <c r="D74" s="8">
        <v>2306</v>
      </c>
      <c r="E74" s="8">
        <v>2407</v>
      </c>
      <c r="F74" s="8">
        <v>1193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2428</v>
      </c>
      <c r="J74" s="14">
        <f t="shared" si="13"/>
        <v>-21</v>
      </c>
      <c r="K74" s="14">
        <f>VLOOKUP(A:A,[1]TDSheet!$A:$L,12,0)</f>
        <v>0</v>
      </c>
      <c r="L74" s="14">
        <f>VLOOKUP(A:A,[1]TDSheet!$A:$T,20,0)</f>
        <v>800</v>
      </c>
      <c r="M74" s="14"/>
      <c r="N74" s="14"/>
      <c r="O74" s="14"/>
      <c r="P74" s="14"/>
      <c r="Q74" s="14"/>
      <c r="R74" s="14"/>
      <c r="S74" s="14">
        <f t="shared" si="14"/>
        <v>481.4</v>
      </c>
      <c r="T74" s="16">
        <v>600</v>
      </c>
      <c r="U74" s="17">
        <f t="shared" si="15"/>
        <v>5.3863730785209807</v>
      </c>
      <c r="V74" s="14">
        <f t="shared" si="16"/>
        <v>2.4781886165351059</v>
      </c>
      <c r="W74" s="14"/>
      <c r="X74" s="14"/>
      <c r="Y74" s="14">
        <f>VLOOKUP(A:A,[1]TDSheet!$A:$Y,25,0)</f>
        <v>306</v>
      </c>
      <c r="Z74" s="14">
        <f>VLOOKUP(A:A,[1]TDSheet!$A:$Z,26,0)</f>
        <v>314.8</v>
      </c>
      <c r="AA74" s="14">
        <f>VLOOKUP(A:A,[1]TDSheet!$A:$AA,27,0)</f>
        <v>321</v>
      </c>
      <c r="AB74" s="14">
        <f>VLOOKUP(A:A,[3]TDSheet!$A:$B,2,0)</f>
        <v>501</v>
      </c>
      <c r="AC74" s="14" t="str">
        <f>VLOOKUP(A:A,[1]TDSheet!$A:$AC,29,0)</f>
        <v>???</v>
      </c>
      <c r="AD74" s="14" t="e">
        <f>VLOOKUP(A:A,[1]TDSheet!$A:$AD,30,0)</f>
        <v>#N/A</v>
      </c>
      <c r="AE74" s="14">
        <f t="shared" si="17"/>
        <v>168.00000000000003</v>
      </c>
      <c r="AF74" s="14"/>
      <c r="AG74" s="14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5279</v>
      </c>
      <c r="D75" s="8">
        <v>8467</v>
      </c>
      <c r="E75" s="8">
        <v>6535</v>
      </c>
      <c r="F75" s="8">
        <v>6283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6703</v>
      </c>
      <c r="J75" s="14">
        <f t="shared" si="13"/>
        <v>-168</v>
      </c>
      <c r="K75" s="14">
        <f>VLOOKUP(A:A,[1]TDSheet!$A:$L,12,0)</f>
        <v>400</v>
      </c>
      <c r="L75" s="14">
        <f>VLOOKUP(A:A,[1]TDSheet!$A:$T,20,0)</f>
        <v>600</v>
      </c>
      <c r="M75" s="14"/>
      <c r="N75" s="14"/>
      <c r="O75" s="14"/>
      <c r="P75" s="14"/>
      <c r="Q75" s="14"/>
      <c r="R75" s="14"/>
      <c r="S75" s="14">
        <f t="shared" si="14"/>
        <v>1307</v>
      </c>
      <c r="T75" s="16"/>
      <c r="U75" s="17">
        <f t="shared" si="15"/>
        <v>5.5723029839326701</v>
      </c>
      <c r="V75" s="14">
        <f t="shared" si="16"/>
        <v>4.8071920428462125</v>
      </c>
      <c r="W75" s="14"/>
      <c r="X75" s="14"/>
      <c r="Y75" s="14">
        <f>VLOOKUP(A:A,[1]TDSheet!$A:$Y,25,0)</f>
        <v>1368</v>
      </c>
      <c r="Z75" s="14">
        <f>VLOOKUP(A:A,[1]TDSheet!$A:$Z,26,0)</f>
        <v>1186.2</v>
      </c>
      <c r="AA75" s="14">
        <f>VLOOKUP(A:A,[1]TDSheet!$A:$AA,27,0)</f>
        <v>1116.5999999999999</v>
      </c>
      <c r="AB75" s="14">
        <f>VLOOKUP(A:A,[3]TDSheet!$A:$B,2,0)</f>
        <v>809</v>
      </c>
      <c r="AC75" s="14" t="str">
        <f>VLOOKUP(A:A,[1]TDSheet!$A:$AC,29,0)</f>
        <v>борд02,02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404</v>
      </c>
      <c r="D76" s="8">
        <v>620</v>
      </c>
      <c r="E76" s="8">
        <v>595</v>
      </c>
      <c r="F76" s="8">
        <v>348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630</v>
      </c>
      <c r="J76" s="14">
        <f t="shared" si="13"/>
        <v>-35</v>
      </c>
      <c r="K76" s="14">
        <f>VLOOKUP(A:A,[1]TDSheet!$A:$L,12,0)</f>
        <v>0</v>
      </c>
      <c r="L76" s="14">
        <f>VLOOKUP(A:A,[1]TDSheet!$A:$T,20,0)</f>
        <v>200</v>
      </c>
      <c r="M76" s="14"/>
      <c r="N76" s="14"/>
      <c r="O76" s="14"/>
      <c r="P76" s="14"/>
      <c r="Q76" s="14"/>
      <c r="R76" s="14"/>
      <c r="S76" s="14">
        <f t="shared" si="14"/>
        <v>119</v>
      </c>
      <c r="T76" s="16">
        <v>120</v>
      </c>
      <c r="U76" s="17">
        <f t="shared" si="15"/>
        <v>5.6134453781512601</v>
      </c>
      <c r="V76" s="14">
        <f t="shared" si="16"/>
        <v>2.9243697478991595</v>
      </c>
      <c r="W76" s="14"/>
      <c r="X76" s="14"/>
      <c r="Y76" s="14">
        <f>VLOOKUP(A:A,[1]TDSheet!$A:$Y,25,0)</f>
        <v>102.8</v>
      </c>
      <c r="Z76" s="14">
        <f>VLOOKUP(A:A,[1]TDSheet!$A:$Z,26,0)</f>
        <v>98.4</v>
      </c>
      <c r="AA76" s="14">
        <f>VLOOKUP(A:A,[1]TDSheet!$A:$AA,27,0)</f>
        <v>85</v>
      </c>
      <c r="AB76" s="14">
        <f>VLOOKUP(A:A,[3]TDSheet!$A:$B,2,0)</f>
        <v>146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33.6</v>
      </c>
      <c r="AF76" s="14"/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5967</v>
      </c>
      <c r="D77" s="8">
        <v>9815</v>
      </c>
      <c r="E77" s="8">
        <v>6769</v>
      </c>
      <c r="F77" s="8">
        <v>7171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6858</v>
      </c>
      <c r="J77" s="14">
        <f t="shared" si="13"/>
        <v>-89</v>
      </c>
      <c r="K77" s="14">
        <f>VLOOKUP(A:A,[1]TDSheet!$A:$L,12,0)</f>
        <v>400</v>
      </c>
      <c r="L77" s="14">
        <f>VLOOKUP(A:A,[1]TDSheet!$A:$T,20,0)</f>
        <v>0</v>
      </c>
      <c r="M77" s="14"/>
      <c r="N77" s="14"/>
      <c r="O77" s="14"/>
      <c r="P77" s="14"/>
      <c r="Q77" s="14"/>
      <c r="R77" s="14"/>
      <c r="S77" s="14">
        <f t="shared" si="14"/>
        <v>1353.8</v>
      </c>
      <c r="T77" s="16"/>
      <c r="U77" s="17">
        <f t="shared" si="15"/>
        <v>5.5924065593145222</v>
      </c>
      <c r="V77" s="14">
        <f t="shared" si="16"/>
        <v>5.2969419412025411</v>
      </c>
      <c r="W77" s="14"/>
      <c r="X77" s="14"/>
      <c r="Y77" s="14">
        <f>VLOOKUP(A:A,[1]TDSheet!$A:$Y,25,0)</f>
        <v>1250</v>
      </c>
      <c r="Z77" s="14">
        <f>VLOOKUP(A:A,[1]TDSheet!$A:$Z,26,0)</f>
        <v>1318</v>
      </c>
      <c r="AA77" s="14">
        <f>VLOOKUP(A:A,[1]TDSheet!$A:$AA,27,0)</f>
        <v>1208.5999999999999</v>
      </c>
      <c r="AB77" s="14">
        <f>VLOOKUP(A:A,[3]TDSheet!$A:$B,2,0)</f>
        <v>1010</v>
      </c>
      <c r="AC77" s="14" t="str">
        <f>VLOOKUP(A:A,[1]TDSheet!$A:$AC,29,0)</f>
        <v>плакат17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1316</v>
      </c>
      <c r="D78" s="8">
        <v>2022</v>
      </c>
      <c r="E78" s="8">
        <v>1780</v>
      </c>
      <c r="F78" s="8">
        <v>1482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1794</v>
      </c>
      <c r="J78" s="14">
        <f t="shared" si="13"/>
        <v>-14</v>
      </c>
      <c r="K78" s="14">
        <f>VLOOKUP(A:A,[1]TDSheet!$A:$L,12,0)</f>
        <v>0</v>
      </c>
      <c r="L78" s="14">
        <f>VLOOKUP(A:A,[1]TDSheet!$A:$T,20,0)</f>
        <v>240</v>
      </c>
      <c r="M78" s="14"/>
      <c r="N78" s="14"/>
      <c r="O78" s="14"/>
      <c r="P78" s="14"/>
      <c r="Q78" s="14"/>
      <c r="R78" s="14"/>
      <c r="S78" s="14">
        <f t="shared" si="14"/>
        <v>356</v>
      </c>
      <c r="T78" s="16">
        <v>80</v>
      </c>
      <c r="U78" s="17">
        <f t="shared" si="15"/>
        <v>5.0617977528089888</v>
      </c>
      <c r="V78" s="14">
        <f t="shared" si="16"/>
        <v>4.1629213483146064</v>
      </c>
      <c r="W78" s="14"/>
      <c r="X78" s="14"/>
      <c r="Y78" s="14">
        <f>VLOOKUP(A:A,[1]TDSheet!$A:$Y,25,0)</f>
        <v>289.8</v>
      </c>
      <c r="Z78" s="14">
        <f>VLOOKUP(A:A,[1]TDSheet!$A:$Z,26,0)</f>
        <v>306.39999999999998</v>
      </c>
      <c r="AA78" s="14">
        <f>VLOOKUP(A:A,[1]TDSheet!$A:$AA,27,0)</f>
        <v>294.60000000000002</v>
      </c>
      <c r="AB78" s="14">
        <f>VLOOKUP(A:A,[3]TDSheet!$A:$B,2,0)</f>
        <v>194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32.799999999999997</v>
      </c>
      <c r="AF78" s="14"/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403</v>
      </c>
      <c r="D79" s="8">
        <v>944</v>
      </c>
      <c r="E79" s="19">
        <v>977</v>
      </c>
      <c r="F79" s="19">
        <v>206</v>
      </c>
      <c r="G79" s="1">
        <f>VLOOKUP(A:A,[1]TDSheet!$A:$G,7,0)</f>
        <v>0.5</v>
      </c>
      <c r="H79" s="1">
        <f>VLOOKUP(A:A,[1]TDSheet!$A:$H,8,0)</f>
        <v>0.6</v>
      </c>
      <c r="I79" s="14">
        <f>VLOOKUP(A:A,[2]TDSheet!$A:$F,6,0)</f>
        <v>950</v>
      </c>
      <c r="J79" s="14">
        <f t="shared" si="13"/>
        <v>27</v>
      </c>
      <c r="K79" s="14">
        <f>VLOOKUP(A:A,[1]TDSheet!$A:$L,12,0)</f>
        <v>0</v>
      </c>
      <c r="L79" s="14">
        <f>VLOOKUP(A:A,[1]TDSheet!$A:$T,20,0)</f>
        <v>400</v>
      </c>
      <c r="M79" s="14"/>
      <c r="N79" s="14"/>
      <c r="O79" s="14"/>
      <c r="P79" s="14"/>
      <c r="Q79" s="14"/>
      <c r="R79" s="14"/>
      <c r="S79" s="14">
        <f t="shared" si="14"/>
        <v>195.4</v>
      </c>
      <c r="T79" s="16">
        <v>360</v>
      </c>
      <c r="U79" s="17">
        <f t="shared" si="15"/>
        <v>4.9437052200614122</v>
      </c>
      <c r="V79" s="14">
        <f t="shared" si="16"/>
        <v>1.0542476970317298</v>
      </c>
      <c r="W79" s="14"/>
      <c r="X79" s="14"/>
      <c r="Y79" s="14">
        <f>VLOOKUP(A:A,[1]TDSheet!$A:$Y,25,0)</f>
        <v>112.2</v>
      </c>
      <c r="Z79" s="14">
        <f>VLOOKUP(A:A,[1]TDSheet!$A:$Z,26,0)</f>
        <v>142.19999999999999</v>
      </c>
      <c r="AA79" s="14">
        <f>VLOOKUP(A:A,[1]TDSheet!$A:$AA,27,0)</f>
        <v>124.6</v>
      </c>
      <c r="AB79" s="14">
        <f>VLOOKUP(A:A,[3]TDSheet!$A:$B,2,0)</f>
        <v>218</v>
      </c>
      <c r="AC79" s="14">
        <f>VLOOKUP(A:A,[1]TDSheet!$A:$AC,29,0)</f>
        <v>0</v>
      </c>
      <c r="AD79" s="14" t="str">
        <f>VLOOKUP(A:A,[1]TDSheet!$A:$AD,30,0)</f>
        <v>кост</v>
      </c>
      <c r="AE79" s="14">
        <f t="shared" si="17"/>
        <v>180</v>
      </c>
      <c r="AF79" s="14"/>
      <c r="AG79" s="14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5744</v>
      </c>
      <c r="D80" s="8">
        <v>10184</v>
      </c>
      <c r="E80" s="19">
        <v>8122</v>
      </c>
      <c r="F80" s="19">
        <v>5705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6953</v>
      </c>
      <c r="J80" s="14">
        <f t="shared" si="13"/>
        <v>1169</v>
      </c>
      <c r="K80" s="14">
        <f>VLOOKUP(A:A,[1]TDSheet!$A:$L,12,0)</f>
        <v>200</v>
      </c>
      <c r="L80" s="14">
        <f>VLOOKUP(A:A,[1]TDSheet!$A:$T,20,0)</f>
        <v>1900</v>
      </c>
      <c r="M80" s="14"/>
      <c r="N80" s="14"/>
      <c r="O80" s="14"/>
      <c r="P80" s="14"/>
      <c r="Q80" s="14"/>
      <c r="R80" s="14"/>
      <c r="S80" s="14">
        <f t="shared" si="14"/>
        <v>1624.4</v>
      </c>
      <c r="T80" s="16">
        <v>450</v>
      </c>
      <c r="U80" s="17">
        <f t="shared" si="15"/>
        <v>5.0818763851268161</v>
      </c>
      <c r="V80" s="14">
        <f t="shared" si="16"/>
        <v>3.5120659935976359</v>
      </c>
      <c r="W80" s="14"/>
      <c r="X80" s="14"/>
      <c r="Y80" s="14">
        <f>VLOOKUP(A:A,[1]TDSheet!$A:$Y,25,0)</f>
        <v>1367</v>
      </c>
      <c r="Z80" s="14">
        <f>VLOOKUP(A:A,[1]TDSheet!$A:$Z,26,0)</f>
        <v>1329.8</v>
      </c>
      <c r="AA80" s="14">
        <f>VLOOKUP(A:A,[1]TDSheet!$A:$AA,27,0)</f>
        <v>1225.8</v>
      </c>
      <c r="AB80" s="14">
        <f>VLOOKUP(A:A,[3]TDSheet!$A:$B,2,0)</f>
        <v>710</v>
      </c>
      <c r="AC80" s="14" t="str">
        <f>VLOOKUP(A:A,[1]TDSheet!$A:$AC,29,0)</f>
        <v>м800</v>
      </c>
      <c r="AD80" s="14" t="e">
        <f>VLOOKUP(A:A,[1]TDSheet!$A:$AD,30,0)</f>
        <v>#N/A</v>
      </c>
      <c r="AE80" s="14">
        <f t="shared" si="17"/>
        <v>184.5</v>
      </c>
      <c r="AF80" s="14"/>
      <c r="AG80" s="14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1807</v>
      </c>
      <c r="D81" s="8">
        <v>3720</v>
      </c>
      <c r="E81" s="8">
        <v>3040</v>
      </c>
      <c r="F81" s="8">
        <v>1990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3101</v>
      </c>
      <c r="J81" s="14">
        <f t="shared" si="13"/>
        <v>-61</v>
      </c>
      <c r="K81" s="14">
        <f>VLOOKUP(A:A,[1]TDSheet!$A:$L,12,0)</f>
        <v>0</v>
      </c>
      <c r="L81" s="14">
        <f>VLOOKUP(A:A,[1]TDSheet!$A:$T,20,0)</f>
        <v>700</v>
      </c>
      <c r="M81" s="14"/>
      <c r="N81" s="14"/>
      <c r="O81" s="14"/>
      <c r="P81" s="14"/>
      <c r="Q81" s="14"/>
      <c r="R81" s="14"/>
      <c r="S81" s="14">
        <f t="shared" si="14"/>
        <v>608</v>
      </c>
      <c r="T81" s="16">
        <v>350</v>
      </c>
      <c r="U81" s="17">
        <f t="shared" si="15"/>
        <v>5</v>
      </c>
      <c r="V81" s="14">
        <f t="shared" si="16"/>
        <v>3.2730263157894739</v>
      </c>
      <c r="W81" s="14"/>
      <c r="X81" s="14"/>
      <c r="Y81" s="14">
        <f>VLOOKUP(A:A,[1]TDSheet!$A:$Y,25,0)</f>
        <v>498.8</v>
      </c>
      <c r="Z81" s="14">
        <f>VLOOKUP(A:A,[1]TDSheet!$A:$Z,26,0)</f>
        <v>452.6</v>
      </c>
      <c r="AA81" s="14">
        <f>VLOOKUP(A:A,[1]TDSheet!$A:$AA,27,0)</f>
        <v>457</v>
      </c>
      <c r="AB81" s="14">
        <f>VLOOKUP(A:A,[3]TDSheet!$A:$B,2,0)</f>
        <v>467</v>
      </c>
      <c r="AC81" s="14" t="str">
        <f>VLOOKUP(A:A,[1]TDSheet!$A:$AC,29,0)</f>
        <v>м-400</v>
      </c>
      <c r="AD81" s="14" t="e">
        <f>VLOOKUP(A:A,[1]TDSheet!$A:$AD,30,0)</f>
        <v>#N/A</v>
      </c>
      <c r="AE81" s="14">
        <f t="shared" si="17"/>
        <v>143.5</v>
      </c>
      <c r="AF81" s="14"/>
      <c r="AG81" s="14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113</v>
      </c>
      <c r="D82" s="8">
        <v>262</v>
      </c>
      <c r="E82" s="19">
        <v>248</v>
      </c>
      <c r="F82" s="21">
        <v>88</v>
      </c>
      <c r="G82" s="1">
        <f>VLOOKUP(A:A,[1]TDSheet!$A:$G,7,0)</f>
        <v>0.5</v>
      </c>
      <c r="H82" s="1" t="e">
        <f>VLOOKUP(A:A,[1]TDSheet!$A:$H,8,0)</f>
        <v>#N/A</v>
      </c>
      <c r="I82" s="14">
        <f>VLOOKUP(A:A,[2]TDSheet!$A:$F,6,0)</f>
        <v>260</v>
      </c>
      <c r="J82" s="14">
        <f t="shared" si="13"/>
        <v>-12</v>
      </c>
      <c r="K82" s="14">
        <f>VLOOKUP(A:A,[1]TDSheet!$A:$L,12,0)</f>
        <v>0</v>
      </c>
      <c r="L82" s="14">
        <f>VLOOKUP(A:A,[1]TDSheet!$A:$T,20,0)</f>
        <v>160</v>
      </c>
      <c r="M82" s="14"/>
      <c r="N82" s="14"/>
      <c r="O82" s="14"/>
      <c r="P82" s="14"/>
      <c r="Q82" s="14"/>
      <c r="R82" s="14"/>
      <c r="S82" s="14">
        <f t="shared" si="14"/>
        <v>49.6</v>
      </c>
      <c r="T82" s="16"/>
      <c r="U82" s="17">
        <f t="shared" si="15"/>
        <v>5</v>
      </c>
      <c r="V82" s="14">
        <f t="shared" si="16"/>
        <v>1.7741935483870968</v>
      </c>
      <c r="W82" s="14"/>
      <c r="X82" s="14"/>
      <c r="Y82" s="14">
        <f>VLOOKUP(A:A,[1]TDSheet!$A:$Y,25,0)</f>
        <v>15</v>
      </c>
      <c r="Z82" s="14">
        <f>VLOOKUP(A:A,[1]TDSheet!$A:$Z,26,0)</f>
        <v>24.2</v>
      </c>
      <c r="AA82" s="14">
        <f>VLOOKUP(A:A,[1]TDSheet!$A:$AA,27,0)</f>
        <v>15.4</v>
      </c>
      <c r="AB82" s="14">
        <f>VLOOKUP(A:A,[3]TDSheet!$A:$B,2,0)</f>
        <v>18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84</v>
      </c>
      <c r="B83" s="7" t="s">
        <v>8</v>
      </c>
      <c r="C83" s="8">
        <v>125</v>
      </c>
      <c r="D83" s="8">
        <v>44</v>
      </c>
      <c r="E83" s="8">
        <v>58</v>
      </c>
      <c r="F83" s="8">
        <v>104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62</v>
      </c>
      <c r="J83" s="14">
        <f t="shared" si="13"/>
        <v>-4</v>
      </c>
      <c r="K83" s="14">
        <f>VLOOKUP(A:A,[1]TDSheet!$A:$L,12,0)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4"/>
      <c r="S83" s="14">
        <f t="shared" si="14"/>
        <v>11.6</v>
      </c>
      <c r="T83" s="16"/>
      <c r="U83" s="17">
        <f t="shared" si="15"/>
        <v>8.9655172413793114</v>
      </c>
      <c r="V83" s="14">
        <f t="shared" si="16"/>
        <v>8.9655172413793114</v>
      </c>
      <c r="W83" s="14"/>
      <c r="X83" s="14"/>
      <c r="Y83" s="14">
        <f>VLOOKUP(A:A,[1]TDSheet!$A:$Y,25,0)</f>
        <v>18</v>
      </c>
      <c r="Z83" s="14">
        <f>VLOOKUP(A:A,[1]TDSheet!$A:$Z,26,0)</f>
        <v>21.4</v>
      </c>
      <c r="AA83" s="14">
        <f>VLOOKUP(A:A,[1]TDSheet!$A:$AA,27,0)</f>
        <v>10.4</v>
      </c>
      <c r="AB83" s="14">
        <f>VLOOKUP(A:A,[3]TDSheet!$A:$B,2,0)</f>
        <v>-3</v>
      </c>
      <c r="AC83" s="14" t="str">
        <f>VLOOKUP(A:A,[1]TDSheet!$A:$AC,29,0)</f>
        <v>костик</v>
      </c>
      <c r="AD83" s="14" t="str">
        <f>VLOOKUP(A:A,[1]TDSheet!$A:$AD,30,0)</f>
        <v>не зак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223</v>
      </c>
      <c r="D84" s="8">
        <v>7</v>
      </c>
      <c r="E84" s="8">
        <v>135</v>
      </c>
      <c r="F84" s="8">
        <v>88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142</v>
      </c>
      <c r="J84" s="14">
        <f t="shared" si="13"/>
        <v>-7</v>
      </c>
      <c r="K84" s="14">
        <f>VLOOKUP(A:A,[1]TDSheet!$A:$L,12,0)</f>
        <v>0</v>
      </c>
      <c r="L84" s="14">
        <f>VLOOKUP(A:A,[1]TDSheet!$A:$T,20,0)</f>
        <v>0</v>
      </c>
      <c r="M84" s="14"/>
      <c r="N84" s="14"/>
      <c r="O84" s="14"/>
      <c r="P84" s="14"/>
      <c r="Q84" s="14"/>
      <c r="R84" s="14"/>
      <c r="S84" s="14">
        <f t="shared" si="14"/>
        <v>27</v>
      </c>
      <c r="T84" s="16">
        <v>30</v>
      </c>
      <c r="U84" s="17">
        <f t="shared" si="15"/>
        <v>4.3703703703703702</v>
      </c>
      <c r="V84" s="14">
        <f t="shared" si="16"/>
        <v>3.2592592592592591</v>
      </c>
      <c r="W84" s="14"/>
      <c r="X84" s="14"/>
      <c r="Y84" s="14">
        <f>VLOOKUP(A:A,[1]TDSheet!$A:$Y,25,0)</f>
        <v>36.4</v>
      </c>
      <c r="Z84" s="14">
        <f>VLOOKUP(A:A,[1]TDSheet!$A:$Z,26,0)</f>
        <v>31.6</v>
      </c>
      <c r="AA84" s="14">
        <f>VLOOKUP(A:A,[1]TDSheet!$A:$AA,27,0)</f>
        <v>25.2</v>
      </c>
      <c r="AB84" s="14">
        <f>VLOOKUP(A:A,[3]TDSheet!$A:$B,2,0)</f>
        <v>13</v>
      </c>
      <c r="AC84" s="14" t="str">
        <f>VLOOKUP(A:A,[1]TDSheet!$A:$AC,29,0)</f>
        <v>увел</v>
      </c>
      <c r="AD84" s="14" t="str">
        <f>VLOOKUP(A:A,[1]TDSheet!$A:$AD,30,0)</f>
        <v>не зак</v>
      </c>
      <c r="AE84" s="14">
        <f t="shared" si="17"/>
        <v>12.299999999999999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9</v>
      </c>
      <c r="C85" s="8">
        <v>179.34299999999999</v>
      </c>
      <c r="D85" s="8">
        <v>197.38</v>
      </c>
      <c r="E85" s="8">
        <v>219.83199999999999</v>
      </c>
      <c r="F85" s="8">
        <v>141.459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220.9</v>
      </c>
      <c r="J85" s="14">
        <f t="shared" si="13"/>
        <v>-1.0680000000000121</v>
      </c>
      <c r="K85" s="14">
        <f>VLOOKUP(A:A,[1]TDSheet!$A:$L,12,0)</f>
        <v>0</v>
      </c>
      <c r="L85" s="14">
        <f>VLOOKUP(A:A,[1]TDSheet!$A:$T,20,0)</f>
        <v>100</v>
      </c>
      <c r="M85" s="14"/>
      <c r="N85" s="14"/>
      <c r="O85" s="14"/>
      <c r="P85" s="14"/>
      <c r="Q85" s="14"/>
      <c r="R85" s="14"/>
      <c r="S85" s="14">
        <f t="shared" si="14"/>
        <v>43.9664</v>
      </c>
      <c r="T85" s="16"/>
      <c r="U85" s="17">
        <f t="shared" si="15"/>
        <v>5.4918983587466794</v>
      </c>
      <c r="V85" s="14">
        <f t="shared" si="16"/>
        <v>3.2174342224971797</v>
      </c>
      <c r="W85" s="14"/>
      <c r="X85" s="14"/>
      <c r="Y85" s="14">
        <f>VLOOKUP(A:A,[1]TDSheet!$A:$Y,25,0)</f>
        <v>36.002200000000002</v>
      </c>
      <c r="Z85" s="14">
        <f>VLOOKUP(A:A,[1]TDSheet!$A:$Z,26,0)</f>
        <v>26.02</v>
      </c>
      <c r="AA85" s="14">
        <f>VLOOKUP(A:A,[1]TDSheet!$A:$AA,27,0)</f>
        <v>30.939</v>
      </c>
      <c r="AB85" s="14">
        <f>VLOOKUP(A:A,[3]TDSheet!$A:$B,2,0)</f>
        <v>21.100999999999999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9</v>
      </c>
      <c r="C86" s="8">
        <v>48.790999999999997</v>
      </c>
      <c r="D86" s="8">
        <v>101.98099999999999</v>
      </c>
      <c r="E86" s="19">
        <v>74.759</v>
      </c>
      <c r="F86" s="19">
        <v>74.031999999999996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78</v>
      </c>
      <c r="J86" s="14">
        <f t="shared" si="13"/>
        <v>-3.2409999999999997</v>
      </c>
      <c r="K86" s="14">
        <f>VLOOKUP(A:A,[1]TDSheet!$A:$L,12,0)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4"/>
      <c r="S86" s="14">
        <f t="shared" si="14"/>
        <v>14.9518</v>
      </c>
      <c r="T86" s="16"/>
      <c r="U86" s="17">
        <f t="shared" si="15"/>
        <v>4.9513770917213975</v>
      </c>
      <c r="V86" s="14">
        <f t="shared" si="16"/>
        <v>4.9513770917213975</v>
      </c>
      <c r="W86" s="14"/>
      <c r="X86" s="14"/>
      <c r="Y86" s="14">
        <f>VLOOKUP(A:A,[1]TDSheet!$A:$Y,25,0)</f>
        <v>8.8824000000000005</v>
      </c>
      <c r="Z86" s="14">
        <f>VLOOKUP(A:A,[1]TDSheet!$A:$Z,26,0)</f>
        <v>11.851000000000001</v>
      </c>
      <c r="AA86" s="14">
        <f>VLOOKUP(A:A,[1]TDSheet!$A:$AA,27,0)</f>
        <v>5.9024000000000001</v>
      </c>
      <c r="AB86" s="14">
        <f>VLOOKUP(A:A,[3]TDSheet!$A:$B,2,0)</f>
        <v>23.597000000000001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26</v>
      </c>
      <c r="D87" s="8">
        <v>100</v>
      </c>
      <c r="E87" s="19">
        <v>46</v>
      </c>
      <c r="F87" s="19">
        <v>80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46</v>
      </c>
      <c r="J87" s="14">
        <f t="shared" si="13"/>
        <v>0</v>
      </c>
      <c r="K87" s="14">
        <f>VLOOKUP(A:A,[1]TDSheet!$A:$L,12,0)</f>
        <v>0</v>
      </c>
      <c r="L87" s="14">
        <f>VLOOKUP(A:A,[1]TDSheet!$A:$T,20,0)</f>
        <v>0</v>
      </c>
      <c r="M87" s="14"/>
      <c r="N87" s="14"/>
      <c r="O87" s="14"/>
      <c r="P87" s="14"/>
      <c r="Q87" s="14"/>
      <c r="R87" s="14"/>
      <c r="S87" s="14">
        <f t="shared" si="14"/>
        <v>9.1999999999999993</v>
      </c>
      <c r="T87" s="16"/>
      <c r="U87" s="17">
        <f t="shared" si="15"/>
        <v>8.6956521739130448</v>
      </c>
      <c r="V87" s="14">
        <f t="shared" si="16"/>
        <v>8.6956521739130448</v>
      </c>
      <c r="W87" s="14"/>
      <c r="X87" s="14"/>
      <c r="Y87" s="14">
        <f>VLOOKUP(A:A,[1]TDSheet!$A:$Y,25,0)</f>
        <v>4.5999999999999996</v>
      </c>
      <c r="Z87" s="14">
        <f>VLOOKUP(A:A,[1]TDSheet!$A:$Z,26,0)</f>
        <v>10.8</v>
      </c>
      <c r="AA87" s="14">
        <f>VLOOKUP(A:A,[1]TDSheet!$A:$AA,27,0)</f>
        <v>12.8</v>
      </c>
      <c r="AB87" s="14">
        <f>VLOOKUP(A:A,[3]TDSheet!$A:$B,2,0)</f>
        <v>7</v>
      </c>
      <c r="AC87" s="14" t="str">
        <f>VLOOKUP(A:A,[1]TDSheet!$A:$AC,29,0)</f>
        <v>акция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262</v>
      </c>
      <c r="D88" s="8">
        <v>2048</v>
      </c>
      <c r="E88" s="19">
        <v>1235</v>
      </c>
      <c r="F88" s="19">
        <v>1055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1306</v>
      </c>
      <c r="J88" s="14">
        <f t="shared" si="13"/>
        <v>-71</v>
      </c>
      <c r="K88" s="14">
        <f>VLOOKUP(A:A,[1]TDSheet!$A:$L,12,0)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4"/>
      <c r="S88" s="14">
        <f t="shared" si="14"/>
        <v>247</v>
      </c>
      <c r="T88" s="16"/>
      <c r="U88" s="17">
        <f t="shared" si="15"/>
        <v>4.2712550607287447</v>
      </c>
      <c r="V88" s="14">
        <f t="shared" si="16"/>
        <v>4.2712550607287447</v>
      </c>
      <c r="W88" s="14"/>
      <c r="X88" s="14"/>
      <c r="Y88" s="14">
        <f>VLOOKUP(A:A,[1]TDSheet!$A:$Y,25,0)</f>
        <v>158.56400000000002</v>
      </c>
      <c r="Z88" s="14">
        <f>VLOOKUP(A:A,[1]TDSheet!$A:$Z,26,0)</f>
        <v>195.6</v>
      </c>
      <c r="AA88" s="14">
        <f>VLOOKUP(A:A,[1]TDSheet!$A:$AA,27,0)</f>
        <v>174</v>
      </c>
      <c r="AB88" s="14">
        <f>VLOOKUP(A:A,[3]TDSheet!$A:$B,2,0)</f>
        <v>327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211.779</v>
      </c>
      <c r="D89" s="8">
        <v>524.23800000000006</v>
      </c>
      <c r="E89" s="19">
        <v>398.36599999999999</v>
      </c>
      <c r="F89" s="19">
        <v>313.41300000000001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412</v>
      </c>
      <c r="J89" s="14">
        <f t="shared" si="13"/>
        <v>-13.634000000000015</v>
      </c>
      <c r="K89" s="14">
        <f>VLOOKUP(A:A,[1]TDSheet!$A:$L,12,0)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4"/>
      <c r="S89" s="14">
        <f t="shared" si="14"/>
        <v>79.673199999999994</v>
      </c>
      <c r="T89" s="16"/>
      <c r="U89" s="17">
        <f t="shared" si="15"/>
        <v>3.9337317943800429</v>
      </c>
      <c r="V89" s="14">
        <f t="shared" si="16"/>
        <v>3.9337317943800429</v>
      </c>
      <c r="W89" s="14"/>
      <c r="X89" s="14"/>
      <c r="Y89" s="14">
        <f>VLOOKUP(A:A,[1]TDSheet!$A:$Y,25,0)</f>
        <v>60.285400000000003</v>
      </c>
      <c r="Z89" s="14">
        <f>VLOOKUP(A:A,[1]TDSheet!$A:$Z,26,0)</f>
        <v>81.701800000000006</v>
      </c>
      <c r="AA89" s="14">
        <f>VLOOKUP(A:A,[1]TDSheet!$A:$AA,27,0)</f>
        <v>59.500199999999992</v>
      </c>
      <c r="AB89" s="14">
        <f>VLOOKUP(A:A,[3]TDSheet!$A:$B,2,0)</f>
        <v>65.543999999999997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2024-03-07T11:51:09Z</dcterms:modified>
</cp:coreProperties>
</file>