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71" i="1"/>
  <c r="U75" i="1"/>
  <c r="U79" i="1"/>
  <c r="U83" i="1"/>
  <c r="U87" i="1"/>
  <c r="U9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6" i="1"/>
  <c r="AE97" i="1"/>
  <c r="AE98" i="1"/>
  <c r="AE99" i="1"/>
  <c r="AE100" i="1"/>
  <c r="AE101" i="1"/>
  <c r="AE102" i="1"/>
  <c r="AE10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6" i="1"/>
  <c r="Y97" i="1"/>
  <c r="Y98" i="1"/>
  <c r="Y99" i="1"/>
  <c r="Y100" i="1"/>
  <c r="Y101" i="1"/>
  <c r="Y102" i="1"/>
  <c r="Y10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3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3" i="1"/>
  <c r="U94" i="1"/>
  <c r="U96" i="1"/>
  <c r="U97" i="1"/>
  <c r="U98" i="1"/>
  <c r="U99" i="1"/>
  <c r="U100" i="1"/>
  <c r="U101" i="1"/>
  <c r="U102" i="1"/>
  <c r="U103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U92" i="1" s="1"/>
  <c r="S93" i="1"/>
  <c r="S94" i="1"/>
  <c r="S95" i="1"/>
  <c r="AE95" i="1" s="1"/>
  <c r="S96" i="1"/>
  <c r="S97" i="1"/>
  <c r="S98" i="1"/>
  <c r="S99" i="1"/>
  <c r="S100" i="1"/>
  <c r="S101" i="1"/>
  <c r="S102" i="1"/>
  <c r="S103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6" i="1"/>
  <c r="L97" i="1"/>
  <c r="L98" i="1"/>
  <c r="L99" i="1"/>
  <c r="L100" i="1"/>
  <c r="L101" i="1"/>
  <c r="L102" i="1"/>
  <c r="L10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6" i="1"/>
  <c r="K97" i="1"/>
  <c r="K98" i="1"/>
  <c r="K99" i="1"/>
  <c r="K100" i="1"/>
  <c r="K101" i="1"/>
  <c r="K102" i="1"/>
  <c r="K103" i="1"/>
  <c r="K7" i="1"/>
  <c r="V95" i="1" l="1"/>
  <c r="U95" i="1"/>
  <c r="U6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" i="1"/>
  <c r="X6" i="1"/>
  <c r="Y6" i="1"/>
  <c r="Z6" i="1"/>
  <c r="AA6" i="1"/>
  <c r="AB6" i="1"/>
  <c r="AE6" i="1"/>
  <c r="AF6" i="1"/>
  <c r="AG6" i="1"/>
  <c r="AH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<sst xmlns="http://schemas.openxmlformats.org/spreadsheetml/2006/main" count="246" uniqueCount="136">
  <si>
    <t>Период: 01.11.2024 - 08.11.2024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</si>
  <si>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</si>
  <si>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</si>
  <si>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</si>
  <si>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</si>
  <si>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</si>
  <si>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</si>
  <si>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</si>
  <si>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</si>
  <si>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</si>
  <si>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</si>
  <si>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</si>
  <si>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</si>
  <si>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</si>
  <si>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</si>
  <si>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</si>
  <si>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</si>
  <si>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</si>
  <si>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</si>
  <si>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</si>
  <si>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</si>
  <si>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</si>
  <si>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</si>
  <si>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</si>
  <si>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</si>
  <si>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</si>
  <si>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</si>
  <si>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</si>
  <si>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</si>
  <si>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</si>
  <si>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</si>
  <si>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</si>
  <si>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</si>
  <si>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</si>
  <si>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</si>
  <si>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</si>
  <si>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</si>
  <si>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</si>
  <si>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</si>
  <si>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</si>
  <si>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</si>
  <si>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</si>
  <si>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</si>
  <si>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</si>
  <si>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</si>
  <si>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</si>
  <si>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</si>
  <si>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</si>
  <si>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</si>
  <si>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</si>
  <si>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</si>
  <si>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</si>
  <si>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</si>
  <si>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</si>
  <si>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</si>
  <si>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</si>
  <si>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</si>
  <si>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</si>
  <si>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</si>
  <si>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</si>
  <si>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</si>
  <si>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</si>
  <si>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</si>
  <si>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</si>
  <si>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</si>
  <si>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</si>
  <si>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</si>
  <si>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</si>
  <si>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</si>
  <si>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</si>
  <si>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</si>
  <si>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</si>
  <si>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</si>
  <si>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</si>
  <si>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</si>
  <si>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</si>
  <si>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</si>
  <si>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</si>
  <si>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</si>
  <si>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</si>
  <si>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</si>
  <si>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</si>
  <si>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</si>
  <si>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</si>
  <si>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</si>
  <si>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</si>
  <si>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</si>
  <si>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</si>
  <si>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</si>
  <si>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</si>
  <si>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</si>
  <si>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</si>
  <si>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</si>
  <si>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</si>
  <si>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</si>
  <si>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</si>
  <si>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</si>
  <si>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</si>
  <si>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</si>
  <si>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</si>
  <si>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</si>
  <si>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</si>
  <si>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</si>
  <si>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</si>
  <si>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</si>
  <si>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</si>
  <si>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</si>
  <si>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</si>
  <si>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</si>
  <si>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</si>
  <si>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</si>
  <si>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</si>
  <si>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</si>
  <si>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</si>
  <si>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</si>
  <si>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</si>
  <si>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</si>
  <si>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</si>
  <si>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</si>
  <si>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</si>
  <si>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3,4т</t>
  </si>
  <si>
    <t>6,3т</t>
  </si>
  <si>
    <t>17т</t>
  </si>
  <si>
    <t>4,5т</t>
  </si>
  <si>
    <t>ба</t>
  </si>
  <si>
    <t>08,11д</t>
  </si>
  <si>
    <t>09,11,</t>
  </si>
  <si>
    <t>12,11,</t>
  </si>
  <si>
    <t>13,11,</t>
  </si>
  <si>
    <t>14,11,</t>
  </si>
  <si>
    <t>14,11г</t>
  </si>
  <si>
    <t>15,11,</t>
  </si>
  <si>
    <t>18,10,</t>
  </si>
  <si>
    <t>25,10,</t>
  </si>
  <si>
    <t>01,11,</t>
  </si>
  <si>
    <t>07,11,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</si>
</sst>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7" fillId="0" borderId="0" xfId="0" applyFont="1" applyAlignment="1"/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31.10.2024 - 07.11.2024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08,11,</v>
          </cell>
          <cell r="L5" t="str">
            <v>08,11д</v>
          </cell>
          <cell r="M5" t="str">
            <v>09,11,</v>
          </cell>
          <cell r="T5" t="str">
            <v>12,11,</v>
          </cell>
          <cell r="Y5" t="str">
            <v>18,10,</v>
          </cell>
          <cell r="Z5" t="str">
            <v>25,10,</v>
          </cell>
          <cell r="AA5" t="str">
            <v>01,11,</v>
          </cell>
          <cell r="AB5" t="str">
            <v>07,11,</v>
          </cell>
        </row>
        <row r="6">
          <cell r="E6">
            <v>95276.106</v>
          </cell>
          <cell r="F6">
            <v>69164.383999999976</v>
          </cell>
          <cell r="I6">
            <v>96441.359999999986</v>
          </cell>
          <cell r="J6">
            <v>-1165.2540000000001</v>
          </cell>
          <cell r="K6">
            <v>8800</v>
          </cell>
          <cell r="L6">
            <v>15700</v>
          </cell>
          <cell r="M6">
            <v>8860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19055.221200000007</v>
          </cell>
          <cell r="T6">
            <v>9910</v>
          </cell>
          <cell r="W6">
            <v>0</v>
          </cell>
          <cell r="X6">
            <v>0</v>
          </cell>
          <cell r="Y6">
            <v>17358.049199999994</v>
          </cell>
          <cell r="Z6">
            <v>16104.088999999998</v>
          </cell>
          <cell r="AA6">
            <v>15340.098799999998</v>
          </cell>
          <cell r="AB6">
            <v>15932.289999999999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413</v>
          </cell>
          <cell r="D7">
            <v>185</v>
          </cell>
          <cell r="E7">
            <v>340</v>
          </cell>
          <cell r="F7">
            <v>233</v>
          </cell>
          <cell r="G7">
            <v>0.4</v>
          </cell>
          <cell r="H7">
            <v>60</v>
          </cell>
          <cell r="I7">
            <v>365</v>
          </cell>
          <cell r="J7">
            <v>-25</v>
          </cell>
          <cell r="K7">
            <v>0</v>
          </cell>
          <cell r="L7">
            <v>0</v>
          </cell>
          <cell r="M7">
            <v>80</v>
          </cell>
          <cell r="S7">
            <v>68</v>
          </cell>
          <cell r="T7">
            <v>80</v>
          </cell>
          <cell r="U7">
            <v>5.7794117647058822</v>
          </cell>
          <cell r="V7">
            <v>3.4264705882352939</v>
          </cell>
          <cell r="Y7">
            <v>62.2</v>
          </cell>
          <cell r="Z7">
            <v>79.400000000000006</v>
          </cell>
          <cell r="AA7">
            <v>45.6</v>
          </cell>
          <cell r="AB7">
            <v>66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182</v>
          </cell>
          <cell r="D8">
            <v>134</v>
          </cell>
          <cell r="E8">
            <v>132</v>
          </cell>
          <cell r="F8">
            <v>170</v>
          </cell>
          <cell r="G8">
            <v>0.25</v>
          </cell>
          <cell r="H8">
            <v>120</v>
          </cell>
          <cell r="I8">
            <v>146</v>
          </cell>
          <cell r="J8">
            <v>-14</v>
          </cell>
          <cell r="K8">
            <v>0</v>
          </cell>
          <cell r="L8">
            <v>0</v>
          </cell>
          <cell r="M8">
            <v>0</v>
          </cell>
          <cell r="S8">
            <v>26.4</v>
          </cell>
          <cell r="T8">
            <v>40</v>
          </cell>
          <cell r="U8">
            <v>7.954545454545455</v>
          </cell>
          <cell r="V8">
            <v>6.4393939393939394</v>
          </cell>
          <cell r="Y8">
            <v>20.2</v>
          </cell>
          <cell r="Z8">
            <v>23.4</v>
          </cell>
          <cell r="AA8">
            <v>16.2</v>
          </cell>
          <cell r="AB8">
            <v>31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1218.2249999999999</v>
          </cell>
          <cell r="D9">
            <v>1925.6880000000001</v>
          </cell>
          <cell r="E9">
            <v>1637.9079999999999</v>
          </cell>
          <cell r="F9">
            <v>1212.19</v>
          </cell>
          <cell r="G9">
            <v>1</v>
          </cell>
          <cell r="H9">
            <v>45</v>
          </cell>
          <cell r="I9">
            <v>1650.2</v>
          </cell>
          <cell r="J9">
            <v>-12.292000000000144</v>
          </cell>
          <cell r="K9">
            <v>200</v>
          </cell>
          <cell r="L9">
            <v>300</v>
          </cell>
          <cell r="M9">
            <v>220</v>
          </cell>
          <cell r="S9">
            <v>327.58159999999998</v>
          </cell>
          <cell r="T9">
            <v>100</v>
          </cell>
          <cell r="U9">
            <v>6.2036146108328438</v>
          </cell>
          <cell r="V9">
            <v>3.7004215132962295</v>
          </cell>
          <cell r="Y9">
            <v>281.70979999999997</v>
          </cell>
          <cell r="Z9">
            <v>310.86739999999998</v>
          </cell>
          <cell r="AA9">
            <v>293.99580000000003</v>
          </cell>
          <cell r="AB9">
            <v>230.06399999999999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1991.3530000000001</v>
          </cell>
          <cell r="D10">
            <v>1963.789</v>
          </cell>
          <cell r="E10">
            <v>1918.1990000000001</v>
          </cell>
          <cell r="F10">
            <v>1559.152</v>
          </cell>
          <cell r="G10">
            <v>1</v>
          </cell>
          <cell r="H10">
            <v>60</v>
          </cell>
          <cell r="I10">
            <v>1909.365</v>
          </cell>
          <cell r="J10">
            <v>8.83400000000006</v>
          </cell>
          <cell r="K10">
            <v>50</v>
          </cell>
          <cell r="L10">
            <v>300</v>
          </cell>
          <cell r="M10">
            <v>300</v>
          </cell>
          <cell r="S10">
            <v>383.63980000000004</v>
          </cell>
          <cell r="T10">
            <v>100</v>
          </cell>
          <cell r="U10">
            <v>6.0190626728509393</v>
          </cell>
          <cell r="V10">
            <v>4.0641038807756651</v>
          </cell>
          <cell r="Y10">
            <v>419.43599999999998</v>
          </cell>
          <cell r="Z10">
            <v>362.38139999999999</v>
          </cell>
          <cell r="AA10">
            <v>342.44220000000001</v>
          </cell>
          <cell r="AB10">
            <v>284.67099999999999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119.246</v>
          </cell>
          <cell r="D11">
            <v>37.975000000000001</v>
          </cell>
          <cell r="E11">
            <v>54.073999999999998</v>
          </cell>
          <cell r="F11">
            <v>93.936999999999998</v>
          </cell>
          <cell r="G11">
            <v>1</v>
          </cell>
          <cell r="H11">
            <v>120</v>
          </cell>
          <cell r="I11">
            <v>53</v>
          </cell>
          <cell r="J11">
            <v>1.0739999999999981</v>
          </cell>
          <cell r="K11">
            <v>0</v>
          </cell>
          <cell r="L11">
            <v>0</v>
          </cell>
          <cell r="M11">
            <v>0</v>
          </cell>
          <cell r="S11">
            <v>10.8148</v>
          </cell>
          <cell r="U11">
            <v>8.6859673780375033</v>
          </cell>
          <cell r="V11">
            <v>8.6859673780375033</v>
          </cell>
          <cell r="Y11">
            <v>13.6792</v>
          </cell>
          <cell r="Z11">
            <v>11.9086</v>
          </cell>
          <cell r="AA11">
            <v>8.3065999999999995</v>
          </cell>
          <cell r="AB11">
            <v>7.4080000000000004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12.13</v>
          </cell>
          <cell r="D12">
            <v>24.181999999999999</v>
          </cell>
          <cell r="E12">
            <v>25.42</v>
          </cell>
          <cell r="F12">
            <v>10.867000000000001</v>
          </cell>
          <cell r="G12">
            <v>1</v>
          </cell>
          <cell r="H12">
            <v>60</v>
          </cell>
          <cell r="I12">
            <v>25.05</v>
          </cell>
          <cell r="J12">
            <v>0.37000000000000099</v>
          </cell>
          <cell r="K12">
            <v>10</v>
          </cell>
          <cell r="L12">
            <v>10</v>
          </cell>
          <cell r="M12">
            <v>0</v>
          </cell>
          <cell r="S12">
            <v>5.0840000000000005</v>
          </cell>
          <cell r="U12">
            <v>6.0714004720692367</v>
          </cell>
          <cell r="V12">
            <v>2.1374901652242326</v>
          </cell>
          <cell r="Y12">
            <v>0.5292</v>
          </cell>
          <cell r="Z12">
            <v>4.3406000000000002</v>
          </cell>
          <cell r="AA12">
            <v>4.8448000000000002</v>
          </cell>
          <cell r="AB12">
            <v>4.0389999999999997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94.402000000000001</v>
          </cell>
          <cell r="D13">
            <v>214.51</v>
          </cell>
          <cell r="E13">
            <v>139.41300000000001</v>
          </cell>
          <cell r="F13">
            <v>103.04300000000001</v>
          </cell>
          <cell r="G13">
            <v>1</v>
          </cell>
          <cell r="H13">
            <v>60</v>
          </cell>
          <cell r="I13">
            <v>137.94999999999999</v>
          </cell>
          <cell r="J13">
            <v>1.4630000000000223</v>
          </cell>
          <cell r="K13">
            <v>20</v>
          </cell>
          <cell r="L13">
            <v>30</v>
          </cell>
          <cell r="M13">
            <v>0</v>
          </cell>
          <cell r="S13">
            <v>27.882600000000004</v>
          </cell>
          <cell r="U13">
            <v>5.4888353309949567</v>
          </cell>
          <cell r="V13">
            <v>3.6956022752541009</v>
          </cell>
          <cell r="Y13">
            <v>23.8504</v>
          </cell>
          <cell r="Z13">
            <v>24.539200000000001</v>
          </cell>
          <cell r="AA13">
            <v>23.828800000000001</v>
          </cell>
          <cell r="AB13">
            <v>39.314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118</v>
          </cell>
          <cell r="D14">
            <v>73</v>
          </cell>
          <cell r="E14">
            <v>114</v>
          </cell>
          <cell r="F14">
            <v>76</v>
          </cell>
          <cell r="G14">
            <v>0.3</v>
          </cell>
          <cell r="H14">
            <v>45</v>
          </cell>
          <cell r="I14">
            <v>116</v>
          </cell>
          <cell r="J14">
            <v>-2</v>
          </cell>
          <cell r="K14">
            <v>0</v>
          </cell>
          <cell r="L14">
            <v>40</v>
          </cell>
          <cell r="M14">
            <v>0</v>
          </cell>
          <cell r="S14">
            <v>22.8</v>
          </cell>
          <cell r="T14">
            <v>30</v>
          </cell>
          <cell r="U14">
            <v>6.4035087719298245</v>
          </cell>
          <cell r="V14">
            <v>3.333333333333333</v>
          </cell>
          <cell r="Y14">
            <v>25.4</v>
          </cell>
          <cell r="Z14">
            <v>22.2</v>
          </cell>
          <cell r="AA14">
            <v>17.600000000000001</v>
          </cell>
          <cell r="AB14">
            <v>27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106</v>
          </cell>
          <cell r="D15">
            <v>152</v>
          </cell>
          <cell r="E15">
            <v>142</v>
          </cell>
          <cell r="F15">
            <v>116</v>
          </cell>
          <cell r="G15">
            <v>7.0000000000000007E-2</v>
          </cell>
          <cell r="H15">
            <v>120</v>
          </cell>
          <cell r="I15">
            <v>150</v>
          </cell>
          <cell r="J15">
            <v>-8</v>
          </cell>
          <cell r="K15">
            <v>0</v>
          </cell>
          <cell r="L15">
            <v>40</v>
          </cell>
          <cell r="M15">
            <v>80</v>
          </cell>
          <cell r="S15">
            <v>28.4</v>
          </cell>
          <cell r="U15">
            <v>8.3098591549295779</v>
          </cell>
          <cell r="V15">
            <v>4.084507042253521</v>
          </cell>
          <cell r="Y15">
            <v>37</v>
          </cell>
          <cell r="Z15">
            <v>28.4</v>
          </cell>
          <cell r="AA15">
            <v>32.799999999999997</v>
          </cell>
          <cell r="AB15">
            <v>36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511.202</v>
          </cell>
          <cell r="D16">
            <v>625.64300000000003</v>
          </cell>
          <cell r="E16">
            <v>568.96500000000003</v>
          </cell>
          <cell r="F16">
            <v>434.87900000000002</v>
          </cell>
          <cell r="G16">
            <v>1</v>
          </cell>
          <cell r="H16">
            <v>60</v>
          </cell>
          <cell r="I16">
            <v>564.45000000000005</v>
          </cell>
          <cell r="J16">
            <v>4.5149999999999864</v>
          </cell>
          <cell r="K16">
            <v>100</v>
          </cell>
          <cell r="L16">
            <v>200</v>
          </cell>
          <cell r="M16">
            <v>0</v>
          </cell>
          <cell r="S16">
            <v>113.79300000000001</v>
          </cell>
          <cell r="U16">
            <v>6.4580334466970726</v>
          </cell>
          <cell r="V16">
            <v>3.8216674136370425</v>
          </cell>
          <cell r="Y16">
            <v>118.77739999999999</v>
          </cell>
          <cell r="Z16">
            <v>107.1122</v>
          </cell>
          <cell r="AA16">
            <v>95.639600000000002</v>
          </cell>
          <cell r="AB16">
            <v>82.358000000000004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804</v>
          </cell>
          <cell r="D17">
            <v>223</v>
          </cell>
          <cell r="E17">
            <v>508</v>
          </cell>
          <cell r="F17">
            <v>501</v>
          </cell>
          <cell r="G17">
            <v>0.25</v>
          </cell>
          <cell r="H17">
            <v>120</v>
          </cell>
          <cell r="I17">
            <v>529</v>
          </cell>
          <cell r="J17">
            <v>-21</v>
          </cell>
          <cell r="K17">
            <v>0</v>
          </cell>
          <cell r="L17">
            <v>200</v>
          </cell>
          <cell r="M17">
            <v>0</v>
          </cell>
          <cell r="S17">
            <v>101.6</v>
          </cell>
          <cell r="U17">
            <v>6.899606299212599</v>
          </cell>
          <cell r="V17">
            <v>4.931102362204725</v>
          </cell>
          <cell r="Y17">
            <v>114.2</v>
          </cell>
          <cell r="Z17">
            <v>83</v>
          </cell>
          <cell r="AA17">
            <v>88</v>
          </cell>
          <cell r="AB17">
            <v>138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D18">
            <v>44.844999999999999</v>
          </cell>
          <cell r="E18">
            <v>9.0519999999999996</v>
          </cell>
          <cell r="F18">
            <v>35.792999999999999</v>
          </cell>
          <cell r="G18">
            <v>1</v>
          </cell>
          <cell r="H18">
            <v>30</v>
          </cell>
          <cell r="I18">
            <v>26.6</v>
          </cell>
          <cell r="J18">
            <v>-17.548000000000002</v>
          </cell>
          <cell r="K18">
            <v>10</v>
          </cell>
          <cell r="L18">
            <v>10</v>
          </cell>
          <cell r="M18">
            <v>0</v>
          </cell>
          <cell r="S18">
            <v>1.8104</v>
          </cell>
          <cell r="T18">
            <v>20</v>
          </cell>
          <cell r="U18">
            <v>41.865333627927534</v>
          </cell>
          <cell r="V18">
            <v>19.77076889085285</v>
          </cell>
          <cell r="Y18">
            <v>6.8591999999999995</v>
          </cell>
          <cell r="Z18">
            <v>3.2847999999999997</v>
          </cell>
          <cell r="AA18">
            <v>6.8323999999999998</v>
          </cell>
          <cell r="AB18">
            <v>1.5189999999999999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449.46899999999999</v>
          </cell>
          <cell r="D19">
            <v>531.08900000000006</v>
          </cell>
          <cell r="E19">
            <v>661.48199999999997</v>
          </cell>
          <cell r="F19">
            <v>315.53699999999998</v>
          </cell>
          <cell r="G19">
            <v>1</v>
          </cell>
          <cell r="H19">
            <v>45</v>
          </cell>
          <cell r="I19">
            <v>654.95500000000004</v>
          </cell>
          <cell r="J19">
            <v>6.52699999999993</v>
          </cell>
          <cell r="K19">
            <v>100</v>
          </cell>
          <cell r="L19">
            <v>100</v>
          </cell>
          <cell r="M19">
            <v>0</v>
          </cell>
          <cell r="S19">
            <v>132.29640000000001</v>
          </cell>
          <cell r="T19">
            <v>200</v>
          </cell>
          <cell r="U19">
            <v>5.4085901052485177</v>
          </cell>
          <cell r="V19">
            <v>2.3850762379021648</v>
          </cell>
          <cell r="Y19">
            <v>134.251</v>
          </cell>
          <cell r="Z19">
            <v>82.844799999999992</v>
          </cell>
          <cell r="AA19">
            <v>96.305999999999997</v>
          </cell>
          <cell r="AB19">
            <v>69.421999999999997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1606</v>
          </cell>
          <cell r="D20">
            <v>167</v>
          </cell>
          <cell r="E20">
            <v>1068</v>
          </cell>
          <cell r="F20">
            <v>671</v>
          </cell>
          <cell r="G20">
            <v>0.25</v>
          </cell>
          <cell r="H20">
            <v>120</v>
          </cell>
          <cell r="I20">
            <v>1094</v>
          </cell>
          <cell r="J20">
            <v>-26</v>
          </cell>
          <cell r="K20">
            <v>200</v>
          </cell>
          <cell r="L20">
            <v>800</v>
          </cell>
          <cell r="M20">
            <v>0</v>
          </cell>
          <cell r="S20">
            <v>213.6</v>
          </cell>
          <cell r="U20">
            <v>7.8230337078651688</v>
          </cell>
          <cell r="V20">
            <v>3.1413857677902621</v>
          </cell>
          <cell r="Y20">
            <v>200.2</v>
          </cell>
          <cell r="Z20">
            <v>156</v>
          </cell>
          <cell r="AA20">
            <v>167.8</v>
          </cell>
          <cell r="AB20">
            <v>194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802.62</v>
          </cell>
          <cell r="D21">
            <v>1676.4459999999999</v>
          </cell>
          <cell r="E21">
            <v>1350.231</v>
          </cell>
          <cell r="F21">
            <v>1112.8030000000001</v>
          </cell>
          <cell r="G21">
            <v>1</v>
          </cell>
          <cell r="H21">
            <v>45</v>
          </cell>
          <cell r="I21">
            <v>1307.08</v>
          </cell>
          <cell r="J21">
            <v>43.151000000000067</v>
          </cell>
          <cell r="K21">
            <v>100</v>
          </cell>
          <cell r="L21">
            <v>350</v>
          </cell>
          <cell r="M21">
            <v>0</v>
          </cell>
          <cell r="S21">
            <v>270.0462</v>
          </cell>
          <cell r="T21">
            <v>100</v>
          </cell>
          <cell r="U21">
            <v>6.1574760170667098</v>
          </cell>
          <cell r="V21">
            <v>4.120787480068226</v>
          </cell>
          <cell r="Y21">
            <v>275.25659999999999</v>
          </cell>
          <cell r="Z21">
            <v>206.42399999999998</v>
          </cell>
          <cell r="AA21">
            <v>233.2996</v>
          </cell>
          <cell r="AB21">
            <v>98.152000000000001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220</v>
          </cell>
          <cell r="D22">
            <v>297</v>
          </cell>
          <cell r="E22">
            <v>328</v>
          </cell>
          <cell r="F22">
            <v>175</v>
          </cell>
          <cell r="G22">
            <v>0.15</v>
          </cell>
          <cell r="H22">
            <v>60</v>
          </cell>
          <cell r="I22">
            <v>342</v>
          </cell>
          <cell r="J22">
            <v>-14</v>
          </cell>
          <cell r="K22">
            <v>0</v>
          </cell>
          <cell r="L22">
            <v>40</v>
          </cell>
          <cell r="M22">
            <v>120</v>
          </cell>
          <cell r="S22">
            <v>65.599999999999994</v>
          </cell>
          <cell r="T22">
            <v>40</v>
          </cell>
          <cell r="U22">
            <v>5.7164634146341466</v>
          </cell>
          <cell r="V22">
            <v>2.6676829268292686</v>
          </cell>
          <cell r="Y22">
            <v>64.8</v>
          </cell>
          <cell r="Z22">
            <v>53.8</v>
          </cell>
          <cell r="AA22">
            <v>50</v>
          </cell>
          <cell r="AB22">
            <v>107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2154</v>
          </cell>
          <cell r="D23">
            <v>1950</v>
          </cell>
          <cell r="E23">
            <v>2844</v>
          </cell>
          <cell r="F23">
            <v>1189</v>
          </cell>
          <cell r="G23">
            <v>0.12</v>
          </cell>
          <cell r="H23">
            <v>60</v>
          </cell>
          <cell r="I23">
            <v>2912</v>
          </cell>
          <cell r="J23">
            <v>-68</v>
          </cell>
          <cell r="K23">
            <v>120</v>
          </cell>
          <cell r="L23">
            <v>400</v>
          </cell>
          <cell r="M23">
            <v>600</v>
          </cell>
          <cell r="S23">
            <v>568.79999999999995</v>
          </cell>
          <cell r="T23">
            <v>600</v>
          </cell>
          <cell r="U23">
            <v>5.1142756680731365</v>
          </cell>
          <cell r="V23">
            <v>2.090365682137834</v>
          </cell>
          <cell r="Y23">
            <v>510</v>
          </cell>
          <cell r="Z23">
            <v>471</v>
          </cell>
          <cell r="AA23">
            <v>393.6</v>
          </cell>
          <cell r="AB23">
            <v>377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154.46700000000001</v>
          </cell>
          <cell r="D24">
            <v>307.60199999999998</v>
          </cell>
          <cell r="E24">
            <v>256.21199999999999</v>
          </cell>
          <cell r="F24">
            <v>197.89400000000001</v>
          </cell>
          <cell r="G24">
            <v>1</v>
          </cell>
          <cell r="H24">
            <v>45</v>
          </cell>
          <cell r="I24">
            <v>267.89999999999998</v>
          </cell>
          <cell r="J24">
            <v>-11.687999999999988</v>
          </cell>
          <cell r="K24">
            <v>30</v>
          </cell>
          <cell r="L24">
            <v>70</v>
          </cell>
          <cell r="M24">
            <v>0</v>
          </cell>
          <cell r="S24">
            <v>51.242399999999996</v>
          </cell>
          <cell r="U24">
            <v>5.8134279424851298</v>
          </cell>
          <cell r="V24">
            <v>3.8619190357984796</v>
          </cell>
          <cell r="Y24">
            <v>53.474599999999995</v>
          </cell>
          <cell r="Z24">
            <v>42.849800000000002</v>
          </cell>
          <cell r="AA24">
            <v>45.698</v>
          </cell>
          <cell r="AB24">
            <v>52.674999999999997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1714</v>
          </cell>
          <cell r="D25">
            <v>463</v>
          </cell>
          <cell r="E25">
            <v>1007</v>
          </cell>
          <cell r="F25">
            <v>1114</v>
          </cell>
          <cell r="G25">
            <v>0.25</v>
          </cell>
          <cell r="H25">
            <v>120</v>
          </cell>
          <cell r="I25">
            <v>1069</v>
          </cell>
          <cell r="J25">
            <v>-62</v>
          </cell>
          <cell r="K25">
            <v>0</v>
          </cell>
          <cell r="L25">
            <v>400</v>
          </cell>
          <cell r="M25">
            <v>0</v>
          </cell>
          <cell r="S25">
            <v>201.4</v>
          </cell>
          <cell r="U25">
            <v>7.5173783515392252</v>
          </cell>
          <cell r="V25">
            <v>5.5312810327706057</v>
          </cell>
          <cell r="Y25">
            <v>187.4</v>
          </cell>
          <cell r="Z25">
            <v>164.8</v>
          </cell>
          <cell r="AA25">
            <v>144.80000000000001</v>
          </cell>
          <cell r="AB25">
            <v>264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138.34700000000001</v>
          </cell>
          <cell r="D26">
            <v>57.390999999999998</v>
          </cell>
          <cell r="E26">
            <v>78.924999999999997</v>
          </cell>
          <cell r="F26">
            <v>109.105</v>
          </cell>
          <cell r="G26">
            <v>1</v>
          </cell>
          <cell r="H26">
            <v>120</v>
          </cell>
          <cell r="I26">
            <v>79.400000000000006</v>
          </cell>
          <cell r="J26">
            <v>-0.47500000000000853</v>
          </cell>
          <cell r="K26">
            <v>0</v>
          </cell>
          <cell r="L26">
            <v>0</v>
          </cell>
          <cell r="M26">
            <v>0</v>
          </cell>
          <cell r="S26">
            <v>15.785</v>
          </cell>
          <cell r="U26">
            <v>6.9119417168197659</v>
          </cell>
          <cell r="V26">
            <v>6.9119417168197659</v>
          </cell>
          <cell r="Y26">
            <v>10.4178</v>
          </cell>
          <cell r="Z26">
            <v>13.4994</v>
          </cell>
          <cell r="AA26">
            <v>9.0822000000000003</v>
          </cell>
          <cell r="AB26">
            <v>9.4309999999999992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162.47200000000001</v>
          </cell>
          <cell r="D27">
            <v>99.447000000000003</v>
          </cell>
          <cell r="E27">
            <v>172.233</v>
          </cell>
          <cell r="F27">
            <v>62.713000000000001</v>
          </cell>
          <cell r="G27">
            <v>0</v>
          </cell>
          <cell r="H27">
            <v>45</v>
          </cell>
          <cell r="I27">
            <v>169</v>
          </cell>
          <cell r="J27">
            <v>3.2330000000000041</v>
          </cell>
          <cell r="K27">
            <v>0</v>
          </cell>
          <cell r="L27">
            <v>10</v>
          </cell>
          <cell r="M27">
            <v>90</v>
          </cell>
          <cell r="S27">
            <v>34.446600000000004</v>
          </cell>
          <cell r="U27">
            <v>4.723630198626279</v>
          </cell>
          <cell r="V27">
            <v>1.8205860665493836</v>
          </cell>
          <cell r="Y27">
            <v>23.663599999999999</v>
          </cell>
          <cell r="Z27">
            <v>29.875999999999998</v>
          </cell>
          <cell r="AA27">
            <v>21.058</v>
          </cell>
          <cell r="AB27">
            <v>32.616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366.44299999999998</v>
          </cell>
          <cell r="D28">
            <v>399.85899999999998</v>
          </cell>
          <cell r="E28">
            <v>417.20400000000001</v>
          </cell>
          <cell r="F28">
            <v>345.01499999999999</v>
          </cell>
          <cell r="G28">
            <v>1</v>
          </cell>
          <cell r="H28">
            <v>60</v>
          </cell>
          <cell r="I28">
            <v>400.6</v>
          </cell>
          <cell r="J28">
            <v>16.603999999999985</v>
          </cell>
          <cell r="K28">
            <v>100</v>
          </cell>
          <cell r="L28">
            <v>160</v>
          </cell>
          <cell r="M28">
            <v>0</v>
          </cell>
          <cell r="S28">
            <v>83.440799999999996</v>
          </cell>
          <cell r="U28">
            <v>7.2508293304953932</v>
          </cell>
          <cell r="V28">
            <v>4.1348477004055573</v>
          </cell>
          <cell r="Y28">
            <v>80.308999999999997</v>
          </cell>
          <cell r="Z28">
            <v>71.441600000000008</v>
          </cell>
          <cell r="AA28">
            <v>70.408000000000001</v>
          </cell>
          <cell r="AB28">
            <v>75.188999999999993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889</v>
          </cell>
          <cell r="D29">
            <v>625</v>
          </cell>
          <cell r="E29">
            <v>1007</v>
          </cell>
          <cell r="F29">
            <v>489</v>
          </cell>
          <cell r="G29">
            <v>0.22</v>
          </cell>
          <cell r="H29">
            <v>120</v>
          </cell>
          <cell r="I29">
            <v>1025</v>
          </cell>
          <cell r="J29">
            <v>-18</v>
          </cell>
          <cell r="K29">
            <v>120</v>
          </cell>
          <cell r="L29">
            <v>200</v>
          </cell>
          <cell r="M29">
            <v>40</v>
          </cell>
          <cell r="S29">
            <v>201.4</v>
          </cell>
          <cell r="T29">
            <v>240</v>
          </cell>
          <cell r="U29">
            <v>5.4071499503475673</v>
          </cell>
          <cell r="V29">
            <v>2.4280039721946376</v>
          </cell>
          <cell r="Y29">
            <v>173.6</v>
          </cell>
          <cell r="Z29">
            <v>170.4</v>
          </cell>
          <cell r="AA29">
            <v>147.4</v>
          </cell>
          <cell r="AB29">
            <v>182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819.74699999999996</v>
          </cell>
          <cell r="D30">
            <v>3904.0709999999999</v>
          </cell>
          <cell r="E30">
            <v>2287</v>
          </cell>
          <cell r="F30">
            <v>2184</v>
          </cell>
          <cell r="G30">
            <v>1</v>
          </cell>
          <cell r="H30">
            <v>45</v>
          </cell>
          <cell r="I30">
            <v>1873.6</v>
          </cell>
          <cell r="J30">
            <v>413.40000000000009</v>
          </cell>
          <cell r="K30">
            <v>100</v>
          </cell>
          <cell r="L30">
            <v>650</v>
          </cell>
          <cell r="M30">
            <v>0</v>
          </cell>
          <cell r="S30">
            <v>457.4</v>
          </cell>
          <cell r="T30">
            <v>150</v>
          </cell>
          <cell r="U30">
            <v>6.7424573677306521</v>
          </cell>
          <cell r="V30">
            <v>4.7748141670310451</v>
          </cell>
          <cell r="Y30">
            <v>481.2</v>
          </cell>
          <cell r="Z30">
            <v>342.4</v>
          </cell>
          <cell r="AA30">
            <v>427.8</v>
          </cell>
          <cell r="AB30">
            <v>365.827</v>
          </cell>
          <cell r="AC30" t="str">
            <v>?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627</v>
          </cell>
          <cell r="D31">
            <v>821</v>
          </cell>
          <cell r="E31">
            <v>685</v>
          </cell>
          <cell r="F31">
            <v>750</v>
          </cell>
          <cell r="G31">
            <v>0.4</v>
          </cell>
          <cell r="H31" t="e">
            <v>#N/A</v>
          </cell>
          <cell r="I31">
            <v>745</v>
          </cell>
          <cell r="J31">
            <v>-60</v>
          </cell>
          <cell r="K31">
            <v>120</v>
          </cell>
          <cell r="L31">
            <v>120</v>
          </cell>
          <cell r="M31">
            <v>80</v>
          </cell>
          <cell r="S31">
            <v>137</v>
          </cell>
          <cell r="U31">
            <v>7.8102189781021893</v>
          </cell>
          <cell r="V31">
            <v>5.4744525547445253</v>
          </cell>
          <cell r="Y31">
            <v>39</v>
          </cell>
          <cell r="Z31">
            <v>25.2</v>
          </cell>
          <cell r="AA31">
            <v>124.6</v>
          </cell>
          <cell r="AB31">
            <v>55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C32">
            <v>10.648999999999999</v>
          </cell>
          <cell r="D32">
            <v>21.7</v>
          </cell>
          <cell r="E32">
            <v>16.033000000000001</v>
          </cell>
          <cell r="F32">
            <v>16.260000000000002</v>
          </cell>
          <cell r="G32">
            <v>1</v>
          </cell>
          <cell r="H32" t="e">
            <v>#N/A</v>
          </cell>
          <cell r="I32">
            <v>21.2</v>
          </cell>
          <cell r="J32">
            <v>-5.166999999999998</v>
          </cell>
          <cell r="K32">
            <v>10</v>
          </cell>
          <cell r="L32">
            <v>10</v>
          </cell>
          <cell r="M32">
            <v>0</v>
          </cell>
          <cell r="S32">
            <v>3.2066000000000003</v>
          </cell>
          <cell r="U32">
            <v>11.307927399738041</v>
          </cell>
          <cell r="V32">
            <v>5.0707914925466229</v>
          </cell>
          <cell r="Y32">
            <v>0</v>
          </cell>
          <cell r="Z32">
            <v>0</v>
          </cell>
          <cell r="AA32">
            <v>6.3761999999999999</v>
          </cell>
          <cell r="AB32">
            <v>2.706</v>
          </cell>
          <cell r="AC32" t="str">
            <v>увел</v>
          </cell>
          <cell r="AD32" t="str">
            <v>увел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215</v>
          </cell>
          <cell r="D33">
            <v>332</v>
          </cell>
          <cell r="E33">
            <v>307</v>
          </cell>
          <cell r="F33">
            <v>232</v>
          </cell>
          <cell r="G33">
            <v>0.3</v>
          </cell>
          <cell r="H33" t="e">
            <v>#N/A</v>
          </cell>
          <cell r="I33">
            <v>317</v>
          </cell>
          <cell r="J33">
            <v>-10</v>
          </cell>
          <cell r="K33">
            <v>0</v>
          </cell>
          <cell r="L33">
            <v>40</v>
          </cell>
          <cell r="M33">
            <v>0</v>
          </cell>
          <cell r="S33">
            <v>61.4</v>
          </cell>
          <cell r="T33">
            <v>80</v>
          </cell>
          <cell r="U33">
            <v>5.7328990228013028</v>
          </cell>
          <cell r="V33">
            <v>3.778501628664495</v>
          </cell>
          <cell r="Y33">
            <v>53.4</v>
          </cell>
          <cell r="Z33">
            <v>54.6</v>
          </cell>
          <cell r="AA33">
            <v>53.4</v>
          </cell>
          <cell r="AB33">
            <v>109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509</v>
          </cell>
          <cell r="D34">
            <v>826</v>
          </cell>
          <cell r="E34">
            <v>672</v>
          </cell>
          <cell r="F34">
            <v>640</v>
          </cell>
          <cell r="G34">
            <v>0.3</v>
          </cell>
          <cell r="H34" t="e">
            <v>#N/A</v>
          </cell>
          <cell r="I34">
            <v>686</v>
          </cell>
          <cell r="J34">
            <v>-14</v>
          </cell>
          <cell r="K34">
            <v>0</v>
          </cell>
          <cell r="L34">
            <v>120</v>
          </cell>
          <cell r="M34">
            <v>0</v>
          </cell>
          <cell r="S34">
            <v>134.4</v>
          </cell>
          <cell r="U34">
            <v>5.6547619047619042</v>
          </cell>
          <cell r="V34">
            <v>4.7619047619047619</v>
          </cell>
          <cell r="Y34">
            <v>109.4</v>
          </cell>
          <cell r="Z34">
            <v>129.80000000000001</v>
          </cell>
          <cell r="AA34">
            <v>122.4</v>
          </cell>
          <cell r="AB34">
            <v>85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267</v>
          </cell>
          <cell r="D35">
            <v>435</v>
          </cell>
          <cell r="E35">
            <v>391</v>
          </cell>
          <cell r="F35">
            <v>279</v>
          </cell>
          <cell r="G35">
            <v>0.09</v>
          </cell>
          <cell r="H35" t="e">
            <v>#N/A</v>
          </cell>
          <cell r="I35">
            <v>447</v>
          </cell>
          <cell r="J35">
            <v>-56</v>
          </cell>
          <cell r="K35">
            <v>0</v>
          </cell>
          <cell r="L35">
            <v>40</v>
          </cell>
          <cell r="M35">
            <v>160</v>
          </cell>
          <cell r="S35">
            <v>78.2</v>
          </cell>
          <cell r="U35">
            <v>6.125319693094629</v>
          </cell>
          <cell r="V35">
            <v>3.5677749360613809</v>
          </cell>
          <cell r="Y35">
            <v>61.4</v>
          </cell>
          <cell r="Z35">
            <v>61.6</v>
          </cell>
          <cell r="AA35">
            <v>63.2</v>
          </cell>
          <cell r="AB35">
            <v>59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128</v>
          </cell>
          <cell r="D36">
            <v>95</v>
          </cell>
          <cell r="E36">
            <v>175</v>
          </cell>
          <cell r="F36">
            <v>34</v>
          </cell>
          <cell r="G36">
            <v>0.09</v>
          </cell>
          <cell r="H36" t="e">
            <v>#N/A</v>
          </cell>
          <cell r="I36">
            <v>189</v>
          </cell>
          <cell r="J36">
            <v>-14</v>
          </cell>
          <cell r="K36">
            <v>0</v>
          </cell>
          <cell r="L36">
            <v>40</v>
          </cell>
          <cell r="M36">
            <v>0</v>
          </cell>
          <cell r="S36">
            <v>35</v>
          </cell>
          <cell r="T36">
            <v>100</v>
          </cell>
          <cell r="U36">
            <v>4.9714285714285715</v>
          </cell>
          <cell r="V36">
            <v>0.97142857142857142</v>
          </cell>
          <cell r="Y36">
            <v>17.600000000000001</v>
          </cell>
          <cell r="Z36">
            <v>26.2</v>
          </cell>
          <cell r="AA36">
            <v>20</v>
          </cell>
          <cell r="AB36">
            <v>75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396</v>
          </cell>
          <cell r="D37">
            <v>520</v>
          </cell>
          <cell r="E37">
            <v>502</v>
          </cell>
          <cell r="F37">
            <v>397</v>
          </cell>
          <cell r="G37">
            <v>0.09</v>
          </cell>
          <cell r="H37">
            <v>45</v>
          </cell>
          <cell r="I37">
            <v>517</v>
          </cell>
          <cell r="J37">
            <v>-15</v>
          </cell>
          <cell r="K37">
            <v>40</v>
          </cell>
          <cell r="L37">
            <v>50</v>
          </cell>
          <cell r="M37">
            <v>0</v>
          </cell>
          <cell r="S37">
            <v>100.4</v>
          </cell>
          <cell r="T37">
            <v>80</v>
          </cell>
          <cell r="U37">
            <v>5.6474103585657369</v>
          </cell>
          <cell r="V37">
            <v>3.9541832669322705</v>
          </cell>
          <cell r="Y37">
            <v>121</v>
          </cell>
          <cell r="Z37">
            <v>96.2</v>
          </cell>
          <cell r="AA37">
            <v>87</v>
          </cell>
          <cell r="AB37">
            <v>89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233</v>
          </cell>
          <cell r="D38">
            <v>245</v>
          </cell>
          <cell r="E38">
            <v>217</v>
          </cell>
          <cell r="F38">
            <v>256</v>
          </cell>
          <cell r="G38">
            <v>0.4</v>
          </cell>
          <cell r="H38">
            <v>60</v>
          </cell>
          <cell r="I38">
            <v>222</v>
          </cell>
          <cell r="J38">
            <v>-5</v>
          </cell>
          <cell r="K38">
            <v>0</v>
          </cell>
          <cell r="L38">
            <v>80</v>
          </cell>
          <cell r="M38">
            <v>0</v>
          </cell>
          <cell r="S38">
            <v>43.4</v>
          </cell>
          <cell r="U38">
            <v>7.741935483870968</v>
          </cell>
          <cell r="V38">
            <v>5.8986175115207375</v>
          </cell>
          <cell r="Y38">
            <v>45.6</v>
          </cell>
          <cell r="Z38">
            <v>48.4</v>
          </cell>
          <cell r="AA38">
            <v>45</v>
          </cell>
          <cell r="AB38">
            <v>27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1.099</v>
          </cell>
          <cell r="D39">
            <v>18.63</v>
          </cell>
          <cell r="E39">
            <v>10.977</v>
          </cell>
          <cell r="F39">
            <v>8.7520000000000007</v>
          </cell>
          <cell r="G39">
            <v>1</v>
          </cell>
          <cell r="H39" t="e">
            <v>#N/A</v>
          </cell>
          <cell r="I39">
            <v>10</v>
          </cell>
          <cell r="J39">
            <v>0.97700000000000031</v>
          </cell>
          <cell r="K39">
            <v>0</v>
          </cell>
          <cell r="L39">
            <v>10</v>
          </cell>
          <cell r="M39">
            <v>0</v>
          </cell>
          <cell r="S39">
            <v>2.1954000000000002</v>
          </cell>
          <cell r="U39">
            <v>8.5414958549694813</v>
          </cell>
          <cell r="V39">
            <v>3.9865172633688619</v>
          </cell>
          <cell r="Y39">
            <v>7.2633999999999999</v>
          </cell>
          <cell r="Z39">
            <v>4.9184000000000001</v>
          </cell>
          <cell r="AA39">
            <v>4.9786000000000001</v>
          </cell>
          <cell r="AB39">
            <v>6.3010000000000002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311</v>
          </cell>
          <cell r="D40">
            <v>536</v>
          </cell>
          <cell r="E40">
            <v>467</v>
          </cell>
          <cell r="F40">
            <v>367</v>
          </cell>
          <cell r="G40">
            <v>0.4</v>
          </cell>
          <cell r="H40">
            <v>60</v>
          </cell>
          <cell r="I40">
            <v>480</v>
          </cell>
          <cell r="J40">
            <v>-13</v>
          </cell>
          <cell r="K40">
            <v>40</v>
          </cell>
          <cell r="L40">
            <v>120</v>
          </cell>
          <cell r="M40">
            <v>0</v>
          </cell>
          <cell r="S40">
            <v>93.4</v>
          </cell>
          <cell r="U40">
            <v>5.642398286937901</v>
          </cell>
          <cell r="V40">
            <v>3.9293361884368307</v>
          </cell>
          <cell r="Y40">
            <v>82.4</v>
          </cell>
          <cell r="Z40">
            <v>78.599999999999994</v>
          </cell>
          <cell r="AA40">
            <v>80.400000000000006</v>
          </cell>
          <cell r="AB40">
            <v>107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206</v>
          </cell>
          <cell r="D41">
            <v>173</v>
          </cell>
          <cell r="E41">
            <v>247</v>
          </cell>
          <cell r="F41">
            <v>122</v>
          </cell>
          <cell r="G41">
            <v>0.15</v>
          </cell>
          <cell r="H41" t="e">
            <v>#N/A</v>
          </cell>
          <cell r="I41">
            <v>257</v>
          </cell>
          <cell r="J41">
            <v>-10</v>
          </cell>
          <cell r="K41">
            <v>0</v>
          </cell>
          <cell r="L41">
            <v>40</v>
          </cell>
          <cell r="M41">
            <v>0</v>
          </cell>
          <cell r="S41">
            <v>49.4</v>
          </cell>
          <cell r="T41">
            <v>100</v>
          </cell>
          <cell r="U41">
            <v>5.3036437246963564</v>
          </cell>
          <cell r="V41">
            <v>2.4696356275303644</v>
          </cell>
          <cell r="Y41">
            <v>27.6</v>
          </cell>
          <cell r="Z41">
            <v>35</v>
          </cell>
          <cell r="AA41">
            <v>33.799999999999997</v>
          </cell>
          <cell r="AB41">
            <v>57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307.06299999999999</v>
          </cell>
          <cell r="D42">
            <v>532.33900000000006</v>
          </cell>
          <cell r="E42">
            <v>481.995</v>
          </cell>
          <cell r="F42">
            <v>328.60500000000002</v>
          </cell>
          <cell r="G42">
            <v>1</v>
          </cell>
          <cell r="H42">
            <v>45</v>
          </cell>
          <cell r="I42">
            <v>486.4</v>
          </cell>
          <cell r="J42">
            <v>-4.4049999999999727</v>
          </cell>
          <cell r="K42">
            <v>0</v>
          </cell>
          <cell r="L42">
            <v>120</v>
          </cell>
          <cell r="M42">
            <v>120</v>
          </cell>
          <cell r="S42">
            <v>96.399000000000001</v>
          </cell>
          <cell r="U42">
            <v>5.8984533034575053</v>
          </cell>
          <cell r="V42">
            <v>3.4088009211713817</v>
          </cell>
          <cell r="Y42">
            <v>95.813599999999994</v>
          </cell>
          <cell r="Z42">
            <v>79.0304</v>
          </cell>
          <cell r="AA42">
            <v>78.712000000000003</v>
          </cell>
          <cell r="AB42">
            <v>77.194000000000003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445</v>
          </cell>
          <cell r="D43">
            <v>291</v>
          </cell>
          <cell r="E43">
            <v>570</v>
          </cell>
          <cell r="F43">
            <v>158</v>
          </cell>
          <cell r="G43">
            <v>0.4</v>
          </cell>
          <cell r="H43">
            <v>60</v>
          </cell>
          <cell r="I43">
            <v>579</v>
          </cell>
          <cell r="J43">
            <v>-9</v>
          </cell>
          <cell r="K43">
            <v>40</v>
          </cell>
          <cell r="L43">
            <v>80</v>
          </cell>
          <cell r="M43">
            <v>80</v>
          </cell>
          <cell r="S43">
            <v>114</v>
          </cell>
          <cell r="T43">
            <v>280</v>
          </cell>
          <cell r="U43">
            <v>5.5964912280701755</v>
          </cell>
          <cell r="V43">
            <v>1.3859649122807018</v>
          </cell>
          <cell r="Y43">
            <v>111</v>
          </cell>
          <cell r="Z43">
            <v>91.4</v>
          </cell>
          <cell r="AA43">
            <v>71</v>
          </cell>
          <cell r="AB43">
            <v>177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392</v>
          </cell>
          <cell r="D44">
            <v>498</v>
          </cell>
          <cell r="E44">
            <v>525</v>
          </cell>
          <cell r="F44">
            <v>350</v>
          </cell>
          <cell r="G44">
            <v>0.4</v>
          </cell>
          <cell r="H44">
            <v>60</v>
          </cell>
          <cell r="I44">
            <v>541</v>
          </cell>
          <cell r="J44">
            <v>-16</v>
          </cell>
          <cell r="K44">
            <v>40</v>
          </cell>
          <cell r="L44">
            <v>120</v>
          </cell>
          <cell r="M44">
            <v>80</v>
          </cell>
          <cell r="S44">
            <v>105</v>
          </cell>
          <cell r="U44">
            <v>5.6190476190476186</v>
          </cell>
          <cell r="V44">
            <v>3.3333333333333335</v>
          </cell>
          <cell r="Y44">
            <v>119</v>
          </cell>
          <cell r="Z44">
            <v>102.6</v>
          </cell>
          <cell r="AA44">
            <v>96</v>
          </cell>
          <cell r="AB44">
            <v>98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4164</v>
          </cell>
          <cell r="D45">
            <v>6524</v>
          </cell>
          <cell r="E45">
            <v>5795</v>
          </cell>
          <cell r="F45">
            <v>4787</v>
          </cell>
          <cell r="G45">
            <v>0.4</v>
          </cell>
          <cell r="H45">
            <v>60</v>
          </cell>
          <cell r="I45">
            <v>5905</v>
          </cell>
          <cell r="J45">
            <v>-110</v>
          </cell>
          <cell r="K45">
            <v>1400</v>
          </cell>
          <cell r="L45">
            <v>1200</v>
          </cell>
          <cell r="M45">
            <v>0</v>
          </cell>
          <cell r="S45">
            <v>1159</v>
          </cell>
          <cell r="U45">
            <v>6.3735979292493532</v>
          </cell>
          <cell r="V45">
            <v>4.1302847282139776</v>
          </cell>
          <cell r="Y45">
            <v>1121.4000000000001</v>
          </cell>
          <cell r="Z45">
            <v>1028.2</v>
          </cell>
          <cell r="AA45">
            <v>1006.2</v>
          </cell>
          <cell r="AB45">
            <v>964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958</v>
          </cell>
          <cell r="D46">
            <v>1546</v>
          </cell>
          <cell r="E46">
            <v>1499</v>
          </cell>
          <cell r="F46">
            <v>898</v>
          </cell>
          <cell r="G46">
            <v>0.5</v>
          </cell>
          <cell r="H46" t="e">
            <v>#N/A</v>
          </cell>
          <cell r="I46">
            <v>1524</v>
          </cell>
          <cell r="J46">
            <v>-25</v>
          </cell>
          <cell r="K46">
            <v>40</v>
          </cell>
          <cell r="L46">
            <v>240</v>
          </cell>
          <cell r="M46">
            <v>120</v>
          </cell>
          <cell r="S46">
            <v>299.8</v>
          </cell>
          <cell r="T46">
            <v>360</v>
          </cell>
          <cell r="U46">
            <v>5.5303535690460306</v>
          </cell>
          <cell r="V46">
            <v>2.9953302201467644</v>
          </cell>
          <cell r="Y46">
            <v>257.8</v>
          </cell>
          <cell r="Z46">
            <v>222.2</v>
          </cell>
          <cell r="AA46">
            <v>221</v>
          </cell>
          <cell r="AB46">
            <v>357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65</v>
          </cell>
          <cell r="D47">
            <v>91</v>
          </cell>
          <cell r="E47">
            <v>140</v>
          </cell>
          <cell r="F47">
            <v>5</v>
          </cell>
          <cell r="G47">
            <v>0.5</v>
          </cell>
          <cell r="H47" t="e">
            <v>#N/A</v>
          </cell>
          <cell r="I47">
            <v>151</v>
          </cell>
          <cell r="J47">
            <v>-11</v>
          </cell>
          <cell r="K47">
            <v>24</v>
          </cell>
          <cell r="L47">
            <v>0</v>
          </cell>
          <cell r="M47">
            <v>40</v>
          </cell>
          <cell r="S47">
            <v>28</v>
          </cell>
          <cell r="T47">
            <v>40</v>
          </cell>
          <cell r="U47">
            <v>3.8928571428571428</v>
          </cell>
          <cell r="V47">
            <v>0.17857142857142858</v>
          </cell>
          <cell r="Y47">
            <v>11</v>
          </cell>
          <cell r="Z47">
            <v>23.8</v>
          </cell>
          <cell r="AA47">
            <v>20</v>
          </cell>
          <cell r="AB47">
            <v>33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1460</v>
          </cell>
          <cell r="D48">
            <v>2252</v>
          </cell>
          <cell r="E48">
            <v>2376</v>
          </cell>
          <cell r="F48">
            <v>1288</v>
          </cell>
          <cell r="G48">
            <v>0.4</v>
          </cell>
          <cell r="H48">
            <v>60</v>
          </cell>
          <cell r="I48">
            <v>2425</v>
          </cell>
          <cell r="J48">
            <v>-49</v>
          </cell>
          <cell r="K48">
            <v>136</v>
          </cell>
          <cell r="L48">
            <v>400</v>
          </cell>
          <cell r="M48">
            <v>400</v>
          </cell>
          <cell r="S48">
            <v>475.2</v>
          </cell>
          <cell r="T48">
            <v>600</v>
          </cell>
          <cell r="U48">
            <v>5.9427609427609429</v>
          </cell>
          <cell r="V48">
            <v>2.7104377104377106</v>
          </cell>
          <cell r="Y48">
            <v>445.8</v>
          </cell>
          <cell r="Z48">
            <v>372.4</v>
          </cell>
          <cell r="AA48">
            <v>364.2</v>
          </cell>
          <cell r="AB48">
            <v>403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4001</v>
          </cell>
          <cell r="D49">
            <v>6913</v>
          </cell>
          <cell r="E49">
            <v>5812</v>
          </cell>
          <cell r="F49">
            <v>5010</v>
          </cell>
          <cell r="G49">
            <v>0.4</v>
          </cell>
          <cell r="H49">
            <v>60</v>
          </cell>
          <cell r="I49">
            <v>5904</v>
          </cell>
          <cell r="J49">
            <v>-92</v>
          </cell>
          <cell r="K49">
            <v>1400</v>
          </cell>
          <cell r="L49">
            <v>1200</v>
          </cell>
          <cell r="M49">
            <v>0</v>
          </cell>
          <cell r="S49">
            <v>1162.4000000000001</v>
          </cell>
          <cell r="U49">
            <v>6.5467997247075012</v>
          </cell>
          <cell r="V49">
            <v>4.3100481761871983</v>
          </cell>
          <cell r="Y49">
            <v>1048.5999999999999</v>
          </cell>
          <cell r="Z49">
            <v>1049.2</v>
          </cell>
          <cell r="AA49">
            <v>1028</v>
          </cell>
          <cell r="AB49">
            <v>787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106</v>
          </cell>
          <cell r="D50">
            <v>33</v>
          </cell>
          <cell r="E50">
            <v>115</v>
          </cell>
          <cell r="F50">
            <v>23</v>
          </cell>
          <cell r="G50">
            <v>0.84</v>
          </cell>
          <cell r="H50" t="e">
            <v>#N/A</v>
          </cell>
          <cell r="I50">
            <v>116</v>
          </cell>
          <cell r="J50">
            <v>-1</v>
          </cell>
          <cell r="K50">
            <v>30</v>
          </cell>
          <cell r="L50">
            <v>0</v>
          </cell>
          <cell r="M50">
            <v>0</v>
          </cell>
          <cell r="S50">
            <v>23</v>
          </cell>
          <cell r="T50">
            <v>60</v>
          </cell>
          <cell r="U50">
            <v>4.9130434782608692</v>
          </cell>
          <cell r="V50">
            <v>1</v>
          </cell>
          <cell r="Y50">
            <v>24.4</v>
          </cell>
          <cell r="Z50">
            <v>11.6</v>
          </cell>
          <cell r="AA50">
            <v>13.4</v>
          </cell>
          <cell r="AB50">
            <v>21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1895</v>
          </cell>
          <cell r="D51">
            <v>1835</v>
          </cell>
          <cell r="E51">
            <v>1852</v>
          </cell>
          <cell r="F51">
            <v>1850</v>
          </cell>
          <cell r="G51">
            <v>0.3</v>
          </cell>
          <cell r="H51">
            <v>60</v>
          </cell>
          <cell r="I51">
            <v>1873</v>
          </cell>
          <cell r="J51">
            <v>-21</v>
          </cell>
          <cell r="K51">
            <v>200</v>
          </cell>
          <cell r="L51">
            <v>0</v>
          </cell>
          <cell r="M51">
            <v>280</v>
          </cell>
          <cell r="S51">
            <v>370.4</v>
          </cell>
          <cell r="U51">
            <v>6.2904967602591793</v>
          </cell>
          <cell r="V51">
            <v>4.9946004319654431</v>
          </cell>
          <cell r="Y51">
            <v>341.4</v>
          </cell>
          <cell r="Z51">
            <v>408</v>
          </cell>
          <cell r="AA51">
            <v>344.2</v>
          </cell>
          <cell r="AB51">
            <v>143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132</v>
          </cell>
          <cell r="D52">
            <v>297</v>
          </cell>
          <cell r="E52">
            <v>287</v>
          </cell>
          <cell r="F52">
            <v>135</v>
          </cell>
          <cell r="G52">
            <v>0.1</v>
          </cell>
          <cell r="H52" t="e">
            <v>#N/A</v>
          </cell>
          <cell r="I52">
            <v>296</v>
          </cell>
          <cell r="J52">
            <v>-9</v>
          </cell>
          <cell r="K52">
            <v>0</v>
          </cell>
          <cell r="L52">
            <v>40</v>
          </cell>
          <cell r="M52">
            <v>60</v>
          </cell>
          <cell r="S52">
            <v>57.4</v>
          </cell>
          <cell r="T52">
            <v>80</v>
          </cell>
          <cell r="U52">
            <v>5.4878048780487809</v>
          </cell>
          <cell r="V52">
            <v>2.3519163763066202</v>
          </cell>
          <cell r="Y52">
            <v>41.4</v>
          </cell>
          <cell r="Z52">
            <v>33.799999999999997</v>
          </cell>
          <cell r="AA52">
            <v>42</v>
          </cell>
          <cell r="AB52">
            <v>81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1263</v>
          </cell>
          <cell r="D53">
            <v>2587</v>
          </cell>
          <cell r="E53">
            <v>2207</v>
          </cell>
          <cell r="F53">
            <v>1587</v>
          </cell>
          <cell r="G53">
            <v>0.1</v>
          </cell>
          <cell r="H53">
            <v>60</v>
          </cell>
          <cell r="I53">
            <v>2345</v>
          </cell>
          <cell r="J53">
            <v>-138</v>
          </cell>
          <cell r="K53">
            <v>0</v>
          </cell>
          <cell r="L53">
            <v>140</v>
          </cell>
          <cell r="M53">
            <v>420</v>
          </cell>
          <cell r="S53">
            <v>441.4</v>
          </cell>
          <cell r="T53">
            <v>280</v>
          </cell>
          <cell r="U53">
            <v>5.4984141368373356</v>
          </cell>
          <cell r="V53">
            <v>3.5953783416402358</v>
          </cell>
          <cell r="Y53">
            <v>380.2</v>
          </cell>
          <cell r="Z53">
            <v>342.6</v>
          </cell>
          <cell r="AA53">
            <v>357.2</v>
          </cell>
          <cell r="AB53">
            <v>467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1165</v>
          </cell>
          <cell r="D54">
            <v>2039</v>
          </cell>
          <cell r="E54">
            <v>1651</v>
          </cell>
          <cell r="F54">
            <v>1484</v>
          </cell>
          <cell r="G54">
            <v>0.1</v>
          </cell>
          <cell r="H54">
            <v>60</v>
          </cell>
          <cell r="I54">
            <v>1717</v>
          </cell>
          <cell r="J54">
            <v>-66</v>
          </cell>
          <cell r="K54">
            <v>0</v>
          </cell>
          <cell r="L54">
            <v>140</v>
          </cell>
          <cell r="M54">
            <v>420</v>
          </cell>
          <cell r="S54">
            <v>330.2</v>
          </cell>
          <cell r="U54">
            <v>6.1901877649909149</v>
          </cell>
          <cell r="V54">
            <v>4.4942459115687461</v>
          </cell>
          <cell r="Y54">
            <v>334</v>
          </cell>
          <cell r="Z54">
            <v>287.39999999999998</v>
          </cell>
          <cell r="AA54">
            <v>295.2</v>
          </cell>
          <cell r="AB54">
            <v>405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121</v>
          </cell>
          <cell r="D55">
            <v>191</v>
          </cell>
          <cell r="E55">
            <v>151</v>
          </cell>
          <cell r="F55">
            <v>150</v>
          </cell>
          <cell r="G55">
            <v>0.1</v>
          </cell>
          <cell r="H55" t="e">
            <v>#N/A</v>
          </cell>
          <cell r="I55">
            <v>162</v>
          </cell>
          <cell r="J55">
            <v>-11</v>
          </cell>
          <cell r="K55">
            <v>0</v>
          </cell>
          <cell r="L55">
            <v>0</v>
          </cell>
          <cell r="M55">
            <v>50</v>
          </cell>
          <cell r="S55">
            <v>30.2</v>
          </cell>
          <cell r="U55">
            <v>6.6225165562913908</v>
          </cell>
          <cell r="V55">
            <v>4.9668874172185431</v>
          </cell>
          <cell r="Y55">
            <v>34.799999999999997</v>
          </cell>
          <cell r="Z55">
            <v>31</v>
          </cell>
          <cell r="AA55">
            <v>28.2</v>
          </cell>
          <cell r="AB55">
            <v>59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114.63500000000001</v>
          </cell>
          <cell r="D56">
            <v>3.6749999999999998</v>
          </cell>
          <cell r="E56">
            <v>112.324</v>
          </cell>
          <cell r="F56">
            <v>3.4809999999999999</v>
          </cell>
          <cell r="G56">
            <v>1</v>
          </cell>
          <cell r="H56">
            <v>45</v>
          </cell>
          <cell r="I56">
            <v>108.5</v>
          </cell>
          <cell r="J56">
            <v>3.8239999999999981</v>
          </cell>
          <cell r="K56">
            <v>0</v>
          </cell>
          <cell r="L56">
            <v>0</v>
          </cell>
          <cell r="M56">
            <v>60</v>
          </cell>
          <cell r="S56">
            <v>22.4648</v>
          </cell>
          <cell r="T56">
            <v>30</v>
          </cell>
          <cell r="U56">
            <v>4.1612211103593175</v>
          </cell>
          <cell r="V56">
            <v>0.15495352729603645</v>
          </cell>
          <cell r="Y56">
            <v>18.894600000000001</v>
          </cell>
          <cell r="Z56">
            <v>10.532999999999999</v>
          </cell>
          <cell r="AA56">
            <v>9.754999999999999</v>
          </cell>
          <cell r="AB56">
            <v>10.725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181</v>
          </cell>
          <cell r="D57">
            <v>377</v>
          </cell>
          <cell r="E57">
            <v>253</v>
          </cell>
          <cell r="F57">
            <v>294</v>
          </cell>
          <cell r="G57">
            <v>0.3</v>
          </cell>
          <cell r="H57">
            <v>45</v>
          </cell>
          <cell r="I57">
            <v>261</v>
          </cell>
          <cell r="J57">
            <v>-8</v>
          </cell>
          <cell r="K57">
            <v>0</v>
          </cell>
          <cell r="L57">
            <v>40</v>
          </cell>
          <cell r="M57">
            <v>0</v>
          </cell>
          <cell r="S57">
            <v>50.6</v>
          </cell>
          <cell r="U57">
            <v>6.6007905138339922</v>
          </cell>
          <cell r="V57">
            <v>5.8102766798418974</v>
          </cell>
          <cell r="Y57">
            <v>46.4</v>
          </cell>
          <cell r="Z57">
            <v>50</v>
          </cell>
          <cell r="AA57">
            <v>52.6</v>
          </cell>
          <cell r="AB57">
            <v>69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534</v>
          </cell>
          <cell r="D58">
            <v>499</v>
          </cell>
          <cell r="E58">
            <v>705</v>
          </cell>
          <cell r="F58">
            <v>311</v>
          </cell>
          <cell r="G58">
            <v>0.3</v>
          </cell>
          <cell r="H58">
            <v>45</v>
          </cell>
          <cell r="I58">
            <v>720</v>
          </cell>
          <cell r="J58">
            <v>-15</v>
          </cell>
          <cell r="K58">
            <v>30</v>
          </cell>
          <cell r="L58">
            <v>30</v>
          </cell>
          <cell r="M58">
            <v>180</v>
          </cell>
          <cell r="S58">
            <v>141</v>
          </cell>
          <cell r="T58">
            <v>200</v>
          </cell>
          <cell r="U58">
            <v>5.3262411347517729</v>
          </cell>
          <cell r="V58">
            <v>2.2056737588652484</v>
          </cell>
          <cell r="Y58">
            <v>142.4</v>
          </cell>
          <cell r="Z58">
            <v>115</v>
          </cell>
          <cell r="AA58">
            <v>95.8</v>
          </cell>
          <cell r="AB58">
            <v>193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395.745</v>
          </cell>
          <cell r="D59">
            <v>556.31299999999999</v>
          </cell>
          <cell r="E59">
            <v>564.11500000000001</v>
          </cell>
          <cell r="F59">
            <v>379.90699999999998</v>
          </cell>
          <cell r="G59">
            <v>1</v>
          </cell>
          <cell r="H59">
            <v>45</v>
          </cell>
          <cell r="I59">
            <v>583.70000000000005</v>
          </cell>
          <cell r="J59">
            <v>-19.585000000000036</v>
          </cell>
          <cell r="K59">
            <v>50</v>
          </cell>
          <cell r="L59">
            <v>0</v>
          </cell>
          <cell r="M59">
            <v>100</v>
          </cell>
          <cell r="S59">
            <v>112.82300000000001</v>
          </cell>
          <cell r="T59">
            <v>90</v>
          </cell>
          <cell r="U59">
            <v>5.4945090983221494</v>
          </cell>
          <cell r="V59">
            <v>3.3672832667098018</v>
          </cell>
          <cell r="Y59">
            <v>106.94300000000001</v>
          </cell>
          <cell r="Z59">
            <v>93.68719999999999</v>
          </cell>
          <cell r="AA59">
            <v>89.422799999999995</v>
          </cell>
          <cell r="AB59">
            <v>126.099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130</v>
          </cell>
          <cell r="D60">
            <v>446</v>
          </cell>
          <cell r="E60">
            <v>224</v>
          </cell>
          <cell r="F60">
            <v>337</v>
          </cell>
          <cell r="G60">
            <v>0.09</v>
          </cell>
          <cell r="H60">
            <v>45</v>
          </cell>
          <cell r="I60">
            <v>239</v>
          </cell>
          <cell r="J60">
            <v>-15</v>
          </cell>
          <cell r="K60">
            <v>0</v>
          </cell>
          <cell r="L60">
            <v>0</v>
          </cell>
          <cell r="M60">
            <v>80</v>
          </cell>
          <cell r="S60">
            <v>44.8</v>
          </cell>
          <cell r="U60">
            <v>9.3080357142857153</v>
          </cell>
          <cell r="V60">
            <v>7.5223214285714288</v>
          </cell>
          <cell r="Y60">
            <v>61</v>
          </cell>
          <cell r="Z60">
            <v>41.2</v>
          </cell>
          <cell r="AA60">
            <v>53.2</v>
          </cell>
          <cell r="AB60">
            <v>51</v>
          </cell>
          <cell r="AC60">
            <v>0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1059</v>
          </cell>
          <cell r="D61">
            <v>1565</v>
          </cell>
          <cell r="E61">
            <v>1503</v>
          </cell>
          <cell r="F61">
            <v>1072</v>
          </cell>
          <cell r="G61">
            <v>0.28000000000000003</v>
          </cell>
          <cell r="H61">
            <v>45</v>
          </cell>
          <cell r="I61">
            <v>1552</v>
          </cell>
          <cell r="J61">
            <v>-49</v>
          </cell>
          <cell r="K61">
            <v>200</v>
          </cell>
          <cell r="L61">
            <v>200</v>
          </cell>
          <cell r="M61">
            <v>0</v>
          </cell>
          <cell r="S61">
            <v>300.60000000000002</v>
          </cell>
          <cell r="T61">
            <v>200</v>
          </cell>
          <cell r="U61">
            <v>5.5622089155023282</v>
          </cell>
          <cell r="V61">
            <v>3.5662009314703922</v>
          </cell>
          <cell r="Y61">
            <v>281.2</v>
          </cell>
          <cell r="Z61">
            <v>267.8</v>
          </cell>
          <cell r="AA61">
            <v>265.2</v>
          </cell>
          <cell r="AB61">
            <v>308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2842</v>
          </cell>
          <cell r="D62">
            <v>3876</v>
          </cell>
          <cell r="E62">
            <v>3660</v>
          </cell>
          <cell r="F62">
            <v>2976</v>
          </cell>
          <cell r="G62">
            <v>0.35</v>
          </cell>
          <cell r="H62">
            <v>45</v>
          </cell>
          <cell r="I62">
            <v>3739</v>
          </cell>
          <cell r="J62">
            <v>-79</v>
          </cell>
          <cell r="K62">
            <v>400</v>
          </cell>
          <cell r="L62">
            <v>600</v>
          </cell>
          <cell r="M62">
            <v>0</v>
          </cell>
          <cell r="S62">
            <v>732</v>
          </cell>
          <cell r="U62">
            <v>5.4316939890710385</v>
          </cell>
          <cell r="V62">
            <v>4.0655737704918034</v>
          </cell>
          <cell r="Y62">
            <v>675.6</v>
          </cell>
          <cell r="Z62">
            <v>673</v>
          </cell>
          <cell r="AA62">
            <v>630</v>
          </cell>
          <cell r="AB62">
            <v>588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2300</v>
          </cell>
          <cell r="D63">
            <v>3558</v>
          </cell>
          <cell r="E63">
            <v>3015</v>
          </cell>
          <cell r="F63">
            <v>2789</v>
          </cell>
          <cell r="G63">
            <v>0.28000000000000003</v>
          </cell>
          <cell r="H63">
            <v>45</v>
          </cell>
          <cell r="I63">
            <v>3070</v>
          </cell>
          <cell r="J63">
            <v>-55</v>
          </cell>
          <cell r="K63">
            <v>400</v>
          </cell>
          <cell r="L63">
            <v>600</v>
          </cell>
          <cell r="M63">
            <v>0</v>
          </cell>
          <cell r="S63">
            <v>603</v>
          </cell>
          <cell r="U63">
            <v>6.2835820895522385</v>
          </cell>
          <cell r="V63">
            <v>4.625207296849088</v>
          </cell>
          <cell r="Y63">
            <v>560.20000000000005</v>
          </cell>
          <cell r="Z63">
            <v>577.6</v>
          </cell>
          <cell r="AA63">
            <v>550</v>
          </cell>
          <cell r="AB63">
            <v>481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3350</v>
          </cell>
          <cell r="D64">
            <v>4286</v>
          </cell>
          <cell r="E64">
            <v>4541</v>
          </cell>
          <cell r="F64">
            <v>2996</v>
          </cell>
          <cell r="G64">
            <v>0.35</v>
          </cell>
          <cell r="H64">
            <v>45</v>
          </cell>
          <cell r="I64">
            <v>4638</v>
          </cell>
          <cell r="J64">
            <v>-97</v>
          </cell>
          <cell r="K64">
            <v>400</v>
          </cell>
          <cell r="L64">
            <v>800</v>
          </cell>
          <cell r="M64">
            <v>0</v>
          </cell>
          <cell r="S64">
            <v>908.2</v>
          </cell>
          <cell r="T64">
            <v>800</v>
          </cell>
          <cell r="U64">
            <v>5.5009909711517286</v>
          </cell>
          <cell r="V64">
            <v>3.2988328561990747</v>
          </cell>
          <cell r="Y64">
            <v>849.6</v>
          </cell>
          <cell r="Z64">
            <v>827</v>
          </cell>
          <cell r="AA64">
            <v>723.4</v>
          </cell>
          <cell r="AB64">
            <v>828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3971</v>
          </cell>
          <cell r="D65">
            <v>6346</v>
          </cell>
          <cell r="E65">
            <v>6107</v>
          </cell>
          <cell r="F65">
            <v>4066</v>
          </cell>
          <cell r="G65">
            <v>0.35</v>
          </cell>
          <cell r="H65">
            <v>45</v>
          </cell>
          <cell r="I65">
            <v>6238</v>
          </cell>
          <cell r="J65">
            <v>-131</v>
          </cell>
          <cell r="K65">
            <v>400</v>
          </cell>
          <cell r="L65">
            <v>1000</v>
          </cell>
          <cell r="M65">
            <v>0</v>
          </cell>
          <cell r="S65">
            <v>1221.4000000000001</v>
          </cell>
          <cell r="T65">
            <v>1200</v>
          </cell>
          <cell r="U65">
            <v>5.4576715244801042</v>
          </cell>
          <cell r="V65">
            <v>3.3289667594563612</v>
          </cell>
          <cell r="Y65">
            <v>1122.2</v>
          </cell>
          <cell r="Z65">
            <v>1035.5999999999999</v>
          </cell>
          <cell r="AA65">
            <v>977.4</v>
          </cell>
          <cell r="AB65">
            <v>978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1449</v>
          </cell>
          <cell r="D66">
            <v>1431</v>
          </cell>
          <cell r="E66">
            <v>1673</v>
          </cell>
          <cell r="F66">
            <v>1178</v>
          </cell>
          <cell r="G66">
            <v>0.41</v>
          </cell>
          <cell r="H66">
            <v>45</v>
          </cell>
          <cell r="I66">
            <v>1702</v>
          </cell>
          <cell r="J66">
            <v>-29</v>
          </cell>
          <cell r="K66">
            <v>200</v>
          </cell>
          <cell r="L66">
            <v>200</v>
          </cell>
          <cell r="M66">
            <v>400</v>
          </cell>
          <cell r="S66">
            <v>334.6</v>
          </cell>
          <cell r="U66">
            <v>5.9115361625821876</v>
          </cell>
          <cell r="V66">
            <v>3.5206216377764492</v>
          </cell>
          <cell r="Y66">
            <v>308.2</v>
          </cell>
          <cell r="Z66">
            <v>328.6</v>
          </cell>
          <cell r="AA66">
            <v>289.39999999999998</v>
          </cell>
          <cell r="AB66">
            <v>196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4810</v>
          </cell>
          <cell r="D67">
            <v>10668</v>
          </cell>
          <cell r="E67">
            <v>9017</v>
          </cell>
          <cell r="F67">
            <v>6932</v>
          </cell>
          <cell r="G67">
            <v>0.41</v>
          </cell>
          <cell r="H67">
            <v>45</v>
          </cell>
          <cell r="I67">
            <v>8813</v>
          </cell>
          <cell r="J67">
            <v>204</v>
          </cell>
          <cell r="K67">
            <v>1000</v>
          </cell>
          <cell r="L67">
            <v>1900</v>
          </cell>
          <cell r="M67">
            <v>500</v>
          </cell>
          <cell r="S67">
            <v>1803.4</v>
          </cell>
          <cell r="T67">
            <v>300</v>
          </cell>
          <cell r="U67">
            <v>5.8955306643007646</v>
          </cell>
          <cell r="V67">
            <v>3.8438505046024174</v>
          </cell>
          <cell r="Y67">
            <v>1443.4</v>
          </cell>
          <cell r="Z67">
            <v>1328.8</v>
          </cell>
          <cell r="AA67">
            <v>1196.5999999999999</v>
          </cell>
          <cell r="AB67">
            <v>892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2225</v>
          </cell>
          <cell r="D68">
            <v>3613</v>
          </cell>
          <cell r="E68">
            <v>3321</v>
          </cell>
          <cell r="F68">
            <v>2442</v>
          </cell>
          <cell r="G68">
            <v>0.41</v>
          </cell>
          <cell r="H68">
            <v>45</v>
          </cell>
          <cell r="I68">
            <v>3392</v>
          </cell>
          <cell r="J68">
            <v>-71</v>
          </cell>
          <cell r="K68">
            <v>200</v>
          </cell>
          <cell r="L68">
            <v>500</v>
          </cell>
          <cell r="M68">
            <v>400</v>
          </cell>
          <cell r="S68">
            <v>664.2</v>
          </cell>
          <cell r="T68">
            <v>120</v>
          </cell>
          <cell r="U68">
            <v>5.5133995784402288</v>
          </cell>
          <cell r="V68">
            <v>3.6766034327009933</v>
          </cell>
          <cell r="Y68">
            <v>637.79999999999995</v>
          </cell>
          <cell r="Z68">
            <v>546.4</v>
          </cell>
          <cell r="AA68">
            <v>543.4</v>
          </cell>
          <cell r="AB68">
            <v>557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14.619</v>
          </cell>
          <cell r="D69">
            <v>48.32</v>
          </cell>
          <cell r="E69">
            <v>42.424999999999997</v>
          </cell>
          <cell r="F69">
            <v>18.994</v>
          </cell>
          <cell r="G69">
            <v>1</v>
          </cell>
          <cell r="H69">
            <v>30</v>
          </cell>
          <cell r="I69">
            <v>51</v>
          </cell>
          <cell r="J69">
            <v>-8.5750000000000028</v>
          </cell>
          <cell r="K69">
            <v>0</v>
          </cell>
          <cell r="L69">
            <v>0</v>
          </cell>
          <cell r="M69">
            <v>10</v>
          </cell>
          <cell r="S69">
            <v>8.4849999999999994</v>
          </cell>
          <cell r="T69">
            <v>10</v>
          </cell>
          <cell r="U69">
            <v>4.5956393635827935</v>
          </cell>
          <cell r="V69">
            <v>2.2385385975250442</v>
          </cell>
          <cell r="Y69">
            <v>8.1083999999999996</v>
          </cell>
          <cell r="Z69">
            <v>8.7140000000000004</v>
          </cell>
          <cell r="AA69">
            <v>5.8361999999999998</v>
          </cell>
          <cell r="AB69">
            <v>0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266</v>
          </cell>
          <cell r="D70">
            <v>367</v>
          </cell>
          <cell r="E70">
            <v>263</v>
          </cell>
          <cell r="F70">
            <v>362</v>
          </cell>
          <cell r="G70">
            <v>0.41</v>
          </cell>
          <cell r="H70" t="e">
            <v>#N/A</v>
          </cell>
          <cell r="I70">
            <v>265</v>
          </cell>
          <cell r="J70">
            <v>-2</v>
          </cell>
          <cell r="K70">
            <v>40</v>
          </cell>
          <cell r="L70">
            <v>0</v>
          </cell>
          <cell r="M70">
            <v>120</v>
          </cell>
          <cell r="S70">
            <v>52.6</v>
          </cell>
          <cell r="U70">
            <v>9.9239543726235731</v>
          </cell>
          <cell r="V70">
            <v>6.8821292775665395</v>
          </cell>
          <cell r="Y70">
            <v>71.400000000000006</v>
          </cell>
          <cell r="Z70">
            <v>70.400000000000006</v>
          </cell>
          <cell r="AA70">
            <v>63.8</v>
          </cell>
          <cell r="AB70">
            <v>51</v>
          </cell>
          <cell r="AC70" t="str">
            <v>увел</v>
          </cell>
          <cell r="AD70" t="str">
            <v>увел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29.247</v>
          </cell>
          <cell r="E71">
            <v>20.885000000000002</v>
          </cell>
          <cell r="F71">
            <v>8.3620000000000001</v>
          </cell>
          <cell r="G71">
            <v>0</v>
          </cell>
          <cell r="H71" t="e">
            <v>#N/A</v>
          </cell>
          <cell r="I71">
            <v>20.100000000000001</v>
          </cell>
          <cell r="J71">
            <v>0.78500000000000014</v>
          </cell>
          <cell r="K71">
            <v>10</v>
          </cell>
          <cell r="L71">
            <v>0</v>
          </cell>
          <cell r="M71">
            <v>0</v>
          </cell>
          <cell r="S71">
            <v>4.1770000000000005</v>
          </cell>
          <cell r="U71">
            <v>4.3959779746229355</v>
          </cell>
          <cell r="V71">
            <v>2.0019152501795543</v>
          </cell>
          <cell r="Y71">
            <v>2.3178000000000001</v>
          </cell>
          <cell r="Z71">
            <v>3.3590000000000004</v>
          </cell>
          <cell r="AA71">
            <v>2.9203999999999999</v>
          </cell>
          <cell r="AB71">
            <v>0</v>
          </cell>
          <cell r="AC71" t="str">
            <v>выв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705</v>
          </cell>
          <cell r="D72">
            <v>1109</v>
          </cell>
          <cell r="E72">
            <v>968</v>
          </cell>
          <cell r="F72">
            <v>555</v>
          </cell>
          <cell r="G72">
            <v>0.36</v>
          </cell>
          <cell r="H72" t="e">
            <v>#N/A</v>
          </cell>
          <cell r="I72">
            <v>992</v>
          </cell>
          <cell r="J72">
            <v>-24</v>
          </cell>
          <cell r="K72">
            <v>30</v>
          </cell>
          <cell r="L72">
            <v>60</v>
          </cell>
          <cell r="M72">
            <v>300</v>
          </cell>
          <cell r="S72">
            <v>193.6</v>
          </cell>
          <cell r="T72">
            <v>120</v>
          </cell>
          <cell r="U72">
            <v>5.5010330578512399</v>
          </cell>
          <cell r="V72">
            <v>2.8667355371900829</v>
          </cell>
          <cell r="Y72">
            <v>167</v>
          </cell>
          <cell r="Z72">
            <v>161</v>
          </cell>
          <cell r="AA72">
            <v>142.6</v>
          </cell>
          <cell r="AB72">
            <v>184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43.582999999999998</v>
          </cell>
          <cell r="D73">
            <v>63.21</v>
          </cell>
          <cell r="E73">
            <v>68.311000000000007</v>
          </cell>
          <cell r="F73">
            <v>35.289000000000001</v>
          </cell>
          <cell r="G73">
            <v>1</v>
          </cell>
          <cell r="H73" t="e">
            <v>#N/A</v>
          </cell>
          <cell r="I73">
            <v>66.2</v>
          </cell>
          <cell r="J73">
            <v>2.1110000000000042</v>
          </cell>
          <cell r="K73">
            <v>20</v>
          </cell>
          <cell r="L73">
            <v>0</v>
          </cell>
          <cell r="M73">
            <v>20</v>
          </cell>
          <cell r="S73">
            <v>13.662200000000002</v>
          </cell>
          <cell r="U73">
            <v>5.5107522946523977</v>
          </cell>
          <cell r="V73">
            <v>2.5829661401531228</v>
          </cell>
          <cell r="Y73">
            <v>8.8135999999999992</v>
          </cell>
          <cell r="Z73">
            <v>11.302</v>
          </cell>
          <cell r="AA73">
            <v>10.9596</v>
          </cell>
          <cell r="AB73">
            <v>11.769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123</v>
          </cell>
          <cell r="D74">
            <v>157</v>
          </cell>
          <cell r="E74">
            <v>200</v>
          </cell>
          <cell r="F74">
            <v>75</v>
          </cell>
          <cell r="G74">
            <v>0.41</v>
          </cell>
          <cell r="H74" t="e">
            <v>#N/A</v>
          </cell>
          <cell r="I74">
            <v>205</v>
          </cell>
          <cell r="J74">
            <v>-5</v>
          </cell>
          <cell r="K74">
            <v>30</v>
          </cell>
          <cell r="L74">
            <v>0</v>
          </cell>
          <cell r="M74">
            <v>30</v>
          </cell>
          <cell r="S74">
            <v>40</v>
          </cell>
          <cell r="T74">
            <v>90</v>
          </cell>
          <cell r="U74">
            <v>5.625</v>
          </cell>
          <cell r="V74">
            <v>1.875</v>
          </cell>
          <cell r="Y74">
            <v>29.8</v>
          </cell>
          <cell r="Z74">
            <v>33.6</v>
          </cell>
          <cell r="AA74">
            <v>28</v>
          </cell>
          <cell r="AB74">
            <v>61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628</v>
          </cell>
          <cell r="D75">
            <v>699</v>
          </cell>
          <cell r="E75">
            <v>623</v>
          </cell>
          <cell r="F75">
            <v>684</v>
          </cell>
          <cell r="G75">
            <v>0.28000000000000003</v>
          </cell>
          <cell r="H75" t="e">
            <v>#N/A</v>
          </cell>
          <cell r="I75">
            <v>644</v>
          </cell>
          <cell r="J75">
            <v>-21</v>
          </cell>
          <cell r="K75">
            <v>40</v>
          </cell>
          <cell r="L75">
            <v>40</v>
          </cell>
          <cell r="M75">
            <v>120</v>
          </cell>
          <cell r="S75">
            <v>124.6</v>
          </cell>
          <cell r="U75">
            <v>7.0947030497592296</v>
          </cell>
          <cell r="V75">
            <v>5.4895666131621192</v>
          </cell>
          <cell r="Y75">
            <v>114</v>
          </cell>
          <cell r="Z75">
            <v>142.80000000000001</v>
          </cell>
          <cell r="AA75">
            <v>125</v>
          </cell>
          <cell r="AB75">
            <v>93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1099.98</v>
          </cell>
          <cell r="D76">
            <v>979</v>
          </cell>
          <cell r="E76">
            <v>1033</v>
          </cell>
          <cell r="F76">
            <v>1035.98</v>
          </cell>
          <cell r="G76">
            <v>0.4</v>
          </cell>
          <cell r="H76" t="e">
            <v>#N/A</v>
          </cell>
          <cell r="I76">
            <v>1027</v>
          </cell>
          <cell r="J76">
            <v>6</v>
          </cell>
          <cell r="K76">
            <v>80</v>
          </cell>
          <cell r="L76">
            <v>80</v>
          </cell>
          <cell r="M76">
            <v>80</v>
          </cell>
          <cell r="S76">
            <v>206.6</v>
          </cell>
          <cell r="U76">
            <v>6.1760890609874153</v>
          </cell>
          <cell r="V76">
            <v>5.0144240077444335</v>
          </cell>
          <cell r="Y76">
            <v>221.8</v>
          </cell>
          <cell r="Z76">
            <v>244</v>
          </cell>
          <cell r="AA76">
            <v>202.2</v>
          </cell>
          <cell r="AB76">
            <v>179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207</v>
          </cell>
          <cell r="D77">
            <v>581</v>
          </cell>
          <cell r="E77">
            <v>531</v>
          </cell>
          <cell r="F77">
            <v>237</v>
          </cell>
          <cell r="G77">
            <v>0.33</v>
          </cell>
          <cell r="H77" t="e">
            <v>#N/A</v>
          </cell>
          <cell r="I77">
            <v>603</v>
          </cell>
          <cell r="J77">
            <v>-72</v>
          </cell>
          <cell r="K77">
            <v>40</v>
          </cell>
          <cell r="L77">
            <v>40</v>
          </cell>
          <cell r="M77">
            <v>200</v>
          </cell>
          <cell r="S77">
            <v>106.2</v>
          </cell>
          <cell r="T77">
            <v>80</v>
          </cell>
          <cell r="U77">
            <v>5.6214689265536721</v>
          </cell>
          <cell r="V77">
            <v>2.231638418079096</v>
          </cell>
          <cell r="Y77">
            <v>109.2</v>
          </cell>
          <cell r="Z77">
            <v>85.6</v>
          </cell>
          <cell r="AA77">
            <v>72.2</v>
          </cell>
          <cell r="AB77">
            <v>95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319</v>
          </cell>
          <cell r="D78">
            <v>540</v>
          </cell>
          <cell r="E78">
            <v>519</v>
          </cell>
          <cell r="F78">
            <v>330</v>
          </cell>
          <cell r="G78">
            <v>0.33</v>
          </cell>
          <cell r="H78" t="e">
            <v>#N/A</v>
          </cell>
          <cell r="I78">
            <v>527</v>
          </cell>
          <cell r="J78">
            <v>-8</v>
          </cell>
          <cell r="K78">
            <v>0</v>
          </cell>
          <cell r="L78">
            <v>40</v>
          </cell>
          <cell r="M78">
            <v>120</v>
          </cell>
          <cell r="S78">
            <v>103.8</v>
          </cell>
          <cell r="T78">
            <v>80</v>
          </cell>
          <cell r="U78">
            <v>5.4913294797687859</v>
          </cell>
          <cell r="V78">
            <v>3.1791907514450868</v>
          </cell>
          <cell r="Y78">
            <v>82</v>
          </cell>
          <cell r="Z78">
            <v>80.599999999999994</v>
          </cell>
          <cell r="AA78">
            <v>78.8</v>
          </cell>
          <cell r="AB78">
            <v>123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611</v>
          </cell>
          <cell r="D79">
            <v>10</v>
          </cell>
          <cell r="E79">
            <v>396</v>
          </cell>
          <cell r="F79">
            <v>218</v>
          </cell>
          <cell r="G79">
            <v>0.33</v>
          </cell>
          <cell r="H79" t="e">
            <v>#N/A</v>
          </cell>
          <cell r="I79">
            <v>404</v>
          </cell>
          <cell r="J79">
            <v>-8</v>
          </cell>
          <cell r="K79">
            <v>0</v>
          </cell>
          <cell r="L79">
            <v>0</v>
          </cell>
          <cell r="M79">
            <v>0</v>
          </cell>
          <cell r="S79">
            <v>79.2</v>
          </cell>
          <cell r="T79">
            <v>200</v>
          </cell>
          <cell r="U79">
            <v>5.2777777777777777</v>
          </cell>
          <cell r="V79">
            <v>2.7525252525252526</v>
          </cell>
          <cell r="Y79">
            <v>65</v>
          </cell>
          <cell r="Z79">
            <v>68.8</v>
          </cell>
          <cell r="AA79">
            <v>37.799999999999997</v>
          </cell>
          <cell r="AB79">
            <v>127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676</v>
          </cell>
          <cell r="D80">
            <v>651</v>
          </cell>
          <cell r="E80">
            <v>1061</v>
          </cell>
          <cell r="F80">
            <v>238</v>
          </cell>
          <cell r="G80">
            <v>0.33</v>
          </cell>
          <cell r="H80" t="e">
            <v>#N/A</v>
          </cell>
          <cell r="I80">
            <v>1091</v>
          </cell>
          <cell r="J80">
            <v>-30</v>
          </cell>
          <cell r="K80">
            <v>40</v>
          </cell>
          <cell r="L80">
            <v>40</v>
          </cell>
          <cell r="M80">
            <v>240</v>
          </cell>
          <cell r="S80">
            <v>212.2</v>
          </cell>
          <cell r="T80">
            <v>600</v>
          </cell>
          <cell r="U80">
            <v>5.457115928369463</v>
          </cell>
          <cell r="V80">
            <v>1.1215834118755892</v>
          </cell>
          <cell r="Y80">
            <v>156</v>
          </cell>
          <cell r="Z80">
            <v>136.80000000000001</v>
          </cell>
          <cell r="AA80">
            <v>118</v>
          </cell>
          <cell r="AB80">
            <v>262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29.478999999999999</v>
          </cell>
          <cell r="D81">
            <v>19.239000000000001</v>
          </cell>
          <cell r="E81">
            <v>31.88</v>
          </cell>
          <cell r="F81">
            <v>9.7669999999999995</v>
          </cell>
          <cell r="G81">
            <v>1</v>
          </cell>
          <cell r="H81" t="e">
            <v>#N/A</v>
          </cell>
          <cell r="I81">
            <v>33.76</v>
          </cell>
          <cell r="J81">
            <v>-1.879999999999999</v>
          </cell>
          <cell r="K81">
            <v>0</v>
          </cell>
          <cell r="L81">
            <v>10</v>
          </cell>
          <cell r="M81">
            <v>0</v>
          </cell>
          <cell r="S81">
            <v>6.3759999999999994</v>
          </cell>
          <cell r="T81">
            <v>10</v>
          </cell>
          <cell r="U81">
            <v>4.6686010037641159</v>
          </cell>
          <cell r="V81">
            <v>1.5318381430363865</v>
          </cell>
          <cell r="Y81">
            <v>6.6662000000000008</v>
          </cell>
          <cell r="Z81">
            <v>1.5614000000000001</v>
          </cell>
          <cell r="AA81">
            <v>4.7845999999999993</v>
          </cell>
          <cell r="AB81">
            <v>0.65900000000000003</v>
          </cell>
          <cell r="AC81" t="str">
            <v>увел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141</v>
          </cell>
          <cell r="D82">
            <v>128</v>
          </cell>
          <cell r="E82">
            <v>140</v>
          </cell>
          <cell r="F82">
            <v>122</v>
          </cell>
          <cell r="G82">
            <v>0.33</v>
          </cell>
          <cell r="H82" t="e">
            <v>#N/A</v>
          </cell>
          <cell r="I82">
            <v>148</v>
          </cell>
          <cell r="J82">
            <v>-8</v>
          </cell>
          <cell r="K82">
            <v>0</v>
          </cell>
          <cell r="L82">
            <v>0</v>
          </cell>
          <cell r="M82">
            <v>0</v>
          </cell>
          <cell r="S82">
            <v>28</v>
          </cell>
          <cell r="T82">
            <v>40</v>
          </cell>
          <cell r="U82">
            <v>5.7857142857142856</v>
          </cell>
          <cell r="V82">
            <v>4.3571428571428568</v>
          </cell>
          <cell r="Y82">
            <v>28.8</v>
          </cell>
          <cell r="Z82">
            <v>27.2</v>
          </cell>
          <cell r="AA82">
            <v>24.6</v>
          </cell>
          <cell r="AB82">
            <v>43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193</v>
          </cell>
          <cell r="D83">
            <v>52</v>
          </cell>
          <cell r="E83">
            <v>171</v>
          </cell>
          <cell r="F83">
            <v>66</v>
          </cell>
          <cell r="G83">
            <v>0.4</v>
          </cell>
          <cell r="H83" t="e">
            <v>#N/A</v>
          </cell>
          <cell r="I83">
            <v>179</v>
          </cell>
          <cell r="J83">
            <v>-8</v>
          </cell>
          <cell r="K83">
            <v>0</v>
          </cell>
          <cell r="L83">
            <v>40</v>
          </cell>
          <cell r="M83">
            <v>0</v>
          </cell>
          <cell r="S83">
            <v>34.200000000000003</v>
          </cell>
          <cell r="T83">
            <v>80</v>
          </cell>
          <cell r="U83">
            <v>5.4385964912280693</v>
          </cell>
          <cell r="V83">
            <v>1.9298245614035086</v>
          </cell>
          <cell r="Y83">
            <v>8.1999999999999993</v>
          </cell>
          <cell r="Z83">
            <v>23.4</v>
          </cell>
          <cell r="AA83">
            <v>23.8</v>
          </cell>
          <cell r="AB83">
            <v>52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93</v>
          </cell>
          <cell r="D84">
            <v>207</v>
          </cell>
          <cell r="E84">
            <v>207</v>
          </cell>
          <cell r="F84">
            <v>88</v>
          </cell>
          <cell r="G84">
            <v>0.33</v>
          </cell>
          <cell r="H84" t="e">
            <v>#N/A</v>
          </cell>
          <cell r="I84">
            <v>213</v>
          </cell>
          <cell r="J84">
            <v>-6</v>
          </cell>
          <cell r="K84">
            <v>0</v>
          </cell>
          <cell r="L84">
            <v>40</v>
          </cell>
          <cell r="M84">
            <v>80</v>
          </cell>
          <cell r="S84">
            <v>41.4</v>
          </cell>
          <cell r="T84">
            <v>40</v>
          </cell>
          <cell r="U84">
            <v>5.9903381642512077</v>
          </cell>
          <cell r="V84">
            <v>2.1256038647342996</v>
          </cell>
          <cell r="Y84">
            <v>40.200000000000003</v>
          </cell>
          <cell r="Z84">
            <v>29.4</v>
          </cell>
          <cell r="AA84">
            <v>28.4</v>
          </cell>
          <cell r="AB84">
            <v>60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271.875</v>
          </cell>
          <cell r="D85">
            <v>874.399</v>
          </cell>
          <cell r="E85">
            <v>564.101</v>
          </cell>
          <cell r="F85">
            <v>575.904</v>
          </cell>
          <cell r="G85">
            <v>1</v>
          </cell>
          <cell r="H85" t="e">
            <v>#N/A</v>
          </cell>
          <cell r="I85">
            <v>530.5</v>
          </cell>
          <cell r="J85">
            <v>33.600999999999999</v>
          </cell>
          <cell r="K85">
            <v>0</v>
          </cell>
          <cell r="L85">
            <v>80</v>
          </cell>
          <cell r="M85">
            <v>200</v>
          </cell>
          <cell r="S85">
            <v>112.8202</v>
          </cell>
          <cell r="U85">
            <v>7.5864428533188208</v>
          </cell>
          <cell r="V85">
            <v>5.1046177900765999</v>
          </cell>
          <cell r="Y85">
            <v>110.977</v>
          </cell>
          <cell r="Z85">
            <v>91.651199999999989</v>
          </cell>
          <cell r="AA85">
            <v>112.83920000000001</v>
          </cell>
          <cell r="AB85">
            <v>122.866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211</v>
          </cell>
          <cell r="D86">
            <v>92</v>
          </cell>
          <cell r="E86">
            <v>237</v>
          </cell>
          <cell r="F86">
            <v>64</v>
          </cell>
          <cell r="G86">
            <v>0.1</v>
          </cell>
          <cell r="H86" t="e">
            <v>#N/A</v>
          </cell>
          <cell r="I86">
            <v>236</v>
          </cell>
          <cell r="J86">
            <v>1</v>
          </cell>
          <cell r="K86">
            <v>0</v>
          </cell>
          <cell r="L86">
            <v>40</v>
          </cell>
          <cell r="M86">
            <v>90</v>
          </cell>
          <cell r="S86">
            <v>47.4</v>
          </cell>
          <cell r="T86">
            <v>70</v>
          </cell>
          <cell r="U86">
            <v>5.5696202531645573</v>
          </cell>
          <cell r="V86">
            <v>1.350210970464135</v>
          </cell>
          <cell r="Y86">
            <v>42.2</v>
          </cell>
          <cell r="Z86">
            <v>40.799999999999997</v>
          </cell>
          <cell r="AA86">
            <v>28.4</v>
          </cell>
          <cell r="AB86">
            <v>59</v>
          </cell>
          <cell r="AC86" t="e">
            <v>#N/A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878</v>
          </cell>
          <cell r="D87">
            <v>2112</v>
          </cell>
          <cell r="E87">
            <v>1459</v>
          </cell>
          <cell r="F87">
            <v>681</v>
          </cell>
          <cell r="G87">
            <v>0.4</v>
          </cell>
          <cell r="H87" t="e">
            <v>#N/A</v>
          </cell>
          <cell r="I87">
            <v>1496</v>
          </cell>
          <cell r="J87">
            <v>-37</v>
          </cell>
          <cell r="K87">
            <v>0</v>
          </cell>
          <cell r="L87">
            <v>120</v>
          </cell>
          <cell r="M87">
            <v>120</v>
          </cell>
          <cell r="S87">
            <v>291.8</v>
          </cell>
          <cell r="T87">
            <v>480</v>
          </cell>
          <cell r="U87">
            <v>4.8012337217272103</v>
          </cell>
          <cell r="V87">
            <v>2.333790267306374</v>
          </cell>
          <cell r="Y87">
            <v>264.2</v>
          </cell>
          <cell r="Z87">
            <v>238</v>
          </cell>
          <cell r="AA87">
            <v>244.8</v>
          </cell>
          <cell r="AB87">
            <v>162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28</v>
          </cell>
          <cell r="D88">
            <v>106</v>
          </cell>
          <cell r="E88">
            <v>62</v>
          </cell>
          <cell r="F88">
            <v>68</v>
          </cell>
          <cell r="G88">
            <v>0.3</v>
          </cell>
          <cell r="H88" t="e">
            <v>#N/A</v>
          </cell>
          <cell r="I88">
            <v>67</v>
          </cell>
          <cell r="J88">
            <v>-5</v>
          </cell>
          <cell r="K88">
            <v>0</v>
          </cell>
          <cell r="L88">
            <v>20</v>
          </cell>
          <cell r="M88">
            <v>0</v>
          </cell>
          <cell r="S88">
            <v>12.4</v>
          </cell>
          <cell r="U88">
            <v>7.096774193548387</v>
          </cell>
          <cell r="V88">
            <v>5.4838709677419351</v>
          </cell>
          <cell r="Y88">
            <v>13.6</v>
          </cell>
          <cell r="Z88">
            <v>10.4</v>
          </cell>
          <cell r="AA88">
            <v>12.8</v>
          </cell>
          <cell r="AB88">
            <v>25</v>
          </cell>
          <cell r="AC88" t="str">
            <v>ко</v>
          </cell>
          <cell r="AD88" t="str">
            <v>ко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2269</v>
          </cell>
          <cell r="D89">
            <v>3222</v>
          </cell>
          <cell r="E89">
            <v>3372</v>
          </cell>
          <cell r="F89">
            <v>2072</v>
          </cell>
          <cell r="G89">
            <v>0.35</v>
          </cell>
          <cell r="H89" t="e">
            <v>#N/A</v>
          </cell>
          <cell r="I89">
            <v>3413</v>
          </cell>
          <cell r="J89">
            <v>-41</v>
          </cell>
          <cell r="K89">
            <v>160</v>
          </cell>
          <cell r="L89">
            <v>280</v>
          </cell>
          <cell r="M89">
            <v>720</v>
          </cell>
          <cell r="S89">
            <v>674.4</v>
          </cell>
          <cell r="T89">
            <v>480</v>
          </cell>
          <cell r="U89">
            <v>5.5041518386714117</v>
          </cell>
          <cell r="V89">
            <v>3.0723606168446027</v>
          </cell>
          <cell r="Y89">
            <v>531.79999999999995</v>
          </cell>
          <cell r="Z89">
            <v>565.79999999999995</v>
          </cell>
          <cell r="AA89">
            <v>520</v>
          </cell>
          <cell r="AB89">
            <v>552</v>
          </cell>
          <cell r="AC89" t="str">
            <v>увел</v>
          </cell>
          <cell r="AD89" t="str">
            <v>увел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267.02199999999999</v>
          </cell>
          <cell r="D90">
            <v>97.093000000000004</v>
          </cell>
          <cell r="E90">
            <v>263.29399999999998</v>
          </cell>
          <cell r="F90">
            <v>97.683999999999997</v>
          </cell>
          <cell r="G90">
            <v>1</v>
          </cell>
          <cell r="H90" t="e">
            <v>#N/A</v>
          </cell>
          <cell r="I90">
            <v>254.95</v>
          </cell>
          <cell r="J90">
            <v>8.3439999999999941</v>
          </cell>
          <cell r="K90">
            <v>0</v>
          </cell>
          <cell r="L90">
            <v>30</v>
          </cell>
          <cell r="M90">
            <v>70</v>
          </cell>
          <cell r="S90">
            <v>52.658799999999999</v>
          </cell>
          <cell r="T90">
            <v>90</v>
          </cell>
          <cell r="U90">
            <v>5.4631704482441679</v>
          </cell>
          <cell r="V90">
            <v>1.8550365750833668</v>
          </cell>
          <cell r="Y90">
            <v>64.596400000000003</v>
          </cell>
          <cell r="Z90">
            <v>34.638600000000004</v>
          </cell>
          <cell r="AA90">
            <v>34.888999999999996</v>
          </cell>
          <cell r="AB90">
            <v>31.562000000000001</v>
          </cell>
          <cell r="AC90" t="str">
            <v>костик</v>
          </cell>
          <cell r="AD90" t="str">
            <v>костик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229</v>
          </cell>
          <cell r="D91">
            <v>563</v>
          </cell>
          <cell r="E91">
            <v>445</v>
          </cell>
          <cell r="F91">
            <v>315</v>
          </cell>
          <cell r="G91">
            <v>0.6</v>
          </cell>
          <cell r="H91" t="e">
            <v>#N/A</v>
          </cell>
          <cell r="I91">
            <v>480</v>
          </cell>
          <cell r="J91">
            <v>-35</v>
          </cell>
          <cell r="K91">
            <v>0</v>
          </cell>
          <cell r="L91">
            <v>60</v>
          </cell>
          <cell r="M91">
            <v>80</v>
          </cell>
          <cell r="S91">
            <v>89</v>
          </cell>
          <cell r="T91">
            <v>40</v>
          </cell>
          <cell r="U91">
            <v>5.5617977528089888</v>
          </cell>
          <cell r="V91">
            <v>3.5393258426966292</v>
          </cell>
          <cell r="Y91">
            <v>95.8</v>
          </cell>
          <cell r="Z91">
            <v>54.2</v>
          </cell>
          <cell r="AA91">
            <v>76.2</v>
          </cell>
          <cell r="AB91">
            <v>113</v>
          </cell>
          <cell r="AC91" t="str">
            <v>костик</v>
          </cell>
          <cell r="AD91" t="str">
            <v>костик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227.291</v>
          </cell>
          <cell r="D92">
            <v>535.09400000000005</v>
          </cell>
          <cell r="E92">
            <v>494</v>
          </cell>
          <cell r="F92">
            <v>282</v>
          </cell>
          <cell r="G92">
            <v>1</v>
          </cell>
          <cell r="H92" t="e">
            <v>#N/A</v>
          </cell>
          <cell r="I92">
            <v>462.5</v>
          </cell>
          <cell r="J92">
            <v>31.5</v>
          </cell>
          <cell r="K92">
            <v>90</v>
          </cell>
          <cell r="L92">
            <v>0</v>
          </cell>
          <cell r="M92">
            <v>0</v>
          </cell>
          <cell r="S92">
            <v>98.8</v>
          </cell>
          <cell r="T92">
            <v>160</v>
          </cell>
          <cell r="U92">
            <v>5.384615384615385</v>
          </cell>
          <cell r="V92">
            <v>2.8542510121457489</v>
          </cell>
          <cell r="Y92">
            <v>63.4</v>
          </cell>
          <cell r="Z92">
            <v>55.4</v>
          </cell>
          <cell r="AA92">
            <v>74.400000000000006</v>
          </cell>
          <cell r="AB92">
            <v>90.85</v>
          </cell>
          <cell r="AC92" t="str">
            <v>увел</v>
          </cell>
          <cell r="AD92" t="str">
            <v>увел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186.49299999999999</v>
          </cell>
          <cell r="D93">
            <v>1.9530000000000001</v>
          </cell>
          <cell r="E93">
            <v>134.202</v>
          </cell>
          <cell r="F93">
            <v>52.290999999999997</v>
          </cell>
          <cell r="G93">
            <v>1</v>
          </cell>
          <cell r="H93" t="e">
            <v>#N/A</v>
          </cell>
          <cell r="I93">
            <v>138.4</v>
          </cell>
          <cell r="J93">
            <v>-4.1980000000000075</v>
          </cell>
          <cell r="K93">
            <v>0</v>
          </cell>
          <cell r="L93">
            <v>0</v>
          </cell>
          <cell r="M93">
            <v>0</v>
          </cell>
          <cell r="S93">
            <v>26.840399999999999</v>
          </cell>
          <cell r="T93">
            <v>40</v>
          </cell>
          <cell r="U93">
            <v>3.4385106034187269</v>
          </cell>
          <cell r="V93">
            <v>1.9482198476922847</v>
          </cell>
          <cell r="Y93">
            <v>27.686399999999999</v>
          </cell>
          <cell r="Z93">
            <v>7.8439999999999994</v>
          </cell>
          <cell r="AA93">
            <v>10.263999999999999</v>
          </cell>
          <cell r="AB93">
            <v>45.018000000000001</v>
          </cell>
          <cell r="AC93" t="str">
            <v>увел</v>
          </cell>
          <cell r="AD93" t="str">
            <v>увел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8.7479999999999993</v>
          </cell>
          <cell r="E94">
            <v>143</v>
          </cell>
          <cell r="F94">
            <v>47</v>
          </cell>
          <cell r="G94">
            <v>1</v>
          </cell>
          <cell r="H94" t="e">
            <v>#N/A</v>
          </cell>
          <cell r="I94">
            <v>4.5</v>
          </cell>
          <cell r="J94">
            <v>138.5</v>
          </cell>
          <cell r="K94">
            <v>30</v>
          </cell>
          <cell r="L94">
            <v>30</v>
          </cell>
          <cell r="M94">
            <v>40</v>
          </cell>
          <cell r="S94">
            <v>28.6</v>
          </cell>
          <cell r="T94">
            <v>100</v>
          </cell>
          <cell r="U94">
            <v>8.6363636363636367</v>
          </cell>
          <cell r="V94">
            <v>1.6433566433566433</v>
          </cell>
          <cell r="Y94">
            <v>45.817599999999999</v>
          </cell>
          <cell r="Z94">
            <v>28.318000000000001</v>
          </cell>
          <cell r="AA94">
            <v>14.813999999999998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D95">
            <v>194.77500000000001</v>
          </cell>
          <cell r="E95">
            <v>138.11500000000001</v>
          </cell>
          <cell r="F95">
            <v>42.924999999999997</v>
          </cell>
          <cell r="G95">
            <v>1</v>
          </cell>
          <cell r="H95" t="e">
            <v>#N/A</v>
          </cell>
          <cell r="I95">
            <v>173.5</v>
          </cell>
          <cell r="J95">
            <v>-35.384999999999991</v>
          </cell>
          <cell r="K95">
            <v>0</v>
          </cell>
          <cell r="L95">
            <v>0</v>
          </cell>
          <cell r="M95">
            <v>0</v>
          </cell>
          <cell r="S95">
            <v>27.623000000000001</v>
          </cell>
          <cell r="U95">
            <v>1.5539586576403719</v>
          </cell>
          <cell r="V95">
            <v>1.5539586576403719</v>
          </cell>
          <cell r="Y95">
            <v>0</v>
          </cell>
          <cell r="Z95">
            <v>0</v>
          </cell>
          <cell r="AA95">
            <v>0</v>
          </cell>
          <cell r="AB95">
            <v>22.585000000000001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1</v>
          </cell>
          <cell r="D96">
            <v>219</v>
          </cell>
          <cell r="E96">
            <v>60</v>
          </cell>
          <cell r="F96">
            <v>158</v>
          </cell>
          <cell r="G96">
            <v>1</v>
          </cell>
          <cell r="H96">
            <v>45</v>
          </cell>
          <cell r="I96">
            <v>66</v>
          </cell>
          <cell r="J96">
            <v>-6</v>
          </cell>
          <cell r="K96">
            <v>0</v>
          </cell>
          <cell r="L96">
            <v>20</v>
          </cell>
          <cell r="M96">
            <v>0</v>
          </cell>
          <cell r="S96">
            <v>12</v>
          </cell>
          <cell r="U96">
            <v>14.833333333333334</v>
          </cell>
          <cell r="V96">
            <v>13.166666666666666</v>
          </cell>
          <cell r="Y96">
            <v>20.2</v>
          </cell>
          <cell r="Z96">
            <v>12.6</v>
          </cell>
          <cell r="AA96">
            <v>23.4</v>
          </cell>
          <cell r="AB96">
            <v>16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398</v>
          </cell>
          <cell r="D97">
            <v>409</v>
          </cell>
          <cell r="E97">
            <v>712</v>
          </cell>
          <cell r="F97">
            <v>75</v>
          </cell>
          <cell r="G97">
            <v>0.33</v>
          </cell>
          <cell r="H97">
            <v>30</v>
          </cell>
          <cell r="I97">
            <v>777</v>
          </cell>
          <cell r="J97">
            <v>-65</v>
          </cell>
          <cell r="K97">
            <v>90</v>
          </cell>
          <cell r="L97">
            <v>0</v>
          </cell>
          <cell r="M97">
            <v>120</v>
          </cell>
          <cell r="S97">
            <v>142.4</v>
          </cell>
          <cell r="T97">
            <v>240</v>
          </cell>
          <cell r="U97">
            <v>3.6867977528089888</v>
          </cell>
          <cell r="V97">
            <v>0.52668539325842689</v>
          </cell>
          <cell r="Y97">
            <v>131.6</v>
          </cell>
          <cell r="Z97">
            <v>117</v>
          </cell>
          <cell r="AA97">
            <v>90.6</v>
          </cell>
          <cell r="AB97">
            <v>187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510</v>
          </cell>
          <cell r="D98">
            <v>144</v>
          </cell>
          <cell r="E98">
            <v>438</v>
          </cell>
          <cell r="F98">
            <v>204</v>
          </cell>
          <cell r="G98">
            <v>0.18</v>
          </cell>
          <cell r="H98" t="e">
            <v>#N/A</v>
          </cell>
          <cell r="I98">
            <v>438</v>
          </cell>
          <cell r="J98">
            <v>0</v>
          </cell>
          <cell r="K98">
            <v>40</v>
          </cell>
          <cell r="L98">
            <v>40</v>
          </cell>
          <cell r="M98">
            <v>300</v>
          </cell>
          <cell r="S98">
            <v>87.6</v>
          </cell>
          <cell r="U98">
            <v>6.666666666666667</v>
          </cell>
          <cell r="V98">
            <v>2.3287671232876712</v>
          </cell>
          <cell r="Y98">
            <v>74</v>
          </cell>
          <cell r="Z98">
            <v>93.6</v>
          </cell>
          <cell r="AA98">
            <v>64</v>
          </cell>
          <cell r="AB98">
            <v>91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641</v>
          </cell>
          <cell r="D99">
            <v>647</v>
          </cell>
          <cell r="E99">
            <v>825</v>
          </cell>
          <cell r="F99">
            <v>434</v>
          </cell>
          <cell r="G99">
            <v>0.14000000000000001</v>
          </cell>
          <cell r="H99" t="e">
            <v>#N/A</v>
          </cell>
          <cell r="I99">
            <v>852</v>
          </cell>
          <cell r="J99">
            <v>-27</v>
          </cell>
          <cell r="K99">
            <v>0</v>
          </cell>
          <cell r="L99">
            <v>60</v>
          </cell>
          <cell r="M99">
            <v>240</v>
          </cell>
          <cell r="S99">
            <v>165</v>
          </cell>
          <cell r="T99">
            <v>160</v>
          </cell>
          <cell r="U99">
            <v>5.418181818181818</v>
          </cell>
          <cell r="V99">
            <v>2.6303030303030304</v>
          </cell>
          <cell r="Y99">
            <v>122.2</v>
          </cell>
          <cell r="Z99">
            <v>144.6</v>
          </cell>
          <cell r="AA99">
            <v>121</v>
          </cell>
          <cell r="AB99">
            <v>194</v>
          </cell>
          <cell r="AC99" t="str">
            <v>костик</v>
          </cell>
          <cell r="AD99" t="str">
            <v>костик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20</v>
          </cell>
          <cell r="D100">
            <v>51</v>
          </cell>
          <cell r="E100">
            <v>31</v>
          </cell>
          <cell r="F100">
            <v>39</v>
          </cell>
          <cell r="G100">
            <v>0</v>
          </cell>
          <cell r="H100" t="e">
            <v>#N/A</v>
          </cell>
          <cell r="I100">
            <v>32</v>
          </cell>
          <cell r="J100">
            <v>-1</v>
          </cell>
          <cell r="K100">
            <v>0</v>
          </cell>
          <cell r="L100">
            <v>0</v>
          </cell>
          <cell r="M100">
            <v>0</v>
          </cell>
          <cell r="S100">
            <v>6.2</v>
          </cell>
          <cell r="U100">
            <v>6.290322580645161</v>
          </cell>
          <cell r="V100">
            <v>6.290322580645161</v>
          </cell>
          <cell r="Y100">
            <v>6.8</v>
          </cell>
          <cell r="Z100">
            <v>6.6</v>
          </cell>
          <cell r="AA100">
            <v>4.5999999999999996</v>
          </cell>
          <cell r="AB100">
            <v>6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34.033000000000001</v>
          </cell>
          <cell r="D101">
            <v>30</v>
          </cell>
          <cell r="E101">
            <v>47.19</v>
          </cell>
          <cell r="F101">
            <v>16.843</v>
          </cell>
          <cell r="G101">
            <v>0</v>
          </cell>
          <cell r="H101" t="e">
            <v>#N/A</v>
          </cell>
          <cell r="I101">
            <v>48</v>
          </cell>
          <cell r="J101">
            <v>-0.81000000000000227</v>
          </cell>
          <cell r="K101">
            <v>0</v>
          </cell>
          <cell r="L101">
            <v>0</v>
          </cell>
          <cell r="M101">
            <v>0</v>
          </cell>
          <cell r="S101">
            <v>9.4379999999999988</v>
          </cell>
          <cell r="U101">
            <v>1.7845941936851031</v>
          </cell>
          <cell r="V101">
            <v>1.7845941936851031</v>
          </cell>
          <cell r="Y101">
            <v>6.3116000000000003</v>
          </cell>
          <cell r="Z101">
            <v>3.9817999999999998</v>
          </cell>
          <cell r="AA101">
            <v>7.0327999999999999</v>
          </cell>
          <cell r="AB101">
            <v>7.9480000000000004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564</v>
          </cell>
          <cell r="D102">
            <v>7</v>
          </cell>
          <cell r="E102">
            <v>310</v>
          </cell>
          <cell r="F102">
            <v>257</v>
          </cell>
          <cell r="G102">
            <v>0</v>
          </cell>
          <cell r="H102">
            <v>0</v>
          </cell>
          <cell r="I102">
            <v>314</v>
          </cell>
          <cell r="J102">
            <v>-4</v>
          </cell>
          <cell r="K102">
            <v>0</v>
          </cell>
          <cell r="L102">
            <v>0</v>
          </cell>
          <cell r="M102">
            <v>0</v>
          </cell>
          <cell r="S102">
            <v>62</v>
          </cell>
          <cell r="U102">
            <v>4.145161290322581</v>
          </cell>
          <cell r="V102">
            <v>4.145161290322581</v>
          </cell>
          <cell r="Y102">
            <v>42.8</v>
          </cell>
          <cell r="Z102">
            <v>22.8</v>
          </cell>
          <cell r="AA102">
            <v>24.6</v>
          </cell>
          <cell r="AB102">
            <v>61</v>
          </cell>
          <cell r="AC102">
            <v>0</v>
          </cell>
          <cell r="AD102">
            <v>0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307.33100000000002</v>
          </cell>
          <cell r="D103">
            <v>206.36799999999999</v>
          </cell>
          <cell r="E103">
            <v>351.94099999999997</v>
          </cell>
          <cell r="F103">
            <v>156.41200000000001</v>
          </cell>
          <cell r="G103">
            <v>0</v>
          </cell>
          <cell r="H103">
            <v>0</v>
          </cell>
          <cell r="I103">
            <v>350</v>
          </cell>
          <cell r="J103">
            <v>1.9409999999999741</v>
          </cell>
          <cell r="K103">
            <v>0</v>
          </cell>
          <cell r="L103">
            <v>0</v>
          </cell>
          <cell r="M103">
            <v>0</v>
          </cell>
          <cell r="S103">
            <v>70.388199999999998</v>
          </cell>
          <cell r="U103">
            <v>2.2221338235670185</v>
          </cell>
          <cell r="V103">
            <v>2.2221338235670185</v>
          </cell>
          <cell r="Y103">
            <v>71.225800000000007</v>
          </cell>
          <cell r="Z103">
            <v>42.180199999999999</v>
          </cell>
          <cell r="AA103">
            <v>39.772399999999998</v>
          </cell>
          <cell r="AB103">
            <v>6.3230000000000004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02.11.2024 - 08.11.2024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504.714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700.07600000000002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6.62</v>
          </cell>
          <cell r="F10">
            <v>1480.0419999999999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11.901999999999999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1540</v>
          </cell>
          <cell r="F13">
            <v>3869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444</v>
          </cell>
          <cell r="F15">
            <v>4142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3017</v>
          </cell>
          <cell r="F16">
            <v>7008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359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514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1475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770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666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57</v>
          </cell>
          <cell r="F24">
            <v>1015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992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460.541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5058.308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4.8529999999999998</v>
          </cell>
          <cell r="F28">
            <v>378.10899999999998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4.8529999999999998</v>
          </cell>
          <cell r="F30">
            <v>627.95500000000004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2.4500000000000002</v>
          </cell>
          <cell r="F32">
            <v>289.17599999999999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1.65</v>
          </cell>
          <cell r="F33">
            <v>265.24400000000003</v>
          </cell>
        </row>
        <row r="34">
          <cell r="A34" t="str">
            <v xml:space="preserve"> 240  Колбаса Салями охотничья, ВЕС. ПОКОМ</v>
          </cell>
          <cell r="F34">
            <v>39.220999999999997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4.95</v>
          </cell>
          <cell r="F35">
            <v>657.10500000000002</v>
          </cell>
        </row>
        <row r="36">
          <cell r="A36" t="str">
            <v xml:space="preserve"> 247  Сардельки Нежные, ВЕС.  ПОКОМ</v>
          </cell>
          <cell r="F36">
            <v>202.78100000000001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276.71699999999998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9.2100000000000009</v>
          </cell>
          <cell r="F38">
            <v>1454.8209999999999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123.416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146.68700000000001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146.505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124.429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161.20699999999999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132.709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1579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571</v>
          </cell>
          <cell r="F47">
            <v>3416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1024</v>
          </cell>
          <cell r="F48">
            <v>6329</v>
          </cell>
        </row>
        <row r="49">
          <cell r="A49" t="str">
            <v xml:space="preserve"> 283  Сосиски Сочинки, ВЕС, ТМ Стародворье ПОКОМ</v>
          </cell>
          <cell r="F49">
            <v>845.99699999999996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3</v>
          </cell>
          <cell r="F50">
            <v>727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10</v>
          </cell>
          <cell r="F51">
            <v>1587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292.89499999999998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</v>
          </cell>
          <cell r="F53">
            <v>1812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25</v>
          </cell>
          <cell r="F54">
            <v>2982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111.619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244.06200000000001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12</v>
          </cell>
          <cell r="F57">
            <v>1420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18</v>
          </cell>
          <cell r="F58">
            <v>2294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5</v>
          </cell>
          <cell r="F59">
            <v>1373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14.5</v>
          </cell>
          <cell r="F60">
            <v>414.40699999999998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7.91</v>
          </cell>
          <cell r="F61">
            <v>872.49</v>
          </cell>
        </row>
        <row r="62">
          <cell r="A62" t="str">
            <v xml:space="preserve"> 316  Колбаса Нежная ТМ Зареченские ВЕС  ПОКОМ</v>
          </cell>
          <cell r="F62">
            <v>85.4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5.0620000000000003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50.76</v>
          </cell>
          <cell r="F64">
            <v>3688.15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2024</v>
          </cell>
          <cell r="F65">
            <v>4899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718</v>
          </cell>
          <cell r="F66">
            <v>3846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18</v>
          </cell>
          <cell r="F67">
            <v>1767</v>
          </cell>
        </row>
        <row r="68">
          <cell r="A68" t="str">
            <v xml:space="preserve"> 328  Сардельки Сочинки Стародворье ТМ  0,4 кг ПОКОМ</v>
          </cell>
          <cell r="D68">
            <v>7</v>
          </cell>
          <cell r="F68">
            <v>689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</v>
          </cell>
          <cell r="F69">
            <v>544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10.65</v>
          </cell>
          <cell r="F70">
            <v>807.65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</v>
          </cell>
          <cell r="F71">
            <v>409</v>
          </cell>
        </row>
        <row r="72">
          <cell r="A72" t="str">
            <v xml:space="preserve"> 335  Колбаса Сливушка ТМ Вязанка. ВЕС.  ПОКОМ </v>
          </cell>
          <cell r="D72">
            <v>1.4</v>
          </cell>
          <cell r="F72">
            <v>225.80699999999999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926</v>
          </cell>
          <cell r="F73">
            <v>3869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27</v>
          </cell>
          <cell r="F74">
            <v>2499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0.8</v>
          </cell>
          <cell r="F75">
            <v>549.17700000000002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0.8</v>
          </cell>
          <cell r="F76">
            <v>400.46600000000001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1.6</v>
          </cell>
          <cell r="F77">
            <v>822.71799999999996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</v>
          </cell>
          <cell r="F78">
            <v>550.78700000000003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129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336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</v>
          </cell>
          <cell r="F81">
            <v>749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157.78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</v>
          </cell>
          <cell r="F83">
            <v>655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9</v>
          </cell>
          <cell r="F84">
            <v>850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F85">
            <v>15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  <cell r="F86">
            <v>753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8</v>
          </cell>
          <cell r="F87">
            <v>843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</v>
          </cell>
          <cell r="F88">
            <v>608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8</v>
          </cell>
          <cell r="F89">
            <v>411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2424</v>
          </cell>
          <cell r="F90">
            <v>6500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1235</v>
          </cell>
          <cell r="F91">
            <v>7889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235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</v>
          </cell>
          <cell r="F94">
            <v>401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192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61.052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</v>
          </cell>
          <cell r="F98">
            <v>592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2.85</v>
          </cell>
          <cell r="F99">
            <v>219.154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F100">
            <v>32.950000000000003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270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145.60499999999999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69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169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139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266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262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0.85</v>
          </cell>
          <cell r="F108">
            <v>434.60899999999998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4016.9879999999998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22.501000000000001</v>
          </cell>
          <cell r="F110">
            <v>7306.0940000000001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3512.7869999999998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21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33.000999999999998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233.536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3</v>
          </cell>
          <cell r="F115">
            <v>299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164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130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F118">
            <v>186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2</v>
          </cell>
          <cell r="F119">
            <v>271</v>
          </cell>
        </row>
        <row r="120">
          <cell r="A120" t="str">
            <v xml:space="preserve"> 492  Колбаса Салями Филейская 0,3кг ТМ Вязанка  ПОКОМ</v>
          </cell>
          <cell r="F120">
            <v>244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17.809000000000001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16.509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891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3</v>
          </cell>
          <cell r="F124">
            <v>758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5</v>
          </cell>
          <cell r="F125">
            <v>1007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886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132.68199999999999</v>
          </cell>
        </row>
        <row r="128">
          <cell r="A128" t="str">
            <v xml:space="preserve"> 500  Сосиски Сливушки по-венски ВЕС ТМ Вязанка  ПОКОМ</v>
          </cell>
          <cell r="F128">
            <v>9.1999999999999993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6</v>
          </cell>
          <cell r="F129">
            <v>1074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39</v>
          </cell>
        </row>
        <row r="131">
          <cell r="A131" t="str">
            <v>0999 НАБОР ДЛЯ ПИЦЦЫ с/к в/у  ОСТАНКИНО</v>
          </cell>
          <cell r="D131">
            <v>0.6</v>
          </cell>
          <cell r="F131">
            <v>0.6</v>
          </cell>
        </row>
        <row r="132">
          <cell r="A132" t="str">
            <v>3215 ВЕТЧ.МЯСНАЯ Папа может п/о 0.4кг 8шт.    ОСТАНКИНО</v>
          </cell>
          <cell r="D132">
            <v>396</v>
          </cell>
          <cell r="F132">
            <v>396</v>
          </cell>
        </row>
        <row r="133">
          <cell r="A133" t="str">
            <v>3684 ПРЕСИЖН с/к в/у 1/250 8шт.   ОСТАНКИНО</v>
          </cell>
          <cell r="D133">
            <v>141</v>
          </cell>
          <cell r="F133">
            <v>141</v>
          </cell>
        </row>
        <row r="134">
          <cell r="A134" t="str">
            <v>3812 СОЧНЫЕ сос п/о мгс 2*2  ОСТАНКИНО</v>
          </cell>
          <cell r="D134">
            <v>1676.6</v>
          </cell>
          <cell r="F134">
            <v>1676.6</v>
          </cell>
        </row>
        <row r="135">
          <cell r="A135" t="str">
            <v>4063 МЯСНАЯ Папа может вар п/о_Л   ОСТАНКИНО</v>
          </cell>
          <cell r="D135">
            <v>1884.915</v>
          </cell>
          <cell r="F135">
            <v>1884.915</v>
          </cell>
        </row>
        <row r="136">
          <cell r="A136" t="str">
            <v>4117 ЭКСТРА Папа может с/к в/у_Л   ОСТАНКИНО</v>
          </cell>
          <cell r="D136">
            <v>47</v>
          </cell>
          <cell r="F136">
            <v>47</v>
          </cell>
        </row>
        <row r="137">
          <cell r="A137" t="str">
            <v>4555 Докторская ГОСТ вар п/о ОСТАНКИНО</v>
          </cell>
          <cell r="D137">
            <v>26.75</v>
          </cell>
          <cell r="F137">
            <v>26.75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131.44999999999999</v>
          </cell>
          <cell r="F138">
            <v>131.44999999999999</v>
          </cell>
        </row>
        <row r="139">
          <cell r="A139" t="str">
            <v>4574 Мясная со шпиком Папа может вар п/о ОСТАНКИНО</v>
          </cell>
          <cell r="D139">
            <v>2.7</v>
          </cell>
          <cell r="F139">
            <v>2.7</v>
          </cell>
        </row>
        <row r="140">
          <cell r="A140" t="str">
            <v>4691 ШЕЙКА КОПЧЕНАЯ к/в мл/к в/у 300*6  ОСТАНКИНО</v>
          </cell>
          <cell r="D140">
            <v>104</v>
          </cell>
          <cell r="F140">
            <v>106</v>
          </cell>
        </row>
        <row r="141">
          <cell r="A141" t="str">
            <v>4786 КОЛБ.СНЭКИ Папа может в/к мгс 1/70_5  ОСТАНКИНО</v>
          </cell>
          <cell r="D141">
            <v>145</v>
          </cell>
          <cell r="F141">
            <v>145</v>
          </cell>
        </row>
        <row r="142">
          <cell r="A142" t="str">
            <v>4813 ФИЛЕЙНАЯ Папа может вар п/о_Л   ОСТАНКИНО</v>
          </cell>
          <cell r="D142">
            <v>589.5</v>
          </cell>
          <cell r="F142">
            <v>589.5</v>
          </cell>
        </row>
        <row r="143">
          <cell r="A143" t="str">
            <v>4903 КРАКОВСКАЯ п/к н/о мгс_30с  ОСТАНКИНО</v>
          </cell>
          <cell r="D143">
            <v>1</v>
          </cell>
          <cell r="F143">
            <v>1</v>
          </cell>
        </row>
        <row r="144">
          <cell r="A144" t="str">
            <v>4993 САЛЯМИ ИТАЛЬЯНСКАЯ с/к в/у 1/250*8_120c ОСТАНКИНО</v>
          </cell>
          <cell r="D144">
            <v>524</v>
          </cell>
          <cell r="F144">
            <v>524</v>
          </cell>
        </row>
        <row r="145">
          <cell r="A145" t="str">
            <v>5246 ДОКТОРСКАЯ ПРЕМИУМ вар б/о мгс_30с ОСТАНКИНО</v>
          </cell>
          <cell r="D145">
            <v>29.4</v>
          </cell>
          <cell r="F145">
            <v>29.4</v>
          </cell>
        </row>
        <row r="146">
          <cell r="A146" t="str">
            <v>5341 СЕРВЕЛАТ ОХОТНИЧИЙ в/к в/у  ОСТАНКИНО</v>
          </cell>
          <cell r="D146">
            <v>638.15499999999997</v>
          </cell>
          <cell r="F146">
            <v>638.15499999999997</v>
          </cell>
        </row>
        <row r="147">
          <cell r="A147" t="str">
            <v>5483 ЭКСТРА Папа может с/к в/у 1/250 8шт.   ОСТАНКИНО</v>
          </cell>
          <cell r="D147">
            <v>1098</v>
          </cell>
          <cell r="F147">
            <v>1098</v>
          </cell>
        </row>
        <row r="148">
          <cell r="A148" t="str">
            <v>5544 Сервелат Финский в/к в/у_45с НОВАЯ ОСТАНКИНО</v>
          </cell>
          <cell r="D148">
            <v>1254.58</v>
          </cell>
          <cell r="F148">
            <v>1254.58</v>
          </cell>
        </row>
        <row r="149">
          <cell r="A149" t="str">
            <v>5679 САЛЯМИ ИТАЛЬЯНСКАЯ с/к в/у 1/150_60с ОСТАНКИНО</v>
          </cell>
          <cell r="D149">
            <v>339</v>
          </cell>
          <cell r="F149">
            <v>339</v>
          </cell>
        </row>
        <row r="150">
          <cell r="A150" t="str">
            <v>5682 САЛЯМИ МЕЛКОЗЕРНЕНАЯ с/к в/у 1/120_60с   ОСТАНКИНО</v>
          </cell>
          <cell r="D150">
            <v>3060</v>
          </cell>
          <cell r="F150">
            <v>3060</v>
          </cell>
        </row>
        <row r="151">
          <cell r="A151" t="str">
            <v>5698 СЫТНЫЕ Папа может сар б/о мгс 1*3_Маяк  ОСТАНКИНО</v>
          </cell>
          <cell r="D151">
            <v>266.7</v>
          </cell>
          <cell r="F151">
            <v>266.7</v>
          </cell>
        </row>
        <row r="152">
          <cell r="A152" t="str">
            <v>5706 АРОМАТНАЯ Папа может с/к в/у 1/250 8шт.  ОСТАНКИНО</v>
          </cell>
          <cell r="D152">
            <v>1126</v>
          </cell>
          <cell r="F152">
            <v>1126</v>
          </cell>
        </row>
        <row r="153">
          <cell r="A153" t="str">
            <v>5708 ПОСОЛЬСКАЯ Папа может с/к в/у ОСТАНКИНО</v>
          </cell>
          <cell r="D153">
            <v>78.900000000000006</v>
          </cell>
          <cell r="F153">
            <v>78.900000000000006</v>
          </cell>
        </row>
        <row r="154">
          <cell r="A154" t="str">
            <v>5820 СЛИВОЧНЫЕ Папа может сос п/о мгс 2*2_45с   ОСТАНКИНО</v>
          </cell>
          <cell r="D154">
            <v>179</v>
          </cell>
          <cell r="F154">
            <v>179</v>
          </cell>
        </row>
        <row r="155">
          <cell r="A155" t="str">
            <v>5851 ЭКСТРА Папа может вар п/о   ОСТАНКИНО</v>
          </cell>
          <cell r="D155">
            <v>368.4</v>
          </cell>
          <cell r="F155">
            <v>368.4</v>
          </cell>
        </row>
        <row r="156">
          <cell r="A156" t="str">
            <v>5931 ОХОТНИЧЬЯ Папа может с/к в/у 1/220 8шт.   ОСТАНКИНО</v>
          </cell>
          <cell r="D156">
            <v>1096</v>
          </cell>
          <cell r="F156">
            <v>1096</v>
          </cell>
        </row>
        <row r="157">
          <cell r="A157" t="str">
            <v>6004 РАГУ СВИНОЕ 1кг 8шт.зам_120с ОСТАНКИНО</v>
          </cell>
          <cell r="D157">
            <v>236</v>
          </cell>
          <cell r="F157">
            <v>236</v>
          </cell>
        </row>
        <row r="158">
          <cell r="A158" t="str">
            <v>6113 СОЧНЫЕ сос п/о мгс 1*6_Ашан  ОСТАНКИНО</v>
          </cell>
          <cell r="D158">
            <v>1760.36</v>
          </cell>
          <cell r="F158">
            <v>1760.36</v>
          </cell>
        </row>
        <row r="159">
          <cell r="A159" t="str">
            <v>6158 ВРЕМЯ ОЛИВЬЕ Папа может вар п/о 0.4кг   ОСТАНКИНО</v>
          </cell>
          <cell r="D159">
            <v>550</v>
          </cell>
          <cell r="F159">
            <v>550</v>
          </cell>
        </row>
        <row r="160">
          <cell r="A160" t="str">
            <v>6159 ВРЕМЯ ОЛИВЬЕ.Папа может вар п/о ОСТАНКИНО</v>
          </cell>
          <cell r="D160">
            <v>11.7</v>
          </cell>
          <cell r="F160">
            <v>11.7</v>
          </cell>
        </row>
        <row r="161">
          <cell r="A161" t="str">
            <v>6200 ГРУДИНКА ПРЕМИУМ к/в мл/к в/у 0.3кг  ОСТАНКИНО</v>
          </cell>
          <cell r="D161">
            <v>338</v>
          </cell>
          <cell r="F161">
            <v>338</v>
          </cell>
        </row>
        <row r="162">
          <cell r="A162" t="str">
            <v>6206 СВИНИНА ПО-ДОМАШНЕМУ к/в мл/к в/у 0.3кг  ОСТАНКИНО</v>
          </cell>
          <cell r="D162">
            <v>688</v>
          </cell>
          <cell r="F162">
            <v>688</v>
          </cell>
        </row>
        <row r="163">
          <cell r="A163" t="str">
            <v>6221 НЕАПОЛИТАНСКИЙ ДУЭТ с/к с/н мгс 1/90  ОСТАНКИНО</v>
          </cell>
          <cell r="D163">
            <v>464</v>
          </cell>
          <cell r="F163">
            <v>464</v>
          </cell>
        </row>
        <row r="164">
          <cell r="A164" t="str">
            <v>6222 ИТАЛЬЯНСКОЕ АССОРТИ с/в с/н мгс 1/90 ОСТАНКИНО</v>
          </cell>
          <cell r="D164">
            <v>195</v>
          </cell>
          <cell r="F164">
            <v>195</v>
          </cell>
        </row>
        <row r="165">
          <cell r="A165" t="str">
            <v>6228 МЯСНОЕ АССОРТИ к/з с/н мгс 1/90 10шт.  ОСТАНКИНО</v>
          </cell>
          <cell r="D165">
            <v>532</v>
          </cell>
          <cell r="F165">
            <v>532</v>
          </cell>
        </row>
        <row r="166">
          <cell r="A166" t="str">
            <v>6247 ДОМАШНЯЯ Папа может вар п/о 0,4кг 8шт.  ОСТАНКИНО</v>
          </cell>
          <cell r="D166">
            <v>232</v>
          </cell>
          <cell r="F166">
            <v>232</v>
          </cell>
        </row>
        <row r="167">
          <cell r="A167" t="str">
            <v>6253 МОЛОЧНЫЕ Коровино сос п/о мгс 1.5*6  ОСТАНКИНО</v>
          </cell>
          <cell r="D167">
            <v>10.6</v>
          </cell>
          <cell r="F167">
            <v>10.6</v>
          </cell>
        </row>
        <row r="168">
          <cell r="A168" t="str">
            <v>6268 ГОВЯЖЬЯ Папа может вар п/о 0,4кг 8 шт.  ОСТАНКИНО</v>
          </cell>
          <cell r="D168">
            <v>513</v>
          </cell>
          <cell r="F168">
            <v>513</v>
          </cell>
        </row>
        <row r="169">
          <cell r="A169" t="str">
            <v>6279 КОРЕЙКА ПО-ОСТ.к/в в/с с/н в/у 1/150_45с  ОСТАНКИНО</v>
          </cell>
          <cell r="D169">
            <v>263</v>
          </cell>
          <cell r="F169">
            <v>263</v>
          </cell>
        </row>
        <row r="170">
          <cell r="A170" t="str">
            <v>6303 МЯСНЫЕ Папа может сос п/о мгс 1.5*3  ОСТАНКИНО</v>
          </cell>
          <cell r="D170">
            <v>486.32299999999998</v>
          </cell>
          <cell r="F170">
            <v>486.32299999999998</v>
          </cell>
        </row>
        <row r="171">
          <cell r="A171" t="str">
            <v>6324 ДОКТОРСКАЯ ГОСТ вар п/о 0.4кг 8шт.  ОСТАНКИНО</v>
          </cell>
          <cell r="D171">
            <v>624</v>
          </cell>
          <cell r="F171">
            <v>626</v>
          </cell>
        </row>
        <row r="172">
          <cell r="A172" t="str">
            <v>6325 ДОКТОРСКАЯ ПРЕМИУМ вар п/о 0.4кг 8шт.  ОСТАНКИНО</v>
          </cell>
          <cell r="D172">
            <v>553</v>
          </cell>
          <cell r="F172">
            <v>553</v>
          </cell>
        </row>
        <row r="173">
          <cell r="A173" t="str">
            <v>6333 МЯСНАЯ Папа может вар п/о 0.4кг 8шт.  ОСТАНКИНО</v>
          </cell>
          <cell r="D173">
            <v>5766</v>
          </cell>
          <cell r="F173">
            <v>5766</v>
          </cell>
        </row>
        <row r="174">
          <cell r="A174" t="str">
            <v>6340 ДОМАШНИЙ РЕЦЕПТ Коровино 0.5кг 8шт.  ОСТАНКИНО</v>
          </cell>
          <cell r="D174">
            <v>1537</v>
          </cell>
          <cell r="F174">
            <v>1537</v>
          </cell>
        </row>
        <row r="175">
          <cell r="A175" t="str">
            <v>6341 ДОМАШНИЙ РЕЦЕПТ СО ШПИКОМ Коровино 0.5кг  ОСТАНКИНО</v>
          </cell>
          <cell r="D175">
            <v>103</v>
          </cell>
          <cell r="F175">
            <v>103</v>
          </cell>
        </row>
        <row r="176">
          <cell r="A176" t="str">
            <v>6353 ЭКСТРА Папа может вар п/о 0.4кг 8шт.  ОСТАНКИНО</v>
          </cell>
          <cell r="D176">
            <v>2578</v>
          </cell>
          <cell r="F176">
            <v>2578</v>
          </cell>
        </row>
        <row r="177">
          <cell r="A177" t="str">
            <v>6388 МОЛОЧНЫЕ ГОСТ сос ц/о мгс 1*4  ОСТАНКИНО</v>
          </cell>
          <cell r="D177">
            <v>1</v>
          </cell>
          <cell r="F177">
            <v>1</v>
          </cell>
        </row>
        <row r="178">
          <cell r="A178" t="str">
            <v>6392 ФИЛЕЙНАЯ Папа может вар п/о 0.4кг. ОСТАНКИНО</v>
          </cell>
          <cell r="D178">
            <v>5857</v>
          </cell>
          <cell r="F178">
            <v>5857</v>
          </cell>
        </row>
        <row r="179">
          <cell r="A179" t="str">
            <v>6415 БАЛЫКОВАЯ Коровино п/к в/у 0.84кг 6шт.  ОСТАНКИНО</v>
          </cell>
          <cell r="D179">
            <v>113</v>
          </cell>
          <cell r="F179">
            <v>113</v>
          </cell>
        </row>
        <row r="180">
          <cell r="A180" t="str">
            <v>6426 КЛАССИЧЕСКАЯ ПМ вар п/о 0.3кг 8шт.  ОСТАНКИНО</v>
          </cell>
          <cell r="D180">
            <v>1930</v>
          </cell>
          <cell r="F180">
            <v>1930</v>
          </cell>
        </row>
        <row r="181">
          <cell r="A181" t="str">
            <v>6448 СВИНИНА МАДЕРА с/к с/н в/у 1/100 10шт.   ОСТАНКИНО</v>
          </cell>
          <cell r="D181">
            <v>309</v>
          </cell>
          <cell r="F181">
            <v>309</v>
          </cell>
        </row>
        <row r="182">
          <cell r="A182" t="str">
            <v>6453 ЭКСТРА Папа может с/к с/н в/у 1/100 14шт.   ОСТАНКИНО</v>
          </cell>
          <cell r="D182">
            <v>2356</v>
          </cell>
          <cell r="F182">
            <v>2356</v>
          </cell>
        </row>
        <row r="183">
          <cell r="A183" t="str">
            <v>6454 АРОМАТНАЯ с/к с/н в/у 1/100 14шт.  ОСТАНКИНО</v>
          </cell>
          <cell r="D183">
            <v>1738</v>
          </cell>
          <cell r="F183">
            <v>1738</v>
          </cell>
        </row>
        <row r="184">
          <cell r="A184" t="str">
            <v>6459 СЕРВЕЛАТ ШВЕЙЦАРСК. в/к с/н в/у 1/100*10  ОСТАНКИНО</v>
          </cell>
          <cell r="D184">
            <v>161</v>
          </cell>
          <cell r="F184">
            <v>161</v>
          </cell>
        </row>
        <row r="185">
          <cell r="A185" t="str">
            <v>6470 ВЕТЧ.МРАМОРНАЯ в/у_45с  ОСТАНКИНО</v>
          </cell>
          <cell r="D185">
            <v>104.7</v>
          </cell>
          <cell r="F185">
            <v>104.7</v>
          </cell>
        </row>
        <row r="186">
          <cell r="A186" t="str">
            <v>6492 ШПИК С ЧЕСНОК.И ПЕРЦЕМ к/в в/у 0.3кг_45c  ОСТАНКИНО</v>
          </cell>
          <cell r="D186">
            <v>273</v>
          </cell>
          <cell r="F186">
            <v>273</v>
          </cell>
        </row>
        <row r="187">
          <cell r="A187" t="str">
            <v>6495 ВЕТЧ.МРАМОРНАЯ в/у срез 0.3кг 6шт_45с  ОСТАНКИНО</v>
          </cell>
          <cell r="D187">
            <v>720</v>
          </cell>
          <cell r="F187">
            <v>722</v>
          </cell>
        </row>
        <row r="188">
          <cell r="A188" t="str">
            <v>6521 СЕРВЕЛАТ ФИНСКИЙ СН в/к п/о 0.6кг 6шт.  ОСТАНКИНО</v>
          </cell>
          <cell r="D188">
            <v>1</v>
          </cell>
          <cell r="F188">
            <v>1</v>
          </cell>
        </row>
        <row r="189">
          <cell r="A189" t="str">
            <v>6527 ШПИКАЧКИ СОЧНЫЕ ПМ сар б/о мгс 1*3 45с ОСТАНКИНО</v>
          </cell>
          <cell r="D189">
            <v>584.6</v>
          </cell>
          <cell r="F189">
            <v>584.6</v>
          </cell>
        </row>
        <row r="190">
          <cell r="A190" t="str">
            <v>6554 СВИНАЯ ОСТАН.с/к в/с в/у 1/100 10 шт. ОСТАНКИНО</v>
          </cell>
          <cell r="D190">
            <v>1</v>
          </cell>
          <cell r="F190">
            <v>1</v>
          </cell>
        </row>
        <row r="191">
          <cell r="A191" t="str">
            <v>6586 МРАМОРНАЯ И БАЛЫКОВАЯ в/к с/н мгс 1/90 ОСТАНКИНО</v>
          </cell>
          <cell r="D191">
            <v>269</v>
          </cell>
          <cell r="F191">
            <v>269</v>
          </cell>
        </row>
        <row r="192">
          <cell r="A192" t="str">
            <v>6666 БОЯНСКАЯ Папа может п/к в/у 0,28кг 8 шт. ОСТАНКИНО</v>
          </cell>
          <cell r="D192">
            <v>1555</v>
          </cell>
          <cell r="F192">
            <v>1555</v>
          </cell>
        </row>
        <row r="193">
          <cell r="A193" t="str">
            <v>6683 СЕРВЕЛАТ ЗЕРНИСТЫЙ ПМ в/к в/у 0,35кг  ОСТАНКИНО</v>
          </cell>
          <cell r="D193">
            <v>3845</v>
          </cell>
          <cell r="F193">
            <v>3845</v>
          </cell>
        </row>
        <row r="194">
          <cell r="A194" t="str">
            <v>6684 СЕРВЕЛАТ КАРЕЛЬСКИЙ ПМ в/к в/у 0.28кг  ОСТАНКИНО</v>
          </cell>
          <cell r="D194">
            <v>3209</v>
          </cell>
          <cell r="F194">
            <v>3209</v>
          </cell>
        </row>
        <row r="195">
          <cell r="A195" t="str">
            <v>6689 СЕРВЕЛАТ ОХОТНИЧИЙ ПМ в/к в/у 0,35кг 8шт  ОСТАНКИНО</v>
          </cell>
          <cell r="D195">
            <v>4671</v>
          </cell>
          <cell r="F195">
            <v>4671</v>
          </cell>
        </row>
        <row r="196">
          <cell r="A196" t="str">
            <v>6697 СЕРВЕЛАТ ФИНСКИЙ ПМ в/к в/у 0,35кг 8шт.  ОСТАНКИНО</v>
          </cell>
          <cell r="D196">
            <v>6328</v>
          </cell>
          <cell r="F196">
            <v>6328</v>
          </cell>
        </row>
        <row r="197">
          <cell r="A197" t="str">
            <v>6713 СОЧНЫЙ ГРИЛЬ ПМ сос п/о мгс 0.41кг 8шт.  ОСТАНКИНО</v>
          </cell>
          <cell r="D197">
            <v>1800</v>
          </cell>
          <cell r="F197">
            <v>1800</v>
          </cell>
        </row>
        <row r="198">
          <cell r="A198" t="str">
            <v>6722 СОЧНЫЕ ПМ сос п/о мгс 0,41кг 10шт.  ОСТАНКИНО</v>
          </cell>
          <cell r="D198">
            <v>9580</v>
          </cell>
          <cell r="F198">
            <v>9580</v>
          </cell>
        </row>
        <row r="199">
          <cell r="A199" t="str">
            <v>6726 СЛИВОЧНЫЕ ПМ сос п/о мгс 0.41кг 10шт.  ОСТАНКИНО</v>
          </cell>
          <cell r="D199">
            <v>3322</v>
          </cell>
          <cell r="F199">
            <v>3322</v>
          </cell>
        </row>
        <row r="200">
          <cell r="A200" t="str">
            <v>6747 РУССКАЯ ПРЕМИУМ ПМ вар ф/о в/у  ОСТАНКИНО</v>
          </cell>
          <cell r="D200">
            <v>56</v>
          </cell>
          <cell r="F200">
            <v>56</v>
          </cell>
        </row>
        <row r="201">
          <cell r="A201" t="str">
            <v>6762 СЛИВОЧНЫЕ сос ц/о мгс 0.41кг 8шт.  ОСТАНКИНО</v>
          </cell>
          <cell r="D201">
            <v>258</v>
          </cell>
          <cell r="F201">
            <v>258</v>
          </cell>
        </row>
        <row r="202">
          <cell r="A202" t="str">
            <v>6764 СЛИВОЧНЫЕ сос ц/о мгс 1*4  ОСТАНКИНО</v>
          </cell>
          <cell r="D202">
            <v>25.1</v>
          </cell>
          <cell r="F202">
            <v>25.1</v>
          </cell>
        </row>
        <row r="203">
          <cell r="A203" t="str">
            <v>6765 РУБЛЕНЫЕ сос ц/о мгс 0.36кг 6шт.  ОСТАНКИНО</v>
          </cell>
          <cell r="D203">
            <v>1029</v>
          </cell>
          <cell r="F203">
            <v>1031</v>
          </cell>
        </row>
        <row r="204">
          <cell r="A204" t="str">
            <v>6767 РУБЛЕНЫЕ сос ц/о мгс 1*4  ОСТАНКИНО</v>
          </cell>
          <cell r="D204">
            <v>63.2</v>
          </cell>
          <cell r="F204">
            <v>63.2</v>
          </cell>
        </row>
        <row r="205">
          <cell r="A205" t="str">
            <v>6768 С СЫРОМ сос ц/о мгс 0.41кг 6шт.  ОСТАНКИНО</v>
          </cell>
          <cell r="D205">
            <v>216</v>
          </cell>
          <cell r="F205">
            <v>216</v>
          </cell>
        </row>
        <row r="206">
          <cell r="A206" t="str">
            <v>6770 ИСПАНСКИЕ сос ц/о мгс 0.41кг 6шт.  ОСТАНКИНО</v>
          </cell>
          <cell r="D206">
            <v>3</v>
          </cell>
          <cell r="F206">
            <v>3</v>
          </cell>
        </row>
        <row r="207">
          <cell r="A207" t="str">
            <v>6773 САЛЯМИ Папа может п/к в/у 0,28кг 8шт.  ОСТАНКИНО</v>
          </cell>
          <cell r="D207">
            <v>676</v>
          </cell>
          <cell r="F207">
            <v>676</v>
          </cell>
        </row>
        <row r="208">
          <cell r="A208" t="str">
            <v>6777 МЯСНЫЕ С ГОВЯДИНОЙ ПМ сос п/о мгс 0.4кг  ОСТАНКИНО</v>
          </cell>
          <cell r="D208">
            <v>1173</v>
          </cell>
          <cell r="F208">
            <v>1173</v>
          </cell>
        </row>
        <row r="209">
          <cell r="A209" t="str">
            <v>6785 ВЕНСКАЯ САЛЯМИ п/к в/у 0.33кг 8шт.  ОСТАНКИНО</v>
          </cell>
          <cell r="D209">
            <v>587</v>
          </cell>
          <cell r="F209">
            <v>587</v>
          </cell>
        </row>
        <row r="210">
          <cell r="A210" t="str">
            <v>6787 СЕРВЕЛАТ КРЕМЛЕВСКИЙ в/к в/у 0,33кг 8шт.  ОСТАНКИНО</v>
          </cell>
          <cell r="D210">
            <v>535</v>
          </cell>
          <cell r="F210">
            <v>535</v>
          </cell>
        </row>
        <row r="211">
          <cell r="A211" t="str">
            <v>6788 СЕРВЕЛАТ КРЕМЛЕВСКИЙ в/к в/у  ОСТАНКИНО</v>
          </cell>
          <cell r="D211">
            <v>1</v>
          </cell>
          <cell r="F211">
            <v>1</v>
          </cell>
        </row>
        <row r="212">
          <cell r="A212" t="str">
            <v>6791 СЕРВЕЛАТ ПРЕМИУМ в/к в/у 0,33кг 8шт.  ОСТАНКИНО</v>
          </cell>
          <cell r="D212">
            <v>422</v>
          </cell>
          <cell r="F212">
            <v>422</v>
          </cell>
        </row>
        <row r="213">
          <cell r="A213" t="str">
            <v>6793 БАЛЫКОВАЯ в/к в/у 0,33кг 8шт.  ОСТАНКИНО</v>
          </cell>
          <cell r="D213">
            <v>1146</v>
          </cell>
          <cell r="F213">
            <v>1148</v>
          </cell>
        </row>
        <row r="214">
          <cell r="A214" t="str">
            <v>6794 БАЛЫКОВАЯ в/к в/у  ОСТАНКИНО</v>
          </cell>
          <cell r="D214">
            <v>30.56</v>
          </cell>
          <cell r="F214">
            <v>30.56</v>
          </cell>
        </row>
        <row r="215">
          <cell r="A215" t="str">
            <v>6795 ОСТАНКИНСКАЯ в/к в/у 0,33кг 8шт.  ОСТАНКИНО</v>
          </cell>
          <cell r="D215">
            <v>163</v>
          </cell>
          <cell r="F215">
            <v>163</v>
          </cell>
        </row>
        <row r="216">
          <cell r="A216" t="str">
            <v>6801 ОСТАНКИНСКАЯ вар п/о 0.4кг 8шт.  ОСТАНКИНО</v>
          </cell>
          <cell r="D216">
            <v>174</v>
          </cell>
          <cell r="F216">
            <v>174</v>
          </cell>
        </row>
        <row r="217">
          <cell r="A217" t="str">
            <v>6802 ОСТАНКИНСКАЯ вар п/о  ОСТАНКИНО</v>
          </cell>
          <cell r="D217">
            <v>2.7</v>
          </cell>
          <cell r="F217">
            <v>2.7</v>
          </cell>
        </row>
        <row r="218">
          <cell r="A218" t="str">
            <v>6807 СЕРВЕЛАТ ЕВРОПЕЙСКИЙ в/к в/у 0,33кг 8шт.  ОСТАНКИНО</v>
          </cell>
          <cell r="D218">
            <v>228</v>
          </cell>
          <cell r="F218">
            <v>228</v>
          </cell>
        </row>
        <row r="219">
          <cell r="A219" t="str">
            <v>6829 МОЛОЧНЫЕ КЛАССИЧЕСКИЕ сос п/о мгс 2*4_С  ОСТАНКИНО</v>
          </cell>
          <cell r="D219">
            <v>552.1</v>
          </cell>
          <cell r="F219">
            <v>552.1</v>
          </cell>
        </row>
        <row r="220">
          <cell r="A220" t="str">
            <v>6834 ПОСОЛЬСКАЯ ПМ с/к с/н в/у 1/100 10шт.  ОСТАНКИНО</v>
          </cell>
          <cell r="D220">
            <v>246</v>
          </cell>
          <cell r="F220">
            <v>246</v>
          </cell>
        </row>
        <row r="221">
          <cell r="A221" t="str">
            <v>6837 ФИЛЕЙНЫЕ Папа Может сос ц/о мгс 0.4кг  ОСТАНКИНО</v>
          </cell>
          <cell r="D221">
            <v>1613</v>
          </cell>
          <cell r="F221">
            <v>1613</v>
          </cell>
        </row>
        <row r="222">
          <cell r="A222" t="str">
            <v>6842 ДЫМОВИЦА ИЗ ОКОРОКА к/в мл/к в/у 0,3кг  ОСТАНКИНО</v>
          </cell>
          <cell r="D222">
            <v>63</v>
          </cell>
          <cell r="F222">
            <v>63</v>
          </cell>
        </row>
        <row r="223">
          <cell r="A223" t="str">
            <v>6852 МОЛОЧНЫЕ ПРЕМИУМ ПМ сос п/о в/ у 1/350  ОСТАНКИНО</v>
          </cell>
          <cell r="D223">
            <v>3495</v>
          </cell>
          <cell r="F223">
            <v>3495</v>
          </cell>
        </row>
        <row r="224">
          <cell r="A224" t="str">
            <v>6853 МОЛОЧНЫЕ ПРЕМИУМ ПМ сос п/о мгс 1*6  ОСТАНКИНО</v>
          </cell>
          <cell r="D224">
            <v>259.05</v>
          </cell>
          <cell r="F224">
            <v>259.05</v>
          </cell>
        </row>
        <row r="225">
          <cell r="A225" t="str">
            <v>6854 МОЛОЧНЫЕ ПРЕМИУМ ПМ сос п/о мгс 0.6кг  ОСТАНКИНО</v>
          </cell>
          <cell r="D225">
            <v>475</v>
          </cell>
          <cell r="F225">
            <v>475</v>
          </cell>
        </row>
        <row r="226">
          <cell r="A226" t="str">
            <v>6861 ДОМАШНИЙ РЕЦЕПТ Коровино вар п/о  ОСТАНКИНО</v>
          </cell>
          <cell r="D226">
            <v>420.3</v>
          </cell>
          <cell r="F226">
            <v>420.3</v>
          </cell>
        </row>
        <row r="227">
          <cell r="A227" t="str">
            <v>6862 ДОМАШНИЙ РЕЦЕПТ СО ШПИК. Коровино вар п/о  ОСТАНКИНО</v>
          </cell>
          <cell r="D227">
            <v>126.4</v>
          </cell>
          <cell r="F227">
            <v>126.4</v>
          </cell>
        </row>
        <row r="228">
          <cell r="A228" t="str">
            <v>6865 ВЕТЧ.НЕЖНАЯ Коровино п/о  ОСТАНКИНО</v>
          </cell>
          <cell r="D228">
            <v>4.5</v>
          </cell>
          <cell r="F228">
            <v>4.5</v>
          </cell>
        </row>
        <row r="229">
          <cell r="A229" t="str">
            <v>6866 ВЕТЧ.НЕЖНАЯ Коровино п/о_Маяк  ОСТАНКИНО</v>
          </cell>
          <cell r="D229">
            <v>207.6</v>
          </cell>
          <cell r="F229">
            <v>207.6</v>
          </cell>
        </row>
        <row r="230">
          <cell r="A230" t="str">
            <v>6869 С ГОВЯДИНОЙ СН сос п/о мгс 1кг 6шт.  ОСТАНКИНО</v>
          </cell>
          <cell r="D230">
            <v>84</v>
          </cell>
          <cell r="F230">
            <v>84</v>
          </cell>
        </row>
        <row r="231">
          <cell r="A231" t="str">
            <v>6909 ДЛЯ ДЕТЕЙ сос п/о мгс 0.33кг 8шт.  ОСТАНКИНО</v>
          </cell>
          <cell r="D231">
            <v>763</v>
          </cell>
          <cell r="F231">
            <v>763</v>
          </cell>
        </row>
        <row r="232">
          <cell r="A232" t="str">
            <v>6919 БЕКОН с/к с/н в/у 1/180 10шт.  ОСТАНКИНО</v>
          </cell>
          <cell r="D232">
            <v>463</v>
          </cell>
          <cell r="F232">
            <v>465</v>
          </cell>
        </row>
        <row r="233">
          <cell r="A233" t="str">
            <v>6921 БЕКОН Папа может с/к с/н в/у 1/140 10шт  ОСТАНКИНО</v>
          </cell>
          <cell r="D233">
            <v>900</v>
          </cell>
          <cell r="F233">
            <v>900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246</v>
          </cell>
          <cell r="F234">
            <v>246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465</v>
          </cell>
          <cell r="F235">
            <v>465</v>
          </cell>
        </row>
        <row r="236">
          <cell r="A236" t="str">
            <v>БОНУС ДОМАШНИЙ РЕЦЕПТ Коровино 0.5кг 8шт. (6305)</v>
          </cell>
          <cell r="D236">
            <v>34</v>
          </cell>
          <cell r="F236">
            <v>34</v>
          </cell>
        </row>
        <row r="237">
          <cell r="A237" t="str">
            <v>БОНУС ДОМАШНИЙ РЕЦЕПТ Коровино вар п/о (5324)</v>
          </cell>
          <cell r="D237">
            <v>36</v>
          </cell>
          <cell r="F237">
            <v>36</v>
          </cell>
        </row>
        <row r="238">
          <cell r="A238" t="str">
            <v>БОНУС СОЧНЫЕ сос п/о мгс 0.41кг_UZ (6087)  ОСТАНКИНО</v>
          </cell>
          <cell r="D238">
            <v>296</v>
          </cell>
          <cell r="F238">
            <v>296</v>
          </cell>
        </row>
        <row r="239">
          <cell r="A239" t="str">
            <v>БОНУС СОЧНЫЕ сос п/о мгс 1*6_UZ (6088)  ОСТАНКИНО</v>
          </cell>
          <cell r="D239">
            <v>320</v>
          </cell>
          <cell r="F239">
            <v>320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1007.563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300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4.9000000000000004</v>
          </cell>
        </row>
        <row r="243">
          <cell r="A243" t="str">
            <v>БОНУС_Колбаса вареная Филейская ТМ Вязанка. ВЕС  ПОКОМ</v>
          </cell>
          <cell r="F243">
            <v>411.18700000000001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404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97.3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368</v>
          </cell>
        </row>
        <row r="247">
          <cell r="A247" t="str">
            <v>Бутербродная вареная 0,47 кг шт.  СПК</v>
          </cell>
          <cell r="D247">
            <v>55</v>
          </cell>
          <cell r="F247">
            <v>55</v>
          </cell>
        </row>
        <row r="248">
          <cell r="A248" t="str">
            <v>Вацлавская п/к (черева) 390 гр.шт. термоус.пак  СПК</v>
          </cell>
          <cell r="D248">
            <v>30</v>
          </cell>
          <cell r="F248">
            <v>30</v>
          </cell>
        </row>
        <row r="249">
          <cell r="A249" t="str">
            <v>Гауда 45% тм Папа Может, брус (2шт)  ОСТАНКИНО</v>
          </cell>
          <cell r="D249">
            <v>3</v>
          </cell>
          <cell r="F249">
            <v>3</v>
          </cell>
        </row>
        <row r="250">
          <cell r="A250" t="str">
            <v>Голландский Приемиум 45% тм Папа Может, брус (2шт)  ОСТАНКИНО</v>
          </cell>
          <cell r="D250">
            <v>9</v>
          </cell>
          <cell r="F250">
            <v>9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572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622</v>
          </cell>
          <cell r="F252">
            <v>3559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1210</v>
          </cell>
          <cell r="F253">
            <v>2883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229</v>
          </cell>
        </row>
        <row r="255">
          <cell r="A255" t="str">
            <v>Гуцульская с/к "КолбасГрад" 160 гр.шт. термоус. пак  СПК</v>
          </cell>
          <cell r="D255">
            <v>114</v>
          </cell>
          <cell r="F255">
            <v>114</v>
          </cell>
        </row>
        <row r="256">
          <cell r="A256" t="str">
            <v>Дельгаро с/в "Эликатессе" 140 гр.шт.  СПК</v>
          </cell>
          <cell r="D256">
            <v>55</v>
          </cell>
          <cell r="F256">
            <v>55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192</v>
          </cell>
          <cell r="F257">
            <v>192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42</v>
          </cell>
          <cell r="F259">
            <v>42</v>
          </cell>
        </row>
        <row r="260">
          <cell r="A260" t="str">
            <v>Докторская вареная термоус.пак. "Высокий вкус"  СПК</v>
          </cell>
          <cell r="D260">
            <v>110.10599999999999</v>
          </cell>
          <cell r="F260">
            <v>110.10599999999999</v>
          </cell>
        </row>
        <row r="261">
          <cell r="A261" t="str">
            <v>ЖАР-ладушки с мясом 0,2кг ТМ Стародворье  ПОКОМ</v>
          </cell>
          <cell r="D261">
            <v>1</v>
          </cell>
          <cell r="F261">
            <v>399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17</v>
          </cell>
          <cell r="F262">
            <v>17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14</v>
          </cell>
          <cell r="F263">
            <v>14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974</v>
          </cell>
          <cell r="F264">
            <v>974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842</v>
          </cell>
          <cell r="F265">
            <v>842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236</v>
          </cell>
          <cell r="F266">
            <v>236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4</v>
          </cell>
          <cell r="F268">
            <v>815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1699</v>
          </cell>
          <cell r="F269">
            <v>3274</v>
          </cell>
        </row>
        <row r="270">
          <cell r="A270" t="str">
            <v>Ла Фаворте с/в "Эликатессе" 140 гр.шт.  СПК</v>
          </cell>
          <cell r="D270">
            <v>96</v>
          </cell>
          <cell r="F270">
            <v>96</v>
          </cell>
        </row>
        <row r="271">
          <cell r="A271" t="str">
            <v>Ливерная Печеночная "Просто выгодно" 0,3 кг.шт.  СПК</v>
          </cell>
          <cell r="D271">
            <v>91</v>
          </cell>
          <cell r="F271">
            <v>91</v>
          </cell>
        </row>
        <row r="272">
          <cell r="A272" t="str">
            <v>Любительская вареная термоус.пак. "Высокий вкус"  СПК</v>
          </cell>
          <cell r="D272">
            <v>91.6</v>
          </cell>
          <cell r="F272">
            <v>91.6</v>
          </cell>
        </row>
        <row r="273">
          <cell r="A273" t="str">
            <v>Мини-пицца с ветчиной и сыром 0,3кг ТМ Зареченские  ПОКОМ</v>
          </cell>
          <cell r="F273">
            <v>20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118.8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159.1</v>
          </cell>
        </row>
        <row r="276">
          <cell r="A276" t="str">
            <v>Мини-чебуречки с мясом ВЕС 5,5кг ТМ Зареченские  ПОКОМ</v>
          </cell>
          <cell r="F276">
            <v>120.5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13</v>
          </cell>
        </row>
        <row r="278">
          <cell r="A278" t="str">
            <v>Мини-шарики с курочкой и сыром ТМ Зареченские ВЕС  ПОКОМ</v>
          </cell>
          <cell r="F278">
            <v>174.4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4</v>
          </cell>
          <cell r="F280">
            <v>4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19</v>
          </cell>
          <cell r="F281">
            <v>3006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2</v>
          </cell>
          <cell r="F282">
            <v>94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17</v>
          </cell>
          <cell r="F283">
            <v>1760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17</v>
          </cell>
          <cell r="F284">
            <v>2139</v>
          </cell>
        </row>
        <row r="285">
          <cell r="A285" t="str">
            <v>Наггетсы с куриным филе и сыром ТМ Вязанка 0,25 кг ПОКОМ</v>
          </cell>
          <cell r="D285">
            <v>4</v>
          </cell>
          <cell r="F285">
            <v>715</v>
          </cell>
        </row>
        <row r="286">
          <cell r="A286" t="str">
            <v>Наггетсы Хрустящие 0,3кг ТМ Зареченские  ПОКОМ</v>
          </cell>
          <cell r="D286">
            <v>2</v>
          </cell>
          <cell r="F286">
            <v>47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830</v>
          </cell>
        </row>
        <row r="288">
          <cell r="A288" t="str">
            <v>Оригинальная с перцем с/к  СПК</v>
          </cell>
          <cell r="D288">
            <v>118</v>
          </cell>
          <cell r="F288">
            <v>118</v>
          </cell>
        </row>
        <row r="289">
          <cell r="A289" t="str">
            <v>Особая вареная  СПК</v>
          </cell>
          <cell r="D289">
            <v>8.5</v>
          </cell>
          <cell r="F289">
            <v>8.5</v>
          </cell>
        </row>
        <row r="290">
          <cell r="A290" t="str">
            <v>Паштет печеночный 140 гр.шт.  СПК</v>
          </cell>
          <cell r="D290">
            <v>54</v>
          </cell>
          <cell r="F290">
            <v>54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192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3</v>
          </cell>
          <cell r="F292">
            <v>100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18</v>
          </cell>
          <cell r="F293">
            <v>1062</v>
          </cell>
        </row>
        <row r="294">
          <cell r="A294" t="str">
            <v>Пельмени Бигбули с мясом, Горячая штучка 0,43кг  ПОКОМ</v>
          </cell>
          <cell r="D294">
            <v>7</v>
          </cell>
          <cell r="F294">
            <v>203</v>
          </cell>
        </row>
        <row r="295">
          <cell r="A295" t="str">
            <v>Пельмени Бигбули с мясом, Горячая штучка 0,9кг  ПОКОМ</v>
          </cell>
          <cell r="D295">
            <v>400</v>
          </cell>
          <cell r="F295">
            <v>670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8</v>
          </cell>
          <cell r="F296">
            <v>557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4</v>
          </cell>
          <cell r="F297">
            <v>329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8</v>
          </cell>
          <cell r="F298">
            <v>805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666</v>
          </cell>
          <cell r="F299">
            <v>3015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5</v>
          </cell>
          <cell r="F300">
            <v>1342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2.7</v>
          </cell>
          <cell r="F301">
            <v>197.602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1176.3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1937</v>
          </cell>
          <cell r="F303">
            <v>4686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1165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2</v>
          </cell>
          <cell r="F305">
            <v>19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2</v>
          </cell>
          <cell r="F306">
            <v>33</v>
          </cell>
        </row>
        <row r="307">
          <cell r="A307" t="str">
            <v>Пельмени Жемчужные сфера 1,0кг ТМ Зареченские  ПОКОМ</v>
          </cell>
          <cell r="F307">
            <v>14</v>
          </cell>
        </row>
        <row r="308">
          <cell r="A308" t="str">
            <v>Пельмени Медвежьи ушки с фермерскими сливками 0,7кг  ПОКОМ</v>
          </cell>
          <cell r="D308">
            <v>3</v>
          </cell>
          <cell r="F308">
            <v>139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4</v>
          </cell>
          <cell r="F309">
            <v>155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109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16</v>
          </cell>
          <cell r="F311">
            <v>1304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174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535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1</v>
          </cell>
          <cell r="F314">
            <v>562</v>
          </cell>
        </row>
        <row r="315">
          <cell r="A315" t="str">
            <v>Пельмени Сочные сфера 0,8 кг ТМ Стародворье  ПОКОМ</v>
          </cell>
          <cell r="F315">
            <v>60</v>
          </cell>
        </row>
        <row r="316">
          <cell r="A316" t="str">
            <v>Пельмени Татарские 0,4кг ТМ Особый рецепт  ПОКОМ</v>
          </cell>
          <cell r="F316">
            <v>64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Пирожки с мясом 3,7кг ВЕС ТМ Зареченские  ПОКОМ</v>
          </cell>
          <cell r="F318">
            <v>203.50299999999999</v>
          </cell>
        </row>
        <row r="319">
          <cell r="A319" t="str">
            <v>Пирожки с мясом, картофелем и грибами 0,3кг ТМ Зареченские  ПОКОМ</v>
          </cell>
          <cell r="D319">
            <v>1</v>
          </cell>
          <cell r="F319">
            <v>15</v>
          </cell>
        </row>
        <row r="320">
          <cell r="A320" t="str">
            <v>Пирожки с яблоком и грушей ВЕС ТМ Зареченские  ПОКОМ</v>
          </cell>
          <cell r="F320">
            <v>18.5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29</v>
          </cell>
          <cell r="F321">
            <v>29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45</v>
          </cell>
          <cell r="F322">
            <v>45</v>
          </cell>
        </row>
        <row r="323">
          <cell r="A323" t="str">
            <v>Плавленый Сыр 45% "С грибами" СТМ "ПапаМожет 180гр  ОСТАНКИНО</v>
          </cell>
          <cell r="D323">
            <v>36</v>
          </cell>
          <cell r="F323">
            <v>36</v>
          </cell>
        </row>
        <row r="324">
          <cell r="A324" t="str">
            <v>Покровская вареная 0,47 кг шт.  СПК</v>
          </cell>
          <cell r="D324">
            <v>15</v>
          </cell>
          <cell r="F324">
            <v>15</v>
          </cell>
        </row>
        <row r="325">
          <cell r="A325" t="str">
            <v>ПолуКоп п/к 250 гр.шт. термоформ.пак.  СПК</v>
          </cell>
          <cell r="D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14</v>
          </cell>
          <cell r="F326">
            <v>14</v>
          </cell>
        </row>
        <row r="327">
          <cell r="A327" t="str">
            <v>Ричеза с/к 230 гр.шт.  СПК</v>
          </cell>
          <cell r="D327">
            <v>117</v>
          </cell>
          <cell r="F327">
            <v>117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43.5</v>
          </cell>
          <cell r="F328">
            <v>43.5</v>
          </cell>
        </row>
        <row r="329">
          <cell r="A329" t="str">
            <v>Сальчетти с/к 230 гр.шт.  СПК</v>
          </cell>
          <cell r="D329">
            <v>333</v>
          </cell>
          <cell r="F329">
            <v>333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120</v>
          </cell>
          <cell r="F330">
            <v>120</v>
          </cell>
        </row>
        <row r="331">
          <cell r="A331" t="str">
            <v>Салями Трюфель с/в "Эликатессе" 0,16 кг.шт.  СПК</v>
          </cell>
          <cell r="D331">
            <v>115</v>
          </cell>
          <cell r="F331">
            <v>115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156</v>
          </cell>
          <cell r="F332">
            <v>156</v>
          </cell>
        </row>
        <row r="333">
          <cell r="A333" t="str">
            <v>Сардельки "Необыкновенные" (в ср.защ.атм.)  СПК</v>
          </cell>
          <cell r="D333">
            <v>5</v>
          </cell>
          <cell r="F333">
            <v>5</v>
          </cell>
        </row>
        <row r="334">
          <cell r="A334" t="str">
            <v>Сардельки Докторские (черева) 400 гр.шт. (лоток с ср.защ.атм.) "Высокий вкус"  СПК</v>
          </cell>
          <cell r="D334">
            <v>69</v>
          </cell>
          <cell r="F334">
            <v>69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83.611999999999995</v>
          </cell>
          <cell r="F335">
            <v>83.611999999999995</v>
          </cell>
        </row>
        <row r="336">
          <cell r="A336" t="str">
            <v>Семейная с чесночком Экстра вареная  СПК</v>
          </cell>
          <cell r="D336">
            <v>31.1</v>
          </cell>
          <cell r="F336">
            <v>31.1</v>
          </cell>
        </row>
        <row r="337">
          <cell r="A337" t="str">
            <v>Семейная с чесночком Экстра вареная 0,5 кг.шт.  СПК</v>
          </cell>
          <cell r="D337">
            <v>15</v>
          </cell>
          <cell r="F337">
            <v>15</v>
          </cell>
        </row>
        <row r="338">
          <cell r="A338" t="str">
            <v>Сервелат Европейский в/к, в/с 0,38 кг.шт.термофор.пак  СПК</v>
          </cell>
          <cell r="D338">
            <v>30</v>
          </cell>
          <cell r="F338">
            <v>30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54</v>
          </cell>
          <cell r="F339">
            <v>54</v>
          </cell>
        </row>
        <row r="340">
          <cell r="A340" t="str">
            <v>Сервелат Финский в/к 0,38 кг.шт. термофор.пак.  СПК</v>
          </cell>
          <cell r="D340">
            <v>16</v>
          </cell>
          <cell r="F340">
            <v>16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33</v>
          </cell>
          <cell r="F341">
            <v>33</v>
          </cell>
        </row>
        <row r="342">
          <cell r="A342" t="str">
            <v>Сервелат Фирменный в/к 0,38 кг.шт. термофор.пак.  СПК</v>
          </cell>
          <cell r="D342">
            <v>30</v>
          </cell>
          <cell r="F342">
            <v>30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197</v>
          </cell>
          <cell r="F343">
            <v>197</v>
          </cell>
        </row>
        <row r="344">
          <cell r="A344" t="str">
            <v>Сибирская особая с/к 0,235 кг шт.  СПК</v>
          </cell>
          <cell r="D344">
            <v>241</v>
          </cell>
          <cell r="F344">
            <v>241</v>
          </cell>
        </row>
        <row r="345">
          <cell r="A345" t="str">
            <v>Славянская п/к 0,38 кг шт.термофор.пак.  СПК</v>
          </cell>
          <cell r="D345">
            <v>18</v>
          </cell>
          <cell r="F345">
            <v>18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165</v>
          </cell>
          <cell r="F346">
            <v>165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47</v>
          </cell>
          <cell r="F348">
            <v>47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22</v>
          </cell>
          <cell r="F349">
            <v>22</v>
          </cell>
        </row>
        <row r="350">
          <cell r="A350" t="str">
            <v>Сосиски Мусульманские "Просто выгодно" (в ср.защ.атм.)  СПК</v>
          </cell>
          <cell r="D350">
            <v>26</v>
          </cell>
          <cell r="F350">
            <v>26</v>
          </cell>
        </row>
        <row r="351">
          <cell r="A351" t="str">
            <v>Сосиски Хот-дог подкопченные (лоток с ср.защ.атм.)  СПК</v>
          </cell>
          <cell r="D351">
            <v>46</v>
          </cell>
          <cell r="F351">
            <v>46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4.4800000000000004</v>
          </cell>
        </row>
        <row r="354">
          <cell r="A354" t="str">
            <v>Сыр "Пармезан" 40% кусок 180 гр  ОСТАНКИНО</v>
          </cell>
          <cell r="D354">
            <v>118</v>
          </cell>
          <cell r="F354">
            <v>118</v>
          </cell>
        </row>
        <row r="355">
          <cell r="A355" t="str">
            <v>Сыр Боккончини копченый 40% 100 гр.  ОСТАНКИНО</v>
          </cell>
          <cell r="D355">
            <v>71</v>
          </cell>
          <cell r="F355">
            <v>71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14</v>
          </cell>
          <cell r="F356">
            <v>14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Министерский 45% тм Папа Может, нарезанные ломтики 125г (МИНИ)  ОСТАНКИНО</v>
          </cell>
          <cell r="D358">
            <v>1</v>
          </cell>
          <cell r="F358">
            <v>1</v>
          </cell>
        </row>
        <row r="359">
          <cell r="A359" t="str">
            <v>Сыр Останкино "Алтайский Gold" 50% вес  ОСТАНКИНО</v>
          </cell>
          <cell r="D359">
            <v>3.6</v>
          </cell>
          <cell r="F359">
            <v>3.6</v>
          </cell>
        </row>
        <row r="360">
          <cell r="A360" t="str">
            <v>Сыр ПАПА МОЖЕТ "Гауда Голд" 45% 180 г  ОСТАНКИНО</v>
          </cell>
          <cell r="D360">
            <v>422</v>
          </cell>
          <cell r="F360">
            <v>422</v>
          </cell>
        </row>
        <row r="361">
          <cell r="A361" t="str">
            <v>Сыр Папа Может "Гауда Голд", 45% брусок ВЕС ОСТАНКИНО</v>
          </cell>
          <cell r="D361">
            <v>49</v>
          </cell>
          <cell r="F361">
            <v>49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1042</v>
          </cell>
          <cell r="F362">
            <v>1042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16</v>
          </cell>
          <cell r="F363">
            <v>16</v>
          </cell>
        </row>
        <row r="364">
          <cell r="A364" t="str">
            <v>Сыр ПАПА МОЖЕТ "Министерский" 180гр, 45 %  ОСТАНКИНО</v>
          </cell>
          <cell r="D364">
            <v>108</v>
          </cell>
          <cell r="F364">
            <v>108</v>
          </cell>
        </row>
        <row r="365">
          <cell r="A365" t="str">
            <v>Сыр ПАПА МОЖЕТ "Папин завтрак" 180гр, 45 %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"Российский традиционный" 45% 180 г  ОСТАНКИНО</v>
          </cell>
          <cell r="D366">
            <v>1231</v>
          </cell>
          <cell r="F366">
            <v>1231</v>
          </cell>
        </row>
        <row r="367">
          <cell r="A367" t="str">
            <v>Сыр ПАПА МОЖЕТ "Тильзитер" 45% 180 г  ОСТАНКИНО</v>
          </cell>
          <cell r="D367">
            <v>397</v>
          </cell>
          <cell r="F367">
            <v>397</v>
          </cell>
        </row>
        <row r="368">
          <cell r="A368" t="str">
            <v>Сыр Папа Может "Тильзитер", 45% брусок ВЕС   ОСТАНКИНО</v>
          </cell>
          <cell r="D368">
            <v>26.2</v>
          </cell>
          <cell r="F368">
            <v>26.2</v>
          </cell>
        </row>
        <row r="369">
          <cell r="A369" t="str">
            <v>Сыр Папа Может Голландский 45%, нарез, 125г (9 шт)  Останкино</v>
          </cell>
          <cell r="D369">
            <v>195</v>
          </cell>
          <cell r="F369">
            <v>195</v>
          </cell>
        </row>
        <row r="370">
          <cell r="A370" t="str">
            <v>Сыр Папа Может Российский 50%, нарезка 125г  Останкино</v>
          </cell>
          <cell r="D370">
            <v>1</v>
          </cell>
          <cell r="F370">
            <v>1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77</v>
          </cell>
          <cell r="F371">
            <v>77</v>
          </cell>
        </row>
        <row r="372">
          <cell r="A372" t="str">
            <v>Сыр рассольный жирный Чечил 45% 100 гр  ОСТАНКИНО</v>
          </cell>
          <cell r="D372">
            <v>3</v>
          </cell>
          <cell r="F372">
            <v>3</v>
          </cell>
        </row>
        <row r="373">
          <cell r="A373" t="str">
            <v>Сыр рассольный жирный Чечил копченый 45% 100 гр  ОСТАНКИНО</v>
          </cell>
          <cell r="D373">
            <v>3</v>
          </cell>
          <cell r="F373">
            <v>3</v>
          </cell>
        </row>
        <row r="374">
          <cell r="A374" t="str">
            <v>Сыр Российский сливочный 45% тм Папа Может, нарезанные ломтики 125г (МИНИ)  ОСТАНКИНО</v>
          </cell>
          <cell r="D374">
            <v>204</v>
          </cell>
          <cell r="F374">
            <v>204</v>
          </cell>
        </row>
        <row r="375">
          <cell r="A375" t="str">
            <v>Сыр Скаморца свежий 40% 100 гр.  ОСТАНКИНО</v>
          </cell>
          <cell r="D375">
            <v>72</v>
          </cell>
          <cell r="F375">
            <v>72</v>
          </cell>
        </row>
        <row r="376">
          <cell r="A376" t="str">
            <v>Сыр творожный с зеленью 60% Папа может 140 гр.  ОСТАНКИНО</v>
          </cell>
          <cell r="D376">
            <v>33</v>
          </cell>
          <cell r="F376">
            <v>33</v>
          </cell>
        </row>
        <row r="377">
          <cell r="A377" t="str">
            <v>Сыр тертый Три сыра Папа может 200 гр  ОСТАНКИНО</v>
          </cell>
          <cell r="D377">
            <v>2</v>
          </cell>
          <cell r="F377">
            <v>2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2</v>
          </cell>
          <cell r="F378">
            <v>2</v>
          </cell>
        </row>
        <row r="379">
          <cell r="A379" t="str">
            <v>Сыр Чечил копченый 43% 100г/6шт ТМ Папа Может  ОСТАНКИНО</v>
          </cell>
          <cell r="D379">
            <v>93</v>
          </cell>
          <cell r="F379">
            <v>93</v>
          </cell>
        </row>
        <row r="380">
          <cell r="A380" t="str">
            <v>Сыр Чечил свежий 45% 100г/6шт ТМ Папа Может  ОСТАНКИНО</v>
          </cell>
          <cell r="D380">
            <v>147</v>
          </cell>
          <cell r="F380">
            <v>147</v>
          </cell>
        </row>
        <row r="381">
          <cell r="A381" t="str">
            <v>Сыч/Прод Коровино Российский 50% 200г СЗМЖ  ОСТАНКИНО</v>
          </cell>
          <cell r="D381">
            <v>170</v>
          </cell>
          <cell r="F381">
            <v>170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306.3</v>
          </cell>
          <cell r="F382">
            <v>306.3</v>
          </cell>
        </row>
        <row r="383">
          <cell r="A383" t="str">
            <v>Сыч/Прод Коровино Тильзитер 50% 200г СЗМЖ  ОСТАНКИНО</v>
          </cell>
          <cell r="D383">
            <v>119</v>
          </cell>
          <cell r="F383">
            <v>119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199.6</v>
          </cell>
          <cell r="F384">
            <v>199.6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10</v>
          </cell>
          <cell r="F385">
            <v>10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195</v>
          </cell>
          <cell r="F386">
            <v>195</v>
          </cell>
        </row>
        <row r="387">
          <cell r="A387" t="str">
            <v>Торо Неро с/в "Эликатессе" 140 гр.шт.  СПК</v>
          </cell>
          <cell r="D387">
            <v>28</v>
          </cell>
          <cell r="F387">
            <v>28</v>
          </cell>
        </row>
        <row r="388">
          <cell r="A388" t="str">
            <v>Уши свиные копченые к пиву 0,15кг нар. д/ф шт.  СПК</v>
          </cell>
          <cell r="D388">
            <v>47</v>
          </cell>
          <cell r="F388">
            <v>47</v>
          </cell>
        </row>
        <row r="389">
          <cell r="A389" t="str">
            <v>Фестивальная пора с/к 100 гр.шт.нар. (лоток с ср.защ.атм.)  СПК</v>
          </cell>
          <cell r="D389">
            <v>208</v>
          </cell>
          <cell r="F389">
            <v>208</v>
          </cell>
        </row>
        <row r="390">
          <cell r="A390" t="str">
            <v>Фестивальная пора с/к 235 гр.шт.  СПК</v>
          </cell>
          <cell r="D390">
            <v>513</v>
          </cell>
          <cell r="F390">
            <v>513</v>
          </cell>
        </row>
        <row r="391">
          <cell r="A391" t="str">
            <v>Фестивальная пора с/к термоус.пак  СПК</v>
          </cell>
          <cell r="D391">
            <v>38.4</v>
          </cell>
          <cell r="F391">
            <v>38.4</v>
          </cell>
        </row>
        <row r="392">
          <cell r="A392" t="str">
            <v>Фуэт с/в "Эликатессе" 160 гр.шт.  СПК</v>
          </cell>
          <cell r="D392">
            <v>171</v>
          </cell>
          <cell r="F392">
            <v>171</v>
          </cell>
        </row>
        <row r="393">
          <cell r="A393" t="str">
            <v>Хинкали Классические ТМ Зареченские ВЕС ПОКОМ</v>
          </cell>
          <cell r="F393">
            <v>185</v>
          </cell>
        </row>
        <row r="394">
          <cell r="A394" t="str">
            <v>Хотстеры с сыром 0,25кг ТМ Горячая штучка  ПОКОМ</v>
          </cell>
          <cell r="D394">
            <v>6</v>
          </cell>
          <cell r="F394">
            <v>549</v>
          </cell>
        </row>
        <row r="395">
          <cell r="A395" t="str">
            <v>Хотстеры ТМ Горячая штучка ТС Хотстеры 0,25 кг зам  ПОКОМ</v>
          </cell>
          <cell r="D395">
            <v>381</v>
          </cell>
          <cell r="F395">
            <v>2348</v>
          </cell>
        </row>
        <row r="396">
          <cell r="A396" t="str">
            <v>Хрустящие крылышки острые к пиву ТМ Горячая штучка 0,3кг зам  ПОКОМ</v>
          </cell>
          <cell r="F396">
            <v>512</v>
          </cell>
        </row>
        <row r="397">
          <cell r="A397" t="str">
            <v>Хрустящие крылышки ТМ Горячая штучка 0,3 кг зам  ПОКОМ</v>
          </cell>
          <cell r="D397">
            <v>4</v>
          </cell>
          <cell r="F397">
            <v>554</v>
          </cell>
        </row>
        <row r="398">
          <cell r="A398" t="str">
            <v>Хрустящие крылышки ТМ Зареченские ТС Зареченские продукты. ВЕС ПОКОМ</v>
          </cell>
          <cell r="F398">
            <v>6.8</v>
          </cell>
        </row>
        <row r="399">
          <cell r="A399" t="str">
            <v>Чебупай сочное яблоко ТМ Горячая штучка 0,2 кг зам.  ПОКОМ</v>
          </cell>
          <cell r="D399">
            <v>8</v>
          </cell>
          <cell r="F399">
            <v>307</v>
          </cell>
        </row>
        <row r="400">
          <cell r="A400" t="str">
            <v>Чебупай спелая вишня ТМ Горячая штучка 0,2 кг зам.  ПОКОМ</v>
          </cell>
          <cell r="D400">
            <v>8</v>
          </cell>
          <cell r="F400">
            <v>304</v>
          </cell>
        </row>
        <row r="401">
          <cell r="A401" t="str">
            <v>Чебупели Foodgital 0,25кг ТМ Горячая штучка  ПОКОМ</v>
          </cell>
          <cell r="D401">
            <v>3</v>
          </cell>
          <cell r="F401">
            <v>122</v>
          </cell>
        </row>
        <row r="402">
          <cell r="A402" t="str">
            <v>Чебупели Курочка гриль ТМ Горячая штучка, 0,3 кг зам  ПОКОМ</v>
          </cell>
          <cell r="F402">
            <v>282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1692</v>
          </cell>
          <cell r="F403">
            <v>3495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1213</v>
          </cell>
          <cell r="F404">
            <v>4161</v>
          </cell>
        </row>
        <row r="405">
          <cell r="A405" t="str">
            <v>Чебуреки Мясные вес 2,7 кг ТМ Зареченские ВЕС ПОКОМ</v>
          </cell>
          <cell r="F405">
            <v>48.6</v>
          </cell>
        </row>
        <row r="406">
          <cell r="A406" t="str">
            <v>Чебуреки сочные ВЕС ТМ Зареченские  ПОКОМ</v>
          </cell>
          <cell r="F406">
            <v>581</v>
          </cell>
        </row>
        <row r="407">
          <cell r="A407" t="str">
            <v>Чебуреки сочные, ВЕС, куриные жарен. зам  ПОКОМ</v>
          </cell>
          <cell r="F407">
            <v>5</v>
          </cell>
        </row>
        <row r="408">
          <cell r="A408" t="str">
            <v>Шпикачки Русские (черева) (в ср.защ.атм.) "Высокий вкус"  СПК</v>
          </cell>
          <cell r="D408">
            <v>116</v>
          </cell>
          <cell r="F408">
            <v>116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45</v>
          </cell>
          <cell r="F410">
            <v>45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754</v>
          </cell>
          <cell r="F412">
            <v>754</v>
          </cell>
        </row>
        <row r="413">
          <cell r="A413" t="str">
            <v>Итого</v>
          </cell>
          <cell r="D413">
            <v>136932.46100000001</v>
          </cell>
          <cell r="F413">
            <v>298732.255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08.11.2024 - 08.11.2024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121.295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108.92100000000001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366.39100000000002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62.002000000000002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883.99599999999998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45.488999999999997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97.858999999999995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32.658999999999999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45.8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114.227</v>
          </cell>
        </row>
        <row r="28">
          <cell r="A28" t="str">
            <v xml:space="preserve"> 247  Сардельки Нежные, ВЕС.  ПОКОМ</v>
          </cell>
          <cell r="D28">
            <v>37.031999999999996</v>
          </cell>
        </row>
        <row r="29">
          <cell r="A29" t="str">
            <v xml:space="preserve"> 248  Сардельки Сочные ТМ Особый рецепт,   ПОКОМ</v>
          </cell>
          <cell r="D29">
            <v>34.706000000000003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253.858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20.399999999999999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44.393999999999998</v>
          </cell>
        </row>
        <row r="33">
          <cell r="A33" t="str">
            <v xml:space="preserve"> 263  Шпикачки Стародворские, ВЕС.  ПОКОМ</v>
          </cell>
          <cell r="D33">
            <v>20.440000000000001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16.509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21.68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28.82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352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438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1206</v>
          </cell>
        </row>
        <row r="40">
          <cell r="A40" t="str">
            <v xml:space="preserve"> 283  Сосиски Сочинки, ВЕС, ТМ Стародворье ПОКОМ</v>
          </cell>
          <cell r="D40">
            <v>114.85599999999999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54.606000000000002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533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19.422000000000001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34.456000000000003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162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291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143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67.311999999999998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197.209</v>
          </cell>
        </row>
        <row r="53">
          <cell r="A53" t="str">
            <v xml:space="preserve"> 316  Колбаса Нежная ТМ Зареченские ВЕС  ПОКОМ</v>
          </cell>
          <cell r="D53">
            <v>9</v>
          </cell>
        </row>
        <row r="54">
          <cell r="A54" t="str">
            <v xml:space="preserve"> 317 Колбаса Сервелат Рижский ТМ Зареченские, ВЕС  ПОКОМ</v>
          </cell>
          <cell r="D54">
            <v>0.73099999999999998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666.99800000000005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152.20400000000001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48</v>
          </cell>
        </row>
        <row r="63">
          <cell r="A63" t="str">
            <v xml:space="preserve"> 335  Колбаса Сливушка ТМ Вязанка. ВЕС.  ПОКОМ </v>
          </cell>
          <cell r="D63">
            <v>58.411999999999999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486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428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88.995999999999995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50.654000000000003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100.23699999999999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89.363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22.202999999999999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138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-1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150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125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744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1054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17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20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1.446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38.783999999999999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19.78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35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17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42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61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78.361999999999995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734.93499999999995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1349.126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761.07500000000005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32.984999999999999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19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5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9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16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1.4390000000000001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2.141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86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126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116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10.246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93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71</v>
          </cell>
        </row>
        <row r="117">
          <cell r="A117" t="str">
            <v>3684 ПРЕСИЖН с/к в/у 1/250 8шт.   ОСТАНКИНО</v>
          </cell>
          <cell r="D117">
            <v>25</v>
          </cell>
        </row>
        <row r="118">
          <cell r="A118" t="str">
            <v>3812 СОЧНЫЕ сос п/о мгс 2*2  ОСТАНКИНО</v>
          </cell>
          <cell r="D118">
            <v>356.48899999999998</v>
          </cell>
        </row>
        <row r="119">
          <cell r="A119" t="str">
            <v>4063 МЯСНАЯ Папа может вар п/о_Л   ОСТАНКИНО</v>
          </cell>
          <cell r="D119">
            <v>415.34300000000002</v>
          </cell>
        </row>
        <row r="120">
          <cell r="A120" t="str">
            <v>4117 ЭКСТРА Папа может с/к в/у_Л   ОСТАНКИНО</v>
          </cell>
          <cell r="D120">
            <v>4.468</v>
          </cell>
        </row>
        <row r="121">
          <cell r="A121" t="str">
            <v>4555 Докторская ГОСТ вар п/о ОСТАНКИНО</v>
          </cell>
          <cell r="D121">
            <v>5.4320000000000004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21.677</v>
          </cell>
        </row>
        <row r="123">
          <cell r="A123" t="str">
            <v>4691 ШЕЙКА КОПЧЕНАЯ к/в мл/к в/у 300*6  ОСТАНКИНО</v>
          </cell>
          <cell r="D123">
            <v>13</v>
          </cell>
        </row>
        <row r="124">
          <cell r="A124" t="str">
            <v>4786 КОЛБ.СНЭКИ Папа может в/к мгс 1/70_5  ОСТАНКИНО</v>
          </cell>
          <cell r="D124">
            <v>28</v>
          </cell>
        </row>
        <row r="125">
          <cell r="A125" t="str">
            <v>4813 ФИЛЕЙНАЯ Папа может вар п/о_Л   ОСТАНКИНО</v>
          </cell>
          <cell r="D125">
            <v>163.553</v>
          </cell>
        </row>
        <row r="126">
          <cell r="A126" t="str">
            <v>4993 САЛЯМИ ИТАЛЬЯНСКАЯ с/к в/у 1/250*8_120c ОСТАНКИНО</v>
          </cell>
          <cell r="D126">
            <v>69</v>
          </cell>
        </row>
        <row r="127">
          <cell r="A127" t="str">
            <v>5246 ДОКТОРСКАЯ ПРЕМИУМ вар б/о мгс_30с ОСТАНКИНО</v>
          </cell>
          <cell r="D127">
            <v>2.839</v>
          </cell>
        </row>
        <row r="128">
          <cell r="A128" t="str">
            <v>5341 СЕРВЕЛАТ ОХОТНИЧИЙ в/к в/у  ОСТАНКИНО</v>
          </cell>
          <cell r="D128">
            <v>80.734999999999999</v>
          </cell>
        </row>
        <row r="129">
          <cell r="A129" t="str">
            <v>5483 ЭКСТРА Папа может с/к в/у 1/250 8шт.   ОСТАНКИНО</v>
          </cell>
          <cell r="D129">
            <v>213</v>
          </cell>
        </row>
        <row r="130">
          <cell r="A130" t="str">
            <v>5544 Сервелат Финский в/к в/у_45с НОВАЯ ОСТАНКИНО</v>
          </cell>
          <cell r="D130">
            <v>189.03200000000001</v>
          </cell>
        </row>
        <row r="131">
          <cell r="A131" t="str">
            <v>5679 САЛЯМИ ИТАЛЬЯНСКАЯ с/к в/у 1/150_60с ОСТАНКИНО</v>
          </cell>
          <cell r="D131">
            <v>45</v>
          </cell>
        </row>
        <row r="132">
          <cell r="A132" t="str">
            <v>5682 САЛЯМИ МЕЛКОЗЕРНЕНАЯ с/к в/у 1/120_60с   ОСТАНКИНО</v>
          </cell>
          <cell r="D132">
            <v>580</v>
          </cell>
        </row>
        <row r="133">
          <cell r="A133" t="str">
            <v>5698 СЫТНЫЕ Папа может сар б/о мгс 1*3_Маяк  ОСТАНКИНО</v>
          </cell>
          <cell r="D133">
            <v>42.866999999999997</v>
          </cell>
        </row>
        <row r="134">
          <cell r="A134" t="str">
            <v>5706 АРОМАТНАЯ Папа может с/к в/у 1/250 8шт.  ОСТАНКИНО</v>
          </cell>
          <cell r="D134">
            <v>221</v>
          </cell>
        </row>
        <row r="135">
          <cell r="A135" t="str">
            <v>5708 ПОСОЛЬСКАЯ Папа может с/к в/у ОСТАНКИНО</v>
          </cell>
          <cell r="D135">
            <v>9.3290000000000006</v>
          </cell>
        </row>
        <row r="136">
          <cell r="A136" t="str">
            <v>5820 СЛИВОЧНЫЕ Папа может сос п/о мгс 2*2_45с   ОСТАНКИНО</v>
          </cell>
          <cell r="D136">
            <v>38.509</v>
          </cell>
        </row>
        <row r="137">
          <cell r="A137" t="str">
            <v>5851 ЭКСТРА Папа может вар п/о   ОСТАНКИНО</v>
          </cell>
          <cell r="D137">
            <v>76.59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325.71800000000002</v>
          </cell>
        </row>
        <row r="141">
          <cell r="A141" t="str">
            <v>6158 ВРЕМЯ ОЛИВЬЕ Папа может вар п/о 0.4кг   ОСТАНКИНО</v>
          </cell>
          <cell r="D141">
            <v>161</v>
          </cell>
        </row>
        <row r="142">
          <cell r="A142" t="str">
            <v>6159 ВРЕМЯ ОЛИВЬЕ.Папа может вар п/о ОСТАНКИНО</v>
          </cell>
          <cell r="D142">
            <v>1.35</v>
          </cell>
        </row>
        <row r="143">
          <cell r="A143" t="str">
            <v>6200 ГРУДИНКА ПРЕМИУМ к/в мл/к в/у 0.3кг  ОСТАНКИНО</v>
          </cell>
          <cell r="D143">
            <v>58</v>
          </cell>
        </row>
        <row r="144">
          <cell r="A144" t="str">
            <v>6206 СВИНИНА ПО-ДОМАШНЕМУ к/в мл/к в/у 0.3кг  ОСТАНКИНО</v>
          </cell>
          <cell r="D144">
            <v>135</v>
          </cell>
        </row>
        <row r="145">
          <cell r="A145" t="str">
            <v>6221 НЕАПОЛИТАНСКИЙ ДУЭТ с/к с/н мгс 1/90  ОСТАНКИНО</v>
          </cell>
          <cell r="D145">
            <v>91</v>
          </cell>
        </row>
        <row r="146">
          <cell r="A146" t="str">
            <v>6222 ИТАЛЬЯНСКОЕ АССОРТИ с/в с/н мгс 1/90 ОСТАНКИНО</v>
          </cell>
          <cell r="D146">
            <v>31</v>
          </cell>
        </row>
        <row r="147">
          <cell r="A147" t="str">
            <v>6228 МЯСНОЕ АССОРТИ к/з с/н мгс 1/90 10шт.  ОСТАНКИНО</v>
          </cell>
          <cell r="D147">
            <v>102</v>
          </cell>
        </row>
        <row r="148">
          <cell r="A148" t="str">
            <v>6247 ДОМАШНЯЯ Папа может вар п/о 0,4кг 8шт.  ОСТАНКИНО</v>
          </cell>
          <cell r="D148">
            <v>64</v>
          </cell>
        </row>
        <row r="149">
          <cell r="A149" t="str">
            <v>6253 МОЛОЧНЫЕ Коровино сос п/о мгс 1.5*6  ОСТАНКИНО</v>
          </cell>
          <cell r="D149">
            <v>3.1259999999999999</v>
          </cell>
        </row>
        <row r="150">
          <cell r="A150" t="str">
            <v>6268 ГОВЯЖЬЯ Папа может вар п/о 0,4кг 8 шт.  ОСТАНКИНО</v>
          </cell>
          <cell r="D150">
            <v>130</v>
          </cell>
        </row>
        <row r="151">
          <cell r="A151" t="str">
            <v>6279 КОРЕЙКА ПО-ОСТ.к/в в/с с/н в/у 1/150_45с  ОСТАНКИНО</v>
          </cell>
          <cell r="D151">
            <v>47</v>
          </cell>
        </row>
        <row r="152">
          <cell r="A152" t="str">
            <v>6303 МЯСНЫЕ Папа может сос п/о мгс 1.5*3  ОСТАНКИНО</v>
          </cell>
          <cell r="D152">
            <v>83.1</v>
          </cell>
        </row>
        <row r="153">
          <cell r="A153" t="str">
            <v>6324 ДОКТОРСКАЯ ГОСТ вар п/о 0.4кг 8шт.  ОСТАНКИНО</v>
          </cell>
          <cell r="D153">
            <v>104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1176</v>
          </cell>
        </row>
        <row r="156">
          <cell r="A156" t="str">
            <v>6340 ДОМАШНИЙ РЕЦЕПТ Коровино 0.5кг 8шт.  ОСТАНКИНО</v>
          </cell>
          <cell r="D156">
            <v>357</v>
          </cell>
        </row>
        <row r="157">
          <cell r="A157" t="str">
            <v>6341 ДОМАШНИЙ РЕЦЕПТ СО ШПИКОМ Коровино 0.5кг  ОСТАНКИНО</v>
          </cell>
          <cell r="D157">
            <v>4</v>
          </cell>
        </row>
        <row r="158">
          <cell r="A158" t="str">
            <v>6353 ЭКСТРА Папа может вар п/о 0.4кг 8шт.  ОСТАНКИНО</v>
          </cell>
          <cell r="D158">
            <v>527</v>
          </cell>
        </row>
        <row r="159">
          <cell r="A159" t="str">
            <v>6392 ФИЛЕЙНАЯ Папа может вар п/о 0.4кг. ОСТАНКИНО</v>
          </cell>
          <cell r="D159">
            <v>1241</v>
          </cell>
        </row>
        <row r="160">
          <cell r="A160" t="str">
            <v>6415 БАЛЫКОВАЯ Коровино п/к в/у 0.84кг 6шт.  ОСТАНКИНО</v>
          </cell>
          <cell r="D160">
            <v>15</v>
          </cell>
        </row>
        <row r="161">
          <cell r="A161" t="str">
            <v>6426 КЛАССИЧЕСКАЯ ПМ вар п/о 0.3кг 8шт.  ОСТАНКИНО</v>
          </cell>
          <cell r="D161">
            <v>492</v>
          </cell>
        </row>
        <row r="162">
          <cell r="A162" t="str">
            <v>6448 СВИНИНА МАДЕРА с/к с/н в/у 1/100 10шт.   ОСТАНКИНО</v>
          </cell>
          <cell r="D162">
            <v>42</v>
          </cell>
        </row>
        <row r="163">
          <cell r="A163" t="str">
            <v>6453 ЭКСТРА Папа может с/к с/н в/у 1/100 14шт.   ОСТАНКИНО</v>
          </cell>
          <cell r="D163">
            <v>388</v>
          </cell>
        </row>
        <row r="164">
          <cell r="A164" t="str">
            <v>6454 АРОМАТНАЯ с/к с/н в/у 1/100 14шт.  ОСТАНКИНО</v>
          </cell>
          <cell r="D164">
            <v>321</v>
          </cell>
        </row>
        <row r="165">
          <cell r="A165" t="str">
            <v>6459 СЕРВЕЛАТ ШВЕЙЦАРСК. в/к с/н в/у 1/100*10  ОСТАНКИНО</v>
          </cell>
          <cell r="D165">
            <v>22</v>
          </cell>
        </row>
        <row r="166">
          <cell r="A166" t="str">
            <v>6470 ВЕТЧ.МРАМОРНАЯ в/у_45с  ОСТАНКИНО</v>
          </cell>
          <cell r="D166">
            <v>1.24</v>
          </cell>
        </row>
        <row r="167">
          <cell r="A167" t="str">
            <v>6492 ШПИК С ЧЕСНОК.И ПЕРЦЕМ к/в в/у 0.3кг_45c  ОСТАНКИНО</v>
          </cell>
          <cell r="D167">
            <v>55</v>
          </cell>
        </row>
        <row r="168">
          <cell r="A168" t="str">
            <v>6495 ВЕТЧ.МРАМОРНАЯ в/у срез 0.3кг 6шт_45с  ОСТАНКИНО</v>
          </cell>
          <cell r="D168">
            <v>125</v>
          </cell>
        </row>
        <row r="169">
          <cell r="A169" t="str">
            <v>6527 ШПИКАЧКИ СОЧНЫЕ ПМ сар б/о мгс 1*3 45с ОСТАНКИНО</v>
          </cell>
          <cell r="D169">
            <v>107.208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</row>
        <row r="171">
          <cell r="A171" t="str">
            <v>6666 БОЯНСКАЯ Папа может п/к в/у 0,28кг 8 шт. ОСТАНКИНО</v>
          </cell>
          <cell r="D171">
            <v>298</v>
          </cell>
        </row>
        <row r="172">
          <cell r="A172" t="str">
            <v>6683 СЕРВЕЛАТ ЗЕРНИСТЫЙ ПМ в/к в/у 0,35кг  ОСТАНКИНО</v>
          </cell>
          <cell r="D172">
            <v>869</v>
          </cell>
        </row>
        <row r="173">
          <cell r="A173" t="str">
            <v>6684 СЕРВЕЛАТ КАРЕЛЬСКИЙ ПМ в/к в/у 0.28кг  ОСТАНКИНО</v>
          </cell>
          <cell r="D173">
            <v>841</v>
          </cell>
        </row>
        <row r="174">
          <cell r="A174" t="str">
            <v>6689 СЕРВЕЛАТ ОХОТНИЧИЙ ПМ в/к в/у 0,35кг 8шт  ОСТАНКИНО</v>
          </cell>
          <cell r="D174">
            <v>869</v>
          </cell>
        </row>
        <row r="175">
          <cell r="A175" t="str">
            <v>6697 СЕРВЕЛАТ ФИНСКИЙ ПМ в/к в/у 0,35кг 8шт.  ОСТАНКИНО</v>
          </cell>
          <cell r="D175">
            <v>1260</v>
          </cell>
        </row>
        <row r="176">
          <cell r="A176" t="str">
            <v>6713 СОЧНЫЙ ГРИЛЬ ПМ сос п/о мгс 0.41кг 8шт.  ОСТАНКИНО</v>
          </cell>
          <cell r="D176">
            <v>405</v>
          </cell>
        </row>
        <row r="177">
          <cell r="A177" t="str">
            <v>6722 СОЧНЫЕ ПМ сос п/о мгс 0,41кг 10шт.  ОСТАНКИНО</v>
          </cell>
          <cell r="D177">
            <v>2329</v>
          </cell>
        </row>
        <row r="178">
          <cell r="A178" t="str">
            <v>6726 СЛИВОЧНЫЕ ПМ сос п/о мгс 0.41кг 10шт.  ОСТАНКИНО</v>
          </cell>
          <cell r="D178">
            <v>635</v>
          </cell>
        </row>
        <row r="179">
          <cell r="A179" t="str">
            <v>6747 РУССКАЯ ПРЕМИУМ ПМ вар ф/о в/у  ОСТАНКИНО</v>
          </cell>
          <cell r="D179">
            <v>7.5449999999999999</v>
          </cell>
        </row>
        <row r="180">
          <cell r="A180" t="str">
            <v>6762 СЛИВОЧНЫЕ сос ц/о мгс 0.41кг 8шт.  ОСТАНКИНО</v>
          </cell>
          <cell r="D180">
            <v>40</v>
          </cell>
        </row>
        <row r="181">
          <cell r="A181" t="str">
            <v>6764 СЛИВОЧНЫЕ сос ц/о мгс 1*4  ОСТАНКИНО</v>
          </cell>
          <cell r="D181">
            <v>5.2320000000000002</v>
          </cell>
        </row>
        <row r="182">
          <cell r="A182" t="str">
            <v>6765 РУБЛЕНЫЕ сос ц/о мгс 0.36кг 6шт.  ОСТАНКИНО</v>
          </cell>
          <cell r="D182">
            <v>226</v>
          </cell>
        </row>
        <row r="183">
          <cell r="A183" t="str">
            <v>6767 РУБЛЕНЫЕ сос ц/о мгс 1*4  ОСТАНКИНО</v>
          </cell>
          <cell r="D183">
            <v>11.811999999999999</v>
          </cell>
        </row>
        <row r="184">
          <cell r="A184" t="str">
            <v>6768 С СЫРОМ сос ц/о мгс 0.41кг 6шт.  ОСТАНКИНО</v>
          </cell>
          <cell r="D184">
            <v>33</v>
          </cell>
        </row>
        <row r="185">
          <cell r="A185" t="str">
            <v>6773 САЛЯМИ Папа может п/к в/у 0,28кг 8шт.  ОСТАНКИНО</v>
          </cell>
          <cell r="D185">
            <v>173</v>
          </cell>
        </row>
        <row r="186">
          <cell r="A186" t="str">
            <v>6777 МЯСНЫЕ С ГОВЯДИНОЙ ПМ сос п/о мгс 0.4кг  ОСТАНКИНО</v>
          </cell>
          <cell r="D186">
            <v>355</v>
          </cell>
        </row>
        <row r="187">
          <cell r="A187" t="str">
            <v>6785 ВЕНСКАЯ САЛЯМИ п/к в/у 0.33кг 8шт.  ОСТАНКИНО</v>
          </cell>
          <cell r="D187">
            <v>94</v>
          </cell>
        </row>
        <row r="188">
          <cell r="A188" t="str">
            <v>6787 СЕРВЕЛАТ КРЕМЛЕВСКИЙ в/к в/у 0,33кг 8шт.  ОСТАНКИНО</v>
          </cell>
          <cell r="D188">
            <v>116</v>
          </cell>
        </row>
        <row r="189">
          <cell r="A189" t="str">
            <v>6791 СЕРВЕЛАТ ПРЕМИУМ в/к в/у 0,33кг 8шт.  ОСТАНКИНО</v>
          </cell>
          <cell r="D189">
            <v>82</v>
          </cell>
        </row>
        <row r="190">
          <cell r="A190" t="str">
            <v>6793 БАЛЫКОВАЯ в/к в/у 0,33кг 8шт.  ОСТАНКИНО</v>
          </cell>
          <cell r="D190">
            <v>185</v>
          </cell>
        </row>
        <row r="191">
          <cell r="A191" t="str">
            <v>6794 БАЛЫКОВАЯ в/к в/у  ОСТАНКИНО</v>
          </cell>
          <cell r="D191">
            <v>6.4279999999999999</v>
          </cell>
        </row>
        <row r="192">
          <cell r="A192" t="str">
            <v>6795 ОСТАНКИНСКАЯ в/к в/у 0,33кг 8шт.  ОСТАНКИНО</v>
          </cell>
          <cell r="D192">
            <v>34</v>
          </cell>
        </row>
        <row r="193">
          <cell r="A193" t="str">
            <v>6801 ОСТАНКИНСКАЯ вар п/о 0.4кг 8шт.  ОСТАНКИНО</v>
          </cell>
          <cell r="D193">
            <v>22</v>
          </cell>
        </row>
        <row r="194">
          <cell r="A194" t="str">
            <v>6807 СЕРВЕЛАТ ЕВРОПЕЙСКИЙ в/к в/у 0,33кг 8шт.  ОСТАНКИНО</v>
          </cell>
          <cell r="D194">
            <v>49</v>
          </cell>
        </row>
        <row r="195">
          <cell r="A195" t="str">
            <v>6829 МОЛОЧНЫЕ КЛАССИЧЕСКИЕ сос п/о мгс 2*4_С  ОСТАНКИНО</v>
          </cell>
          <cell r="D195">
            <v>121.422</v>
          </cell>
        </row>
        <row r="196">
          <cell r="A196" t="str">
            <v>6834 ПОСОЛЬСКАЯ ПМ с/к с/н в/у 1/100 10шт.  ОСТАНКИНО</v>
          </cell>
          <cell r="D196">
            <v>39</v>
          </cell>
        </row>
        <row r="197">
          <cell r="A197" t="str">
            <v>6837 ФИЛЕЙНЫЕ Папа Может сос ц/о мгс 0.4кг  ОСТАНКИНО</v>
          </cell>
          <cell r="D197">
            <v>400</v>
          </cell>
        </row>
        <row r="198">
          <cell r="A198" t="str">
            <v>6842 ДЫМОВИЦА ИЗ ОКОРОКА к/в мл/к в/у 0,3кг  ОСТАНКИНО</v>
          </cell>
          <cell r="D198">
            <v>8</v>
          </cell>
        </row>
        <row r="199">
          <cell r="A199" t="str">
            <v>6852 МОЛОЧНЫЕ ПРЕМИУМ ПМ сос п/о в/ у 1/350  ОСТАНКИНО</v>
          </cell>
          <cell r="D199">
            <v>745</v>
          </cell>
        </row>
        <row r="200">
          <cell r="A200" t="str">
            <v>6853 МОЛОЧНЫЕ ПРЕМИУМ ПМ сос п/о мгс 1*6  ОСТАНКИНО</v>
          </cell>
          <cell r="D200">
            <v>42.145000000000003</v>
          </cell>
        </row>
        <row r="201">
          <cell r="A201" t="str">
            <v>6854 МОЛОЧНЫЕ ПРЕМИУМ ПМ сос п/о мгс 0.6кг  ОСТАНКИНО</v>
          </cell>
          <cell r="D201">
            <v>56</v>
          </cell>
        </row>
        <row r="202">
          <cell r="A202" t="str">
            <v>6861 ДОМАШНИЙ РЕЦЕПТ Коровино вар п/о  ОСТАНКИНО</v>
          </cell>
          <cell r="D202">
            <v>41.646999999999998</v>
          </cell>
        </row>
        <row r="203">
          <cell r="A203" t="str">
            <v>6862 ДОМАШНИЙ РЕЦЕПТ СО ШПИК. Коровино вар п/о  ОСТАНКИНО</v>
          </cell>
          <cell r="D203">
            <v>15.779</v>
          </cell>
        </row>
        <row r="204">
          <cell r="A204" t="str">
            <v>6866 ВЕТЧ.НЕЖНАЯ Коровино п/о_Маяк  ОСТАНКИНО</v>
          </cell>
          <cell r="D204">
            <v>33.340000000000003</v>
          </cell>
        </row>
        <row r="205">
          <cell r="A205" t="str">
            <v>6869 С ГОВЯДИНОЙ СН сос п/о мгс 1кг 6шт.  ОСТАНКИНО</v>
          </cell>
          <cell r="D205">
            <v>25</v>
          </cell>
        </row>
        <row r="206">
          <cell r="A206" t="str">
            <v>6909 ДЛЯ ДЕТЕЙ сос п/о мгс 0.33кг 8шт.  ОСТАНКИНО</v>
          </cell>
          <cell r="D206">
            <v>65</v>
          </cell>
        </row>
        <row r="207">
          <cell r="A207" t="str">
            <v>6919 БЕКОН с/к с/н в/у 1/180 10шт.  ОСТАНКИНО</v>
          </cell>
          <cell r="D207">
            <v>74</v>
          </cell>
        </row>
        <row r="208">
          <cell r="A208" t="str">
            <v>6921 БЕКОН Папа может с/к с/н в/у 1/140 10шт  ОСТАНКИНО</v>
          </cell>
          <cell r="D208">
            <v>164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72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105</v>
          </cell>
        </row>
        <row r="211">
          <cell r="A211" t="str">
            <v>БОНУС ДОМАШНИЙ РЕЦЕПТ Коровино 0.5кг 8шт. (6305)</v>
          </cell>
          <cell r="D211">
            <v>10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сос п/о мгс 0.41кг_UZ (6087)  ОСТАНКИНО</v>
          </cell>
          <cell r="D213">
            <v>31</v>
          </cell>
        </row>
        <row r="214">
          <cell r="A214" t="str">
            <v>БОНУС СОЧНЫЕ сос п/о мгс 1*6_UZ (6088)  ОСТАНКИНО</v>
          </cell>
          <cell r="D214">
            <v>27.686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102.027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14</v>
          </cell>
        </row>
        <row r="217">
          <cell r="A217" t="str">
            <v>БОНУС_Колбаса вареная Филейская ТМ Вязанка. ВЕС  ПОКОМ</v>
          </cell>
          <cell r="D217">
            <v>60.186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35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13.5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83</v>
          </cell>
        </row>
        <row r="221">
          <cell r="A221" t="str">
            <v>Бутербродная вареная 0,47 кг шт.  СПК</v>
          </cell>
          <cell r="D221">
            <v>21</v>
          </cell>
        </row>
        <row r="222">
          <cell r="A222" t="str">
            <v>Вацлавская п/к (черева) 390 гр.шт. термоус.пак  СПК</v>
          </cell>
          <cell r="D222">
            <v>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84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589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234</v>
          </cell>
        </row>
        <row r="226">
          <cell r="A226" t="str">
            <v>Гуцульская с/к "КолбасГрад" 160 гр.шт. термоус. пак  СПК</v>
          </cell>
          <cell r="D226">
            <v>40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63</v>
          </cell>
        </row>
        <row r="228">
          <cell r="A228" t="str">
            <v>Докторская вареная в/с  СПК</v>
          </cell>
          <cell r="D228">
            <v>7.3230000000000004</v>
          </cell>
        </row>
        <row r="229">
          <cell r="A229" t="str">
            <v>Докторская вареная в/с 0,47 кг шт.  СПК</v>
          </cell>
          <cell r="D229">
            <v>11</v>
          </cell>
        </row>
        <row r="230">
          <cell r="A230" t="str">
            <v>Докторская вареная термоус.пак. "Высокий вкус"  СПК</v>
          </cell>
          <cell r="D230">
            <v>45.271999999999998</v>
          </cell>
        </row>
        <row r="231">
          <cell r="A231" t="str">
            <v>ЖАР-ладушки с мясом 0,2кг ТМ Стародворье  ПОКОМ</v>
          </cell>
          <cell r="D231">
            <v>59</v>
          </cell>
        </row>
        <row r="232">
          <cell r="A232" t="str">
            <v>Каша гречневая с говядиной "СПК" ж/б 0,340 кг.шт. термоус. пл. ЧМК  СПК</v>
          </cell>
          <cell r="D232">
            <v>2</v>
          </cell>
        </row>
        <row r="233">
          <cell r="A233" t="str">
            <v>Каша перловая с говядиной "СПК" ж/б 0,340 кг.шт. термоус. пл. ЧМК СПК</v>
          </cell>
          <cell r="D233">
            <v>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169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97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97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311</v>
          </cell>
        </row>
        <row r="239">
          <cell r="A239" t="str">
            <v>Ла Фаворте с/в "Эликатессе" 140 гр.шт.  СПК</v>
          </cell>
          <cell r="D239">
            <v>19</v>
          </cell>
        </row>
        <row r="240">
          <cell r="A240" t="str">
            <v>Ливерная Печеночная "Просто выгодно" 0,3 кг.шт.  СПК</v>
          </cell>
          <cell r="D240">
            <v>20</v>
          </cell>
        </row>
        <row r="241">
          <cell r="A241" t="str">
            <v>Любительская вареная термоус.пак. "Высокий вкус"  СПК</v>
          </cell>
          <cell r="D241">
            <v>12.064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"Фрайпики" 3,7кг ВЕС, ТМ Зареченские  ПОКОМ</v>
          </cell>
          <cell r="D243">
            <v>3.7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3.7</v>
          </cell>
        </row>
        <row r="245">
          <cell r="A245" t="str">
            <v>Мини-чебуречки с мясом ВЕС 5,5кг ТМ Зареченские  ПОКОМ</v>
          </cell>
          <cell r="D245">
            <v>16.5</v>
          </cell>
        </row>
        <row r="246">
          <cell r="A246" t="str">
            <v>Мини-шарики с курочкой и сыром ТМ Зареченские ВЕС  ПОКОМ</v>
          </cell>
          <cell r="D246">
            <v>50</v>
          </cell>
        </row>
        <row r="247">
          <cell r="A247" t="str">
            <v>Мусульманская вареная "Просто выгодно"  СПК</v>
          </cell>
          <cell r="D247">
            <v>1.018</v>
          </cell>
        </row>
        <row r="248">
          <cell r="A248" t="str">
            <v>Мусульманская п/к "Просто выгодно" термофор.пак.  СПК</v>
          </cell>
          <cell r="D248">
            <v>0.48799999999999999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742</v>
          </cell>
        </row>
        <row r="250">
          <cell r="A250" t="str">
            <v>Наггетсы Нагетосы Сочная курочка в хрустящей панировке 0,25кг ТМ Горячая штучка   ПОКОМ</v>
          </cell>
          <cell r="D250">
            <v>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536</v>
          </cell>
        </row>
        <row r="253">
          <cell r="A253" t="str">
            <v>Наггетсы с куриным филе и сыром ТМ Вязанка 0,25 кг ПОКОМ</v>
          </cell>
          <cell r="D253">
            <v>111</v>
          </cell>
        </row>
        <row r="254">
          <cell r="A254" t="str">
            <v>Наггетсы Хрустящие 0,3кг ТМ Зареченские  ПОКОМ</v>
          </cell>
          <cell r="D254">
            <v>6</v>
          </cell>
        </row>
        <row r="255">
          <cell r="A255" t="str">
            <v>Наггетсы Хрустящие ТМ Зареченские. ВЕС ПОКОМ</v>
          </cell>
          <cell r="D255">
            <v>132</v>
          </cell>
        </row>
        <row r="256">
          <cell r="A256" t="str">
            <v>Оригинальная с перцем с/к  СПК</v>
          </cell>
          <cell r="D256">
            <v>37.484000000000002</v>
          </cell>
        </row>
        <row r="257">
          <cell r="A257" t="str">
            <v>Особая вареная  СПК</v>
          </cell>
          <cell r="D257">
            <v>4.9980000000000002</v>
          </cell>
        </row>
        <row r="258">
          <cell r="A258" t="str">
            <v>Паштет печеночный 140 гр.шт.  СПК</v>
          </cell>
          <cell r="D258">
            <v>36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40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16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274</v>
          </cell>
        </row>
        <row r="262">
          <cell r="A262" t="str">
            <v>Пельмени Бигбули с мясом, Горячая штучка 0,43кг  ПОКОМ</v>
          </cell>
          <cell r="D262">
            <v>28</v>
          </cell>
        </row>
        <row r="263">
          <cell r="A263" t="str">
            <v>Пельмени Бигбули с мясом, Горячая штучка 0,9кг  ПОКОМ</v>
          </cell>
          <cell r="D263">
            <v>58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151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44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195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494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259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32.401000000000003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175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587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171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7</v>
          </cell>
        </row>
        <row r="275">
          <cell r="A275" t="str">
            <v>Пельмени Жемчужные сфера 1,0кг ТМ Зареченские  ПОКОМ</v>
          </cell>
          <cell r="D275">
            <v>4</v>
          </cell>
        </row>
        <row r="276">
          <cell r="A276" t="str">
            <v>Пельмени Медвежьи ушки с фермерскими сливками 0,7кг  ПОКОМ</v>
          </cell>
          <cell r="D276">
            <v>12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23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11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314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29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90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89</v>
          </cell>
        </row>
        <row r="283">
          <cell r="A283" t="str">
            <v>Пельмени Сочные сфера 0,8 кг ТМ Стародворье  ПОКОМ</v>
          </cell>
          <cell r="D283">
            <v>28</v>
          </cell>
        </row>
        <row r="284">
          <cell r="A284" t="str">
            <v>Пельмени Татарские 0,4кг ТМ Особый рецепт  ПОКОМ</v>
          </cell>
          <cell r="D284">
            <v>1</v>
          </cell>
        </row>
        <row r="285">
          <cell r="A285" t="str">
            <v>Пирожки с мясом 3,7кг ВЕС ТМ Зареченские  ПОКОМ</v>
          </cell>
          <cell r="D285">
            <v>7.4</v>
          </cell>
        </row>
        <row r="286">
          <cell r="A286" t="str">
            <v>Покровская вареная 0,47 кг шт.  СПК</v>
          </cell>
          <cell r="D286">
            <v>5</v>
          </cell>
        </row>
        <row r="287">
          <cell r="A287" t="str">
            <v>ПолуКоп п/к 250 гр.шт. термоформ.пак.  СПК</v>
          </cell>
          <cell r="D287">
            <v>3</v>
          </cell>
        </row>
        <row r="288">
          <cell r="A288" t="str">
            <v>Ричеза с/к 230 гр.шт.  СПК</v>
          </cell>
          <cell r="D288">
            <v>26</v>
          </cell>
        </row>
        <row r="289">
          <cell r="A289" t="str">
            <v>Сальчетти с/к 230 гр.шт.  СПК</v>
          </cell>
          <cell r="D289">
            <v>85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30</v>
          </cell>
        </row>
        <row r="291">
          <cell r="A291" t="str">
            <v>Салями Трюфель с/в "Эликатессе" 0,16 кг.шт.  СПК</v>
          </cell>
          <cell r="D291">
            <v>29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60.469000000000001</v>
          </cell>
        </row>
        <row r="293">
          <cell r="A293" t="str">
            <v>Сардельки Докторские (черева) 400 гр.шт. (лоток с ср.защ.атм.) "Высокий вкус"  СПК</v>
          </cell>
          <cell r="D293">
            <v>7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18.571999999999999</v>
          </cell>
        </row>
        <row r="295">
          <cell r="A295" t="str">
            <v>Семейная с чесночком Экстра вареная  СПК</v>
          </cell>
          <cell r="D295">
            <v>9.73</v>
          </cell>
        </row>
        <row r="296">
          <cell r="A296" t="str">
            <v>Семейная с чесночком Экстра вареная 0,5 кг.шт.  СПК</v>
          </cell>
          <cell r="D296">
            <v>3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16</v>
          </cell>
        </row>
        <row r="299">
          <cell r="A299" t="str">
            <v>Сервелат Финский в/к 0,38 кг.шт. термофор.пак.  СПК</v>
          </cell>
          <cell r="D299">
            <v>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</v>
          </cell>
        </row>
        <row r="301">
          <cell r="A301" t="str">
            <v>Сервелат Фирменный в/к 0,38 кг.шт. термофор.пак.  СПК</v>
          </cell>
          <cell r="D301">
            <v>2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36</v>
          </cell>
        </row>
        <row r="303">
          <cell r="A303" t="str">
            <v>Сибирская особая с/к 0,235 кг шт.  СПК</v>
          </cell>
          <cell r="D303">
            <v>59</v>
          </cell>
        </row>
        <row r="304">
          <cell r="A304" t="str">
            <v>Славянская п/к 0,38 кг шт.термофор.пак.  СПК</v>
          </cell>
          <cell r="D304">
            <v>2</v>
          </cell>
        </row>
        <row r="305">
          <cell r="A305" t="str">
            <v>Сосиски "Молочные" 0,36 кг.шт. вак.упак.  СПК</v>
          </cell>
          <cell r="D305">
            <v>16</v>
          </cell>
        </row>
        <row r="306">
          <cell r="A306" t="str">
            <v>Сосиски Мини (коллаген) (лоток с ср.защ.атм.) (для ХОРЕКА)  СПК</v>
          </cell>
          <cell r="D306">
            <v>15.125999999999999</v>
          </cell>
        </row>
        <row r="307">
          <cell r="A307" t="str">
            <v>Сосиски Мусульманские "Просто выгодно" (в ср.защ.атм.)  СПК</v>
          </cell>
          <cell r="D307">
            <v>2.4860000000000002</v>
          </cell>
        </row>
        <row r="308">
          <cell r="A308" t="str">
            <v>Сосиски Хот-дог подкопченные (лоток с ср.защ.атм.)  СПК</v>
          </cell>
          <cell r="D308">
            <v>9.0370000000000008</v>
          </cell>
        </row>
        <row r="309">
          <cell r="A309" t="str">
            <v>Сосисоны в темпуре ВЕС  ПОКОМ</v>
          </cell>
          <cell r="D309">
            <v>1.8</v>
          </cell>
        </row>
        <row r="310">
          <cell r="A310" t="str">
            <v>Торо Неро с/в "Эликатессе" 140 гр.шт.  СПК</v>
          </cell>
          <cell r="D310">
            <v>17</v>
          </cell>
        </row>
        <row r="311">
          <cell r="A311" t="str">
            <v>Фестивальная пора с/к 100 гр.шт.нар. (лоток с ср.защ.атм.)  СПК</v>
          </cell>
          <cell r="D311">
            <v>40</v>
          </cell>
        </row>
        <row r="312">
          <cell r="A312" t="str">
            <v>Фестивальная пора с/к 235 гр.шт.  СПК</v>
          </cell>
          <cell r="D312">
            <v>147</v>
          </cell>
        </row>
        <row r="313">
          <cell r="A313" t="str">
            <v>Фестивальная пора с/к термоус.пак  СПК</v>
          </cell>
          <cell r="D313">
            <v>11.02</v>
          </cell>
        </row>
        <row r="314">
          <cell r="A314" t="str">
            <v>Фуэт с/в "Эликатессе" 160 гр.шт.  СПК</v>
          </cell>
          <cell r="D314">
            <v>44</v>
          </cell>
        </row>
        <row r="315">
          <cell r="A315" t="str">
            <v>Хинкали Классические ТМ Зареченские ВЕС ПОКОМ</v>
          </cell>
          <cell r="D315">
            <v>15</v>
          </cell>
        </row>
        <row r="316">
          <cell r="A316" t="str">
            <v>Хотстеры с сыром 0,25кг ТМ Горячая штучка  ПОКОМ</v>
          </cell>
          <cell r="D316">
            <v>106</v>
          </cell>
        </row>
        <row r="317">
          <cell r="A317" t="str">
            <v>Хотстеры ТМ Горячая штучка ТС Хотстеры 0,25 кг зам  ПОКОМ</v>
          </cell>
          <cell r="D317">
            <v>536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52</v>
          </cell>
        </row>
        <row r="319">
          <cell r="A319" t="str">
            <v>Хрустящие крылышки ТМ Горячая штучка 0,3 кг зам  ПОКОМ</v>
          </cell>
          <cell r="D319">
            <v>116</v>
          </cell>
        </row>
        <row r="320">
          <cell r="A320" t="str">
            <v>Чебупели Foodgital 0,25кг ТМ Горячая штучка  ПОКОМ</v>
          </cell>
          <cell r="D320">
            <v>8</v>
          </cell>
        </row>
        <row r="321">
          <cell r="A321" t="str">
            <v>Чебупели Курочка гриль ТМ Горячая штучка, 0,3 кг зам  ПОКОМ</v>
          </cell>
          <cell r="D321">
            <v>46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292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567</v>
          </cell>
        </row>
        <row r="324">
          <cell r="A324" t="str">
            <v>Чебуреки Мясные вес 2,7 кг ТМ Зареченские ВЕС ПОКОМ</v>
          </cell>
          <cell r="D324">
            <v>5.4</v>
          </cell>
        </row>
        <row r="325">
          <cell r="A325" t="str">
            <v>Чебуреки сочные ВЕС ТМ Зареченские  ПОКОМ</v>
          </cell>
          <cell r="D325">
            <v>101</v>
          </cell>
        </row>
        <row r="326">
          <cell r="A326" t="str">
            <v>Шпикачки Русские (черева) (в ср.защ.атм.) "Высокий вкус"  СПК</v>
          </cell>
          <cell r="D326">
            <v>23.584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127</v>
          </cell>
        </row>
        <row r="329">
          <cell r="A329" t="str">
            <v>Итого</v>
          </cell>
          <cell r="D329">
            <v>49667.097999999998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3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T68" sqref="T68"/>
    </sheetView>
  </sheetViews>
  <sheetFormatPr defaultColWidth="10.5" defaultRowHeight="11.45" customHeight="1" outlineLevelRow="1" x14ac:dyDescent="0.2"/>
  <cols>
    <col min="1" max="1" width="53.83203125" style="1" customWidth="1"/>
    <col min="2" max="2" width="5.1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1" style="5" customWidth="1"/>
    <col min="16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" style="5" customWidth="1"/>
    <col min="33" max="33" width="6.6640625" style="5" bestFit="1" customWidth="1"/>
    <col min="34" max="34" width="6" style="5" customWidth="1"/>
    <col min="35" max="36" width="1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H2" s="1" t="s">
        <v>124</v>
      </c>
    </row>
    <row r="3" spans="1:36" s="1" customFormat="1" ht="9.9499999999999993" customHeight="1" x14ac:dyDescent="0.2">
      <c r="AE3" s="1" t="s">
        <v>120</v>
      </c>
      <c r="AF3" s="1" t="s">
        <v>121</v>
      </c>
      <c r="AG3" s="1" t="s">
        <v>122</v>
      </c>
      <c r="AH3" s="1" t="s">
        <v>123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  <c r="AG4" s="13" t="s">
        <v>119</v>
      </c>
      <c r="AH4" s="13" t="s">
        <v>119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125</v>
      </c>
      <c r="L5" s="5" t="s">
        <v>126</v>
      </c>
      <c r="M5" s="5" t="s">
        <v>127</v>
      </c>
      <c r="P5" s="5" t="s">
        <v>128</v>
      </c>
      <c r="Q5" s="5" t="s">
        <v>129</v>
      </c>
      <c r="R5" s="5" t="s">
        <v>130</v>
      </c>
      <c r="T5" s="5" t="s">
        <v>131</v>
      </c>
      <c r="Y5" s="5" t="s">
        <v>132</v>
      </c>
      <c r="Z5" s="5" t="s">
        <v>133</v>
      </c>
      <c r="AA5" s="5" t="s">
        <v>134</v>
      </c>
      <c r="AB5" s="16" t="s">
        <v>135</v>
      </c>
    </row>
    <row r="6" spans="1:36" ht="11.1" customHeight="1" x14ac:dyDescent="0.2">
      <c r="A6" s="6"/>
      <c r="B6" s="6"/>
      <c r="C6" s="3"/>
      <c r="D6" s="3"/>
      <c r="E6" s="9">
        <f>SUM(E7:E115)</f>
        <v>96406.301999999996</v>
      </c>
      <c r="F6" s="9">
        <f>SUM(F7:F115)</f>
        <v>58288.785000000003</v>
      </c>
      <c r="I6" s="9">
        <f>SUM(I7:I115)</f>
        <v>98282.443000000014</v>
      </c>
      <c r="J6" s="9">
        <f t="shared" ref="J6:T6" si="0">SUM(J7:J115)</f>
        <v>-1876.1409999999992</v>
      </c>
      <c r="K6" s="9">
        <f t="shared" si="0"/>
        <v>15700</v>
      </c>
      <c r="L6" s="9">
        <f t="shared" si="0"/>
        <v>8860</v>
      </c>
      <c r="M6" s="9">
        <f t="shared" si="0"/>
        <v>9910</v>
      </c>
      <c r="N6" s="9">
        <f t="shared" si="0"/>
        <v>0</v>
      </c>
      <c r="O6" s="9">
        <f t="shared" si="0"/>
        <v>0</v>
      </c>
      <c r="P6" s="9">
        <f t="shared" si="0"/>
        <v>9334</v>
      </c>
      <c r="Q6" s="9">
        <f t="shared" si="0"/>
        <v>14380</v>
      </c>
      <c r="R6" s="9">
        <f t="shared" si="0"/>
        <v>40930</v>
      </c>
      <c r="S6" s="9">
        <f t="shared" si="0"/>
        <v>19281.260399999996</v>
      </c>
      <c r="T6" s="9">
        <f t="shared" si="0"/>
        <v>8820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17403.866799999993</v>
      </c>
      <c r="Z6" s="9">
        <f t="shared" ref="Z6" si="4">SUM(Z7:Z115)</f>
        <v>16132.406999999997</v>
      </c>
      <c r="AA6" s="9">
        <f t="shared" ref="AA6" si="5">SUM(AA7:AA115)</f>
        <v>15354.912799999998</v>
      </c>
      <c r="AB6" s="9">
        <f t="shared" ref="AB6" si="6">SUM(AB7:AB115)</f>
        <v>20149.607</v>
      </c>
      <c r="AC6" s="9"/>
      <c r="AD6" s="9"/>
      <c r="AE6" s="9">
        <f t="shared" ref="AE6" si="7">SUM(AE7:AE115)</f>
        <v>3394.96</v>
      </c>
      <c r="AF6" s="9">
        <f t="shared" ref="AF6" si="8">SUM(AF7:AF115)</f>
        <v>6286.8</v>
      </c>
      <c r="AG6" s="9">
        <f t="shared" ref="AG6" si="9">SUM(AG7:AG115)</f>
        <v>16864.399999999998</v>
      </c>
      <c r="AH6" s="9">
        <f t="shared" ref="AH6" si="10">SUM(AH7:AH115)</f>
        <v>4499.6000000000004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453</v>
      </c>
      <c r="D7" s="8">
        <v>108</v>
      </c>
      <c r="E7" s="8">
        <v>369</v>
      </c>
      <c r="F7" s="8">
        <v>165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396</v>
      </c>
      <c r="J7" s="14">
        <f>E7-I7</f>
        <v>-27</v>
      </c>
      <c r="K7" s="14">
        <f>VLOOKUP(A:A,[1]TDSheet!$A:$L,12,0)</f>
        <v>0</v>
      </c>
      <c r="L7" s="14">
        <f>VLOOKUP(A:A,[1]TDSheet!$A:$M,13,0)</f>
        <v>80</v>
      </c>
      <c r="M7" s="14">
        <f>VLOOKUP(A:A,[1]TDSheet!$A:$T,20,0)</f>
        <v>80</v>
      </c>
      <c r="N7" s="14"/>
      <c r="O7" s="14"/>
      <c r="P7" s="15">
        <v>80</v>
      </c>
      <c r="Q7" s="15"/>
      <c r="R7" s="15">
        <v>200</v>
      </c>
      <c r="S7" s="14">
        <f>E7/5</f>
        <v>73.8</v>
      </c>
      <c r="T7" s="15"/>
      <c r="U7" s="17">
        <f>(F7+K7+L7+M7+P7+Q7+R7+T7)/S7</f>
        <v>8.1978319783197833</v>
      </c>
      <c r="V7" s="14">
        <f>F7/S7</f>
        <v>2.2357723577235773</v>
      </c>
      <c r="W7" s="14"/>
      <c r="X7" s="14"/>
      <c r="Y7" s="14">
        <f>VLOOKUP(A:A,[1]TDSheet!$A:$Y,25,0)</f>
        <v>62.2</v>
      </c>
      <c r="Z7" s="14">
        <f>VLOOKUP(A:A,[1]TDSheet!$A:$Z,26,0)</f>
        <v>79.400000000000006</v>
      </c>
      <c r="AA7" s="14">
        <f>VLOOKUP(A:A,[1]TDSheet!$A:$AA,27,0)</f>
        <v>45.6</v>
      </c>
      <c r="AB7" s="14">
        <f>VLOOKUP(A:A,[3]TDSheet!$A:$D,4,0)</f>
        <v>71</v>
      </c>
      <c r="AC7" s="14">
        <f>VLOOKUP(A:A,[1]TDSheet!$A:$AC,29,0)</f>
        <v>0</v>
      </c>
      <c r="AD7" s="14">
        <f>VLOOKUP(A:A,[1]TDSheet!$A:$AD,30,0)</f>
        <v>0</v>
      </c>
      <c r="AE7" s="14">
        <f>P7*G7</f>
        <v>32</v>
      </c>
      <c r="AF7" s="14">
        <f>Q7*G7</f>
        <v>0</v>
      </c>
      <c r="AG7" s="14">
        <f>R7*G7</f>
        <v>80</v>
      </c>
      <c r="AH7" s="14">
        <f>T7*G7</f>
        <v>0</v>
      </c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152</v>
      </c>
      <c r="D8" s="8">
        <v>134</v>
      </c>
      <c r="E8" s="8">
        <v>129</v>
      </c>
      <c r="F8" s="8">
        <v>145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141</v>
      </c>
      <c r="J8" s="14">
        <f t="shared" ref="J8:J71" si="11">E8-I8</f>
        <v>-12</v>
      </c>
      <c r="K8" s="14">
        <f>VLOOKUP(A:A,[1]TDSheet!$A:$L,12,0)</f>
        <v>0</v>
      </c>
      <c r="L8" s="14">
        <f>VLOOKUP(A:A,[1]TDSheet!$A:$M,13,0)</f>
        <v>0</v>
      </c>
      <c r="M8" s="14">
        <f>VLOOKUP(A:A,[1]TDSheet!$A:$T,20,0)</f>
        <v>40</v>
      </c>
      <c r="N8" s="14"/>
      <c r="O8" s="14"/>
      <c r="P8" s="15"/>
      <c r="Q8" s="15"/>
      <c r="R8" s="15">
        <v>80</v>
      </c>
      <c r="S8" s="14">
        <f t="shared" ref="S8:S71" si="12">E8/5</f>
        <v>25.8</v>
      </c>
      <c r="T8" s="15"/>
      <c r="U8" s="17">
        <f t="shared" ref="U8:U71" si="13">(F8+K8+L8+M8+P8+Q8+R8+T8)/S8</f>
        <v>10.271317829457365</v>
      </c>
      <c r="V8" s="14">
        <f t="shared" ref="V8:V71" si="14">F8/S8</f>
        <v>5.6201550387596901</v>
      </c>
      <c r="W8" s="14"/>
      <c r="X8" s="14"/>
      <c r="Y8" s="14">
        <f>VLOOKUP(A:A,[1]TDSheet!$A:$Y,25,0)</f>
        <v>20.2</v>
      </c>
      <c r="Z8" s="14">
        <f>VLOOKUP(A:A,[1]TDSheet!$A:$Z,26,0)</f>
        <v>23.4</v>
      </c>
      <c r="AA8" s="14">
        <f>VLOOKUP(A:A,[1]TDSheet!$A:$AA,27,0)</f>
        <v>16.2</v>
      </c>
      <c r="AB8" s="14">
        <f>VLOOKUP(A:A,[3]TDSheet!$A:$D,4,0)</f>
        <v>25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5">P8*G8</f>
        <v>0</v>
      </c>
      <c r="AF8" s="14">
        <f t="shared" ref="AF8:AF71" si="16">Q8*G8</f>
        <v>0</v>
      </c>
      <c r="AG8" s="14">
        <f t="shared" ref="AG8:AG71" si="17">R8*G8</f>
        <v>20</v>
      </c>
      <c r="AH8" s="14">
        <f t="shared" ref="AH8:AH71" si="18">T8*G8</f>
        <v>0</v>
      </c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1316.5219999999999</v>
      </c>
      <c r="D9" s="8">
        <v>1715.864</v>
      </c>
      <c r="E9" s="8">
        <v>1668.0640000000001</v>
      </c>
      <c r="F9" s="8">
        <v>1068.421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1676.6</v>
      </c>
      <c r="J9" s="14">
        <f t="shared" si="11"/>
        <v>-8.5359999999998308</v>
      </c>
      <c r="K9" s="14">
        <f>VLOOKUP(A:A,[1]TDSheet!$A:$L,12,0)</f>
        <v>300</v>
      </c>
      <c r="L9" s="14">
        <f>VLOOKUP(A:A,[1]TDSheet!$A:$M,13,0)</f>
        <v>220</v>
      </c>
      <c r="M9" s="14">
        <f>VLOOKUP(A:A,[1]TDSheet!$A:$T,20,0)</f>
        <v>100</v>
      </c>
      <c r="N9" s="14"/>
      <c r="O9" s="14"/>
      <c r="P9" s="15">
        <v>50</v>
      </c>
      <c r="Q9" s="15">
        <v>500</v>
      </c>
      <c r="R9" s="15">
        <v>700</v>
      </c>
      <c r="S9" s="14">
        <f t="shared" si="12"/>
        <v>333.61279999999999</v>
      </c>
      <c r="T9" s="15">
        <v>350</v>
      </c>
      <c r="U9" s="17">
        <f t="shared" si="13"/>
        <v>9.856998892128841</v>
      </c>
      <c r="V9" s="14">
        <f t="shared" si="14"/>
        <v>3.2025779586394769</v>
      </c>
      <c r="W9" s="14"/>
      <c r="X9" s="14"/>
      <c r="Y9" s="14">
        <f>VLOOKUP(A:A,[1]TDSheet!$A:$Y,25,0)</f>
        <v>281.70979999999997</v>
      </c>
      <c r="Z9" s="14">
        <f>VLOOKUP(A:A,[1]TDSheet!$A:$Z,26,0)</f>
        <v>310.86739999999998</v>
      </c>
      <c r="AA9" s="14">
        <f>VLOOKUP(A:A,[1]TDSheet!$A:$AA,27,0)</f>
        <v>293.99580000000003</v>
      </c>
      <c r="AB9" s="14">
        <f>VLOOKUP(A:A,[3]TDSheet!$A:$D,4,0)</f>
        <v>356.48899999999998</v>
      </c>
      <c r="AC9" s="14">
        <f>VLOOKUP(A:A,[1]TDSheet!$A:$AC,29,0)</f>
        <v>0</v>
      </c>
      <c r="AD9" s="14">
        <f>VLOOKUP(A:A,[1]TDSheet!$A:$AD,30,0)</f>
        <v>0</v>
      </c>
      <c r="AE9" s="14">
        <f t="shared" si="15"/>
        <v>50</v>
      </c>
      <c r="AF9" s="14">
        <f t="shared" si="16"/>
        <v>500</v>
      </c>
      <c r="AG9" s="14">
        <f t="shared" si="17"/>
        <v>700</v>
      </c>
      <c r="AH9" s="14">
        <f t="shared" si="18"/>
        <v>350</v>
      </c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1956.365</v>
      </c>
      <c r="D10" s="8">
        <v>1620.913</v>
      </c>
      <c r="E10" s="8">
        <v>1892.04</v>
      </c>
      <c r="F10" s="8">
        <v>1203.415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1884.915</v>
      </c>
      <c r="J10" s="14">
        <f t="shared" si="11"/>
        <v>7.125</v>
      </c>
      <c r="K10" s="14">
        <f>VLOOKUP(A:A,[1]TDSheet!$A:$L,12,0)</f>
        <v>300</v>
      </c>
      <c r="L10" s="14">
        <f>VLOOKUP(A:A,[1]TDSheet!$A:$M,13,0)</f>
        <v>300</v>
      </c>
      <c r="M10" s="14">
        <f>VLOOKUP(A:A,[1]TDSheet!$A:$T,20,0)</f>
        <v>100</v>
      </c>
      <c r="N10" s="14"/>
      <c r="O10" s="14"/>
      <c r="P10" s="15">
        <v>50</v>
      </c>
      <c r="Q10" s="15">
        <v>600</v>
      </c>
      <c r="R10" s="15">
        <v>900</v>
      </c>
      <c r="S10" s="14">
        <f t="shared" si="12"/>
        <v>378.40800000000002</v>
      </c>
      <c r="T10" s="15">
        <v>700</v>
      </c>
      <c r="U10" s="17">
        <f t="shared" si="13"/>
        <v>10.976023234181095</v>
      </c>
      <c r="V10" s="14">
        <f t="shared" si="14"/>
        <v>3.18020496395425</v>
      </c>
      <c r="W10" s="14"/>
      <c r="X10" s="14"/>
      <c r="Y10" s="14">
        <f>VLOOKUP(A:A,[1]TDSheet!$A:$Y,25,0)</f>
        <v>419.43599999999998</v>
      </c>
      <c r="Z10" s="14">
        <f>VLOOKUP(A:A,[1]TDSheet!$A:$Z,26,0)</f>
        <v>362.38139999999999</v>
      </c>
      <c r="AA10" s="14">
        <f>VLOOKUP(A:A,[1]TDSheet!$A:$AA,27,0)</f>
        <v>342.44220000000001</v>
      </c>
      <c r="AB10" s="14">
        <f>VLOOKUP(A:A,[3]TDSheet!$A:$D,4,0)</f>
        <v>415.34300000000002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50</v>
      </c>
      <c r="AF10" s="14">
        <f t="shared" si="16"/>
        <v>600</v>
      </c>
      <c r="AG10" s="14">
        <f t="shared" si="17"/>
        <v>900</v>
      </c>
      <c r="AH10" s="14">
        <f t="shared" si="18"/>
        <v>700</v>
      </c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108.678</v>
      </c>
      <c r="D11" s="8">
        <v>37.975000000000001</v>
      </c>
      <c r="E11" s="8">
        <v>47.973999999999997</v>
      </c>
      <c r="F11" s="8">
        <v>89.468999999999994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47</v>
      </c>
      <c r="J11" s="14">
        <f t="shared" si="11"/>
        <v>0.97399999999999665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0</v>
      </c>
      <c r="N11" s="14"/>
      <c r="O11" s="14"/>
      <c r="P11" s="15"/>
      <c r="Q11" s="15"/>
      <c r="R11" s="15"/>
      <c r="S11" s="14">
        <f t="shared" si="12"/>
        <v>9.5947999999999993</v>
      </c>
      <c r="T11" s="15"/>
      <c r="U11" s="17">
        <f t="shared" si="13"/>
        <v>9.3247383999666482</v>
      </c>
      <c r="V11" s="14">
        <f t="shared" si="14"/>
        <v>9.3247383999666482</v>
      </c>
      <c r="W11" s="14"/>
      <c r="X11" s="14"/>
      <c r="Y11" s="14">
        <f>VLOOKUP(A:A,[1]TDSheet!$A:$Y,25,0)</f>
        <v>13.6792</v>
      </c>
      <c r="Z11" s="14">
        <f>VLOOKUP(A:A,[1]TDSheet!$A:$Z,26,0)</f>
        <v>11.9086</v>
      </c>
      <c r="AA11" s="14">
        <f>VLOOKUP(A:A,[1]TDSheet!$A:$AA,27,0)</f>
        <v>8.3065999999999995</v>
      </c>
      <c r="AB11" s="14">
        <f>VLOOKUP(A:A,[3]TDSheet!$A:$D,4,0)</f>
        <v>4.468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5"/>
        <v>0</v>
      </c>
      <c r="AF11" s="14">
        <f t="shared" si="16"/>
        <v>0</v>
      </c>
      <c r="AG11" s="14">
        <f t="shared" si="17"/>
        <v>0</v>
      </c>
      <c r="AH11" s="14">
        <f t="shared" si="18"/>
        <v>0</v>
      </c>
      <c r="AI11" s="14"/>
      <c r="AJ11" s="14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9.4629999999999992</v>
      </c>
      <c r="D12" s="8">
        <v>36.299999999999997</v>
      </c>
      <c r="E12" s="8">
        <v>28.184999999999999</v>
      </c>
      <c r="F12" s="8">
        <v>17.553000000000001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26.75</v>
      </c>
      <c r="J12" s="14">
        <f t="shared" si="11"/>
        <v>1.4349999999999987</v>
      </c>
      <c r="K12" s="14">
        <f>VLOOKUP(A:A,[1]TDSheet!$A:$L,12,0)</f>
        <v>10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5"/>
      <c r="Q12" s="15"/>
      <c r="R12" s="15">
        <v>10</v>
      </c>
      <c r="S12" s="14">
        <f t="shared" si="12"/>
        <v>5.6369999999999996</v>
      </c>
      <c r="T12" s="15"/>
      <c r="U12" s="17">
        <f t="shared" si="13"/>
        <v>6.6618768848678371</v>
      </c>
      <c r="V12" s="14">
        <f t="shared" si="14"/>
        <v>3.1138903672166052</v>
      </c>
      <c r="W12" s="14"/>
      <c r="X12" s="14"/>
      <c r="Y12" s="14">
        <f>VLOOKUP(A:A,[1]TDSheet!$A:$Y,25,0)</f>
        <v>0.5292</v>
      </c>
      <c r="Z12" s="14">
        <f>VLOOKUP(A:A,[1]TDSheet!$A:$Z,26,0)</f>
        <v>4.3406000000000002</v>
      </c>
      <c r="AA12" s="14">
        <f>VLOOKUP(A:A,[1]TDSheet!$A:$AA,27,0)</f>
        <v>4.8448000000000002</v>
      </c>
      <c r="AB12" s="14">
        <f>VLOOKUP(A:A,[3]TDSheet!$A:$D,4,0)</f>
        <v>5.4320000000000004</v>
      </c>
      <c r="AC12" s="14" t="str">
        <f>VLOOKUP(A:A,[1]TDSheet!$A:$AC,29,0)</f>
        <v>увел</v>
      </c>
      <c r="AD12" s="14" t="str">
        <f>VLOOKUP(A:A,[1]TDSheet!$A:$AD,30,0)</f>
        <v>увел</v>
      </c>
      <c r="AE12" s="14">
        <f t="shared" si="15"/>
        <v>0</v>
      </c>
      <c r="AF12" s="14">
        <f t="shared" si="16"/>
        <v>0</v>
      </c>
      <c r="AG12" s="14">
        <f t="shared" si="17"/>
        <v>10</v>
      </c>
      <c r="AH12" s="14">
        <f t="shared" si="18"/>
        <v>0</v>
      </c>
      <c r="AI12" s="14"/>
      <c r="AJ12" s="14"/>
    </row>
    <row r="13" spans="1:36" s="1" customFormat="1" ht="21.95" customHeight="1" outlineLevel="1" x14ac:dyDescent="0.2">
      <c r="A13" s="7" t="s">
        <v>16</v>
      </c>
      <c r="B13" s="7" t="s">
        <v>9</v>
      </c>
      <c r="C13" s="8">
        <v>98.474000000000004</v>
      </c>
      <c r="D13" s="8">
        <v>202.09</v>
      </c>
      <c r="E13" s="8">
        <v>132.75800000000001</v>
      </c>
      <c r="F13" s="8">
        <v>101.35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131.44999999999999</v>
      </c>
      <c r="J13" s="14">
        <f t="shared" si="11"/>
        <v>1.3080000000000211</v>
      </c>
      <c r="K13" s="14">
        <f>VLOOKUP(A:A,[1]TDSheet!$A:$L,12,0)</f>
        <v>30</v>
      </c>
      <c r="L13" s="14">
        <f>VLOOKUP(A:A,[1]TDSheet!$A:$M,13,0)</f>
        <v>0</v>
      </c>
      <c r="M13" s="14">
        <f>VLOOKUP(A:A,[1]TDSheet!$A:$T,20,0)</f>
        <v>0</v>
      </c>
      <c r="N13" s="14"/>
      <c r="O13" s="14"/>
      <c r="P13" s="15">
        <v>10</v>
      </c>
      <c r="Q13" s="15"/>
      <c r="R13" s="15">
        <v>80</v>
      </c>
      <c r="S13" s="14">
        <f t="shared" si="12"/>
        <v>26.551600000000001</v>
      </c>
      <c r="T13" s="15"/>
      <c r="U13" s="17">
        <f t="shared" si="13"/>
        <v>8.3365974178580569</v>
      </c>
      <c r="V13" s="14">
        <f t="shared" si="14"/>
        <v>3.8170957682399553</v>
      </c>
      <c r="W13" s="14"/>
      <c r="X13" s="14"/>
      <c r="Y13" s="14">
        <f>VLOOKUP(A:A,[1]TDSheet!$A:$Y,25,0)</f>
        <v>23.8504</v>
      </c>
      <c r="Z13" s="14">
        <f>VLOOKUP(A:A,[1]TDSheet!$A:$Z,26,0)</f>
        <v>24.539200000000001</v>
      </c>
      <c r="AA13" s="14">
        <f>VLOOKUP(A:A,[1]TDSheet!$A:$AA,27,0)</f>
        <v>23.828800000000001</v>
      </c>
      <c r="AB13" s="14">
        <f>VLOOKUP(A:A,[3]TDSheet!$A:$D,4,0)</f>
        <v>21.677</v>
      </c>
      <c r="AC13" s="14">
        <f>VLOOKUP(A:A,[1]TDSheet!$A:$AC,29,0)</f>
        <v>0</v>
      </c>
      <c r="AD13" s="14">
        <f>VLOOKUP(A:A,[1]TDSheet!$A:$AD,30,0)</f>
        <v>0</v>
      </c>
      <c r="AE13" s="14">
        <f t="shared" si="15"/>
        <v>10</v>
      </c>
      <c r="AF13" s="14">
        <f t="shared" si="16"/>
        <v>0</v>
      </c>
      <c r="AG13" s="14">
        <f t="shared" si="17"/>
        <v>80</v>
      </c>
      <c r="AH13" s="14">
        <f t="shared" si="18"/>
        <v>0</v>
      </c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125</v>
      </c>
      <c r="D14" s="8">
        <v>44</v>
      </c>
      <c r="E14" s="8">
        <v>103</v>
      </c>
      <c r="F14" s="8">
        <v>64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106</v>
      </c>
      <c r="J14" s="14">
        <f t="shared" si="11"/>
        <v>-3</v>
      </c>
      <c r="K14" s="14">
        <f>VLOOKUP(A:A,[1]TDSheet!$A:$L,12,0)</f>
        <v>40</v>
      </c>
      <c r="L14" s="14">
        <f>VLOOKUP(A:A,[1]TDSheet!$A:$M,13,0)</f>
        <v>0</v>
      </c>
      <c r="M14" s="14">
        <f>VLOOKUP(A:A,[1]TDSheet!$A:$T,20,0)</f>
        <v>30</v>
      </c>
      <c r="N14" s="14"/>
      <c r="O14" s="14"/>
      <c r="P14" s="15"/>
      <c r="Q14" s="15"/>
      <c r="R14" s="15">
        <v>40</v>
      </c>
      <c r="S14" s="14">
        <f t="shared" si="12"/>
        <v>20.6</v>
      </c>
      <c r="T14" s="15"/>
      <c r="U14" s="17">
        <f t="shared" si="13"/>
        <v>8.4466019417475717</v>
      </c>
      <c r="V14" s="14">
        <f t="shared" si="14"/>
        <v>3.1067961165048543</v>
      </c>
      <c r="W14" s="14"/>
      <c r="X14" s="14"/>
      <c r="Y14" s="14">
        <f>VLOOKUP(A:A,[1]TDSheet!$A:$Y,25,0)</f>
        <v>25.4</v>
      </c>
      <c r="Z14" s="14">
        <f>VLOOKUP(A:A,[1]TDSheet!$A:$Z,26,0)</f>
        <v>22.2</v>
      </c>
      <c r="AA14" s="14">
        <f>VLOOKUP(A:A,[1]TDSheet!$A:$AA,27,0)</f>
        <v>17.600000000000001</v>
      </c>
      <c r="AB14" s="14">
        <f>VLOOKUP(A:A,[3]TDSheet!$A:$D,4,0)</f>
        <v>13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5"/>
        <v>0</v>
      </c>
      <c r="AF14" s="14">
        <f t="shared" si="16"/>
        <v>0</v>
      </c>
      <c r="AG14" s="14">
        <f t="shared" si="17"/>
        <v>12</v>
      </c>
      <c r="AH14" s="14">
        <f t="shared" si="18"/>
        <v>0</v>
      </c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75</v>
      </c>
      <c r="D15" s="8">
        <v>150</v>
      </c>
      <c r="E15" s="8">
        <v>137</v>
      </c>
      <c r="F15" s="8">
        <v>88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145</v>
      </c>
      <c r="J15" s="14">
        <f t="shared" si="11"/>
        <v>-8</v>
      </c>
      <c r="K15" s="14">
        <f>VLOOKUP(A:A,[1]TDSheet!$A:$L,12,0)</f>
        <v>40</v>
      </c>
      <c r="L15" s="14">
        <f>VLOOKUP(A:A,[1]TDSheet!$A:$M,13,0)</f>
        <v>80</v>
      </c>
      <c r="M15" s="14">
        <f>VLOOKUP(A:A,[1]TDSheet!$A:$T,20,0)</f>
        <v>0</v>
      </c>
      <c r="N15" s="14"/>
      <c r="O15" s="14"/>
      <c r="P15" s="15"/>
      <c r="Q15" s="15"/>
      <c r="R15" s="15">
        <v>30</v>
      </c>
      <c r="S15" s="14">
        <f t="shared" si="12"/>
        <v>27.4</v>
      </c>
      <c r="T15" s="15"/>
      <c r="U15" s="17">
        <f t="shared" si="13"/>
        <v>8.6861313868613141</v>
      </c>
      <c r="V15" s="14">
        <f t="shared" si="14"/>
        <v>3.2116788321167884</v>
      </c>
      <c r="W15" s="14"/>
      <c r="X15" s="14"/>
      <c r="Y15" s="14">
        <f>VLOOKUP(A:A,[1]TDSheet!$A:$Y,25,0)</f>
        <v>37</v>
      </c>
      <c r="Z15" s="14">
        <f>VLOOKUP(A:A,[1]TDSheet!$A:$Z,26,0)</f>
        <v>28.4</v>
      </c>
      <c r="AA15" s="14">
        <f>VLOOKUP(A:A,[1]TDSheet!$A:$AA,27,0)</f>
        <v>32.799999999999997</v>
      </c>
      <c r="AB15" s="14">
        <f>VLOOKUP(A:A,[3]TDSheet!$A:$D,4,0)</f>
        <v>28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5"/>
        <v>0</v>
      </c>
      <c r="AF15" s="14">
        <f t="shared" si="16"/>
        <v>0</v>
      </c>
      <c r="AG15" s="14">
        <f t="shared" si="17"/>
        <v>2.1</v>
      </c>
      <c r="AH15" s="14">
        <f t="shared" si="18"/>
        <v>0</v>
      </c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480.50700000000001</v>
      </c>
      <c r="D16" s="8">
        <v>627.19600000000003</v>
      </c>
      <c r="E16" s="8">
        <v>597.38900000000001</v>
      </c>
      <c r="F16" s="8">
        <v>374.63200000000001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589.5</v>
      </c>
      <c r="J16" s="14">
        <f t="shared" si="11"/>
        <v>7.88900000000001</v>
      </c>
      <c r="K16" s="14">
        <f>VLOOKUP(A:A,[1]TDSheet!$A:$L,12,0)</f>
        <v>200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5">
        <v>70</v>
      </c>
      <c r="Q16" s="15"/>
      <c r="R16" s="15">
        <v>350</v>
      </c>
      <c r="S16" s="14">
        <f t="shared" si="12"/>
        <v>119.4778</v>
      </c>
      <c r="T16" s="15">
        <v>150</v>
      </c>
      <c r="U16" s="17">
        <f t="shared" si="13"/>
        <v>9.5802902296493571</v>
      </c>
      <c r="V16" s="14">
        <f t="shared" si="14"/>
        <v>3.1355783250110063</v>
      </c>
      <c r="W16" s="14"/>
      <c r="X16" s="14"/>
      <c r="Y16" s="14">
        <f>VLOOKUP(A:A,[1]TDSheet!$A:$Y,25,0)</f>
        <v>118.77739999999999</v>
      </c>
      <c r="Z16" s="14">
        <f>VLOOKUP(A:A,[1]TDSheet!$A:$Z,26,0)</f>
        <v>107.1122</v>
      </c>
      <c r="AA16" s="14">
        <f>VLOOKUP(A:A,[1]TDSheet!$A:$AA,27,0)</f>
        <v>95.639600000000002</v>
      </c>
      <c r="AB16" s="14">
        <f>VLOOKUP(A:A,[3]TDSheet!$A:$D,4,0)</f>
        <v>163.553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5"/>
        <v>70</v>
      </c>
      <c r="AF16" s="14">
        <f t="shared" si="16"/>
        <v>0</v>
      </c>
      <c r="AG16" s="14">
        <f t="shared" si="17"/>
        <v>350</v>
      </c>
      <c r="AH16" s="14">
        <f t="shared" si="18"/>
        <v>150</v>
      </c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733</v>
      </c>
      <c r="D17" s="8">
        <v>223</v>
      </c>
      <c r="E17" s="8">
        <v>498</v>
      </c>
      <c r="F17" s="8">
        <v>436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524</v>
      </c>
      <c r="J17" s="14">
        <f t="shared" si="11"/>
        <v>-26</v>
      </c>
      <c r="K17" s="14">
        <f>VLOOKUP(A:A,[1]TDSheet!$A:$L,12,0)</f>
        <v>200</v>
      </c>
      <c r="L17" s="14">
        <f>VLOOKUP(A:A,[1]TDSheet!$A:$M,13,0)</f>
        <v>0</v>
      </c>
      <c r="M17" s="14">
        <f>VLOOKUP(A:A,[1]TDSheet!$A:$T,20,0)</f>
        <v>0</v>
      </c>
      <c r="N17" s="14"/>
      <c r="O17" s="14"/>
      <c r="P17" s="15"/>
      <c r="Q17" s="15"/>
      <c r="R17" s="15">
        <v>600</v>
      </c>
      <c r="S17" s="14">
        <f t="shared" si="12"/>
        <v>99.6</v>
      </c>
      <c r="T17" s="15"/>
      <c r="U17" s="17">
        <f t="shared" si="13"/>
        <v>12.409638554216869</v>
      </c>
      <c r="V17" s="14">
        <f t="shared" si="14"/>
        <v>4.3775100401606428</v>
      </c>
      <c r="W17" s="14"/>
      <c r="X17" s="14"/>
      <c r="Y17" s="14">
        <f>VLOOKUP(A:A,[1]TDSheet!$A:$Y,25,0)</f>
        <v>114.2</v>
      </c>
      <c r="Z17" s="14">
        <f>VLOOKUP(A:A,[1]TDSheet!$A:$Z,26,0)</f>
        <v>83</v>
      </c>
      <c r="AA17" s="14">
        <f>VLOOKUP(A:A,[1]TDSheet!$A:$AA,27,0)</f>
        <v>88</v>
      </c>
      <c r="AB17" s="14">
        <f>VLOOKUP(A:A,[3]TDSheet!$A:$D,4,0)</f>
        <v>69</v>
      </c>
      <c r="AC17" s="14">
        <f>VLOOKUP(A:A,[1]TDSheet!$A:$AC,29,0)</f>
        <v>0</v>
      </c>
      <c r="AD17" s="14">
        <f>VLOOKUP(A:A,[1]TDSheet!$A:$AD,30,0)</f>
        <v>0</v>
      </c>
      <c r="AE17" s="14">
        <f t="shared" si="15"/>
        <v>0</v>
      </c>
      <c r="AF17" s="14">
        <f t="shared" si="16"/>
        <v>0</v>
      </c>
      <c r="AG17" s="14">
        <f t="shared" si="17"/>
        <v>150</v>
      </c>
      <c r="AH17" s="14">
        <f t="shared" si="18"/>
        <v>0</v>
      </c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/>
      <c r="D18" s="8">
        <v>56.823</v>
      </c>
      <c r="E18" s="8">
        <v>11.891</v>
      </c>
      <c r="F18" s="8">
        <v>44.932000000000002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29.4</v>
      </c>
      <c r="J18" s="14">
        <f t="shared" si="11"/>
        <v>-17.509</v>
      </c>
      <c r="K18" s="14">
        <f>VLOOKUP(A:A,[1]TDSheet!$A:$L,12,0)</f>
        <v>10</v>
      </c>
      <c r="L18" s="14">
        <f>VLOOKUP(A:A,[1]TDSheet!$A:$M,13,0)</f>
        <v>0</v>
      </c>
      <c r="M18" s="14">
        <f>VLOOKUP(A:A,[1]TDSheet!$A:$T,20,0)</f>
        <v>20</v>
      </c>
      <c r="N18" s="14"/>
      <c r="O18" s="14"/>
      <c r="P18" s="15"/>
      <c r="Q18" s="15"/>
      <c r="R18" s="15"/>
      <c r="S18" s="14">
        <f t="shared" si="12"/>
        <v>2.3782000000000001</v>
      </c>
      <c r="T18" s="15"/>
      <c r="U18" s="17">
        <f t="shared" si="13"/>
        <v>31.507863089731728</v>
      </c>
      <c r="V18" s="14">
        <f t="shared" si="14"/>
        <v>18.893280632411066</v>
      </c>
      <c r="W18" s="14"/>
      <c r="X18" s="14"/>
      <c r="Y18" s="14">
        <f>VLOOKUP(A:A,[1]TDSheet!$A:$Y,25,0)</f>
        <v>6.8591999999999995</v>
      </c>
      <c r="Z18" s="14">
        <f>VLOOKUP(A:A,[1]TDSheet!$A:$Z,26,0)</f>
        <v>3.2847999999999997</v>
      </c>
      <c r="AA18" s="14">
        <f>VLOOKUP(A:A,[1]TDSheet!$A:$AA,27,0)</f>
        <v>6.8323999999999998</v>
      </c>
      <c r="AB18" s="14">
        <f>VLOOKUP(A:A,[3]TDSheet!$A:$D,4,0)</f>
        <v>2.839</v>
      </c>
      <c r="AC18" s="14" t="str">
        <f>VLOOKUP(A:A,[1]TDSheet!$A:$AC,29,0)</f>
        <v>костик</v>
      </c>
      <c r="AD18" s="14">
        <f>VLOOKUP(A:A,[1]TDSheet!$A:$AD,30,0)</f>
        <v>0</v>
      </c>
      <c r="AE18" s="14">
        <f t="shared" si="15"/>
        <v>0</v>
      </c>
      <c r="AF18" s="14">
        <f t="shared" si="16"/>
        <v>0</v>
      </c>
      <c r="AG18" s="14">
        <f t="shared" si="17"/>
        <v>0</v>
      </c>
      <c r="AH18" s="14">
        <f t="shared" si="18"/>
        <v>0</v>
      </c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355.24299999999999</v>
      </c>
      <c r="D19" s="8">
        <v>630.53399999999999</v>
      </c>
      <c r="E19" s="8">
        <v>648.69000000000005</v>
      </c>
      <c r="F19" s="8">
        <v>334.94799999999998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638.15499999999997</v>
      </c>
      <c r="J19" s="14">
        <f t="shared" si="11"/>
        <v>10.535000000000082</v>
      </c>
      <c r="K19" s="14">
        <f>VLOOKUP(A:A,[1]TDSheet!$A:$L,12,0)</f>
        <v>100</v>
      </c>
      <c r="L19" s="14">
        <f>VLOOKUP(A:A,[1]TDSheet!$A:$M,13,0)</f>
        <v>0</v>
      </c>
      <c r="M19" s="14">
        <f>VLOOKUP(A:A,[1]TDSheet!$A:$T,20,0)</f>
        <v>200</v>
      </c>
      <c r="N19" s="14"/>
      <c r="O19" s="14"/>
      <c r="P19" s="15">
        <v>70</v>
      </c>
      <c r="Q19" s="15"/>
      <c r="R19" s="15">
        <v>400</v>
      </c>
      <c r="S19" s="14">
        <f t="shared" si="12"/>
        <v>129.738</v>
      </c>
      <c r="T19" s="15"/>
      <c r="U19" s="17">
        <f t="shared" si="13"/>
        <v>8.5167645562595382</v>
      </c>
      <c r="V19" s="14">
        <f t="shared" si="14"/>
        <v>2.5817262482850052</v>
      </c>
      <c r="W19" s="14"/>
      <c r="X19" s="14"/>
      <c r="Y19" s="14">
        <f>VLOOKUP(A:A,[1]TDSheet!$A:$Y,25,0)</f>
        <v>134.251</v>
      </c>
      <c r="Z19" s="14">
        <f>VLOOKUP(A:A,[1]TDSheet!$A:$Z,26,0)</f>
        <v>82.844799999999992</v>
      </c>
      <c r="AA19" s="14">
        <f>VLOOKUP(A:A,[1]TDSheet!$A:$AA,27,0)</f>
        <v>96.305999999999997</v>
      </c>
      <c r="AB19" s="14">
        <f>VLOOKUP(A:A,[3]TDSheet!$A:$D,4,0)</f>
        <v>80.734999999999999</v>
      </c>
      <c r="AC19" s="14">
        <f>VLOOKUP(A:A,[1]TDSheet!$A:$AC,29,0)</f>
        <v>0</v>
      </c>
      <c r="AD19" s="14">
        <f>VLOOKUP(A:A,[1]TDSheet!$A:$AD,30,0)</f>
        <v>0</v>
      </c>
      <c r="AE19" s="14">
        <f t="shared" si="15"/>
        <v>70</v>
      </c>
      <c r="AF19" s="14">
        <f t="shared" si="16"/>
        <v>0</v>
      </c>
      <c r="AG19" s="14">
        <f t="shared" si="17"/>
        <v>400</v>
      </c>
      <c r="AH19" s="14">
        <f t="shared" si="18"/>
        <v>0</v>
      </c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1400</v>
      </c>
      <c r="D20" s="8">
        <v>369</v>
      </c>
      <c r="E20" s="8">
        <v>1067</v>
      </c>
      <c r="F20" s="8">
        <v>663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1098</v>
      </c>
      <c r="J20" s="14">
        <f t="shared" si="11"/>
        <v>-31</v>
      </c>
      <c r="K20" s="14">
        <f>VLOOKUP(A:A,[1]TDSheet!$A:$L,12,0)</f>
        <v>800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5"/>
      <c r="Q20" s="15"/>
      <c r="R20" s="15">
        <v>1000</v>
      </c>
      <c r="S20" s="14">
        <f t="shared" si="12"/>
        <v>213.4</v>
      </c>
      <c r="T20" s="15"/>
      <c r="U20" s="17">
        <f t="shared" si="13"/>
        <v>11.541705716963449</v>
      </c>
      <c r="V20" s="14">
        <f t="shared" si="14"/>
        <v>3.1068416119962512</v>
      </c>
      <c r="W20" s="14"/>
      <c r="X20" s="14"/>
      <c r="Y20" s="14">
        <f>VLOOKUP(A:A,[1]TDSheet!$A:$Y,25,0)</f>
        <v>200.2</v>
      </c>
      <c r="Z20" s="14">
        <f>VLOOKUP(A:A,[1]TDSheet!$A:$Z,26,0)</f>
        <v>156</v>
      </c>
      <c r="AA20" s="14">
        <f>VLOOKUP(A:A,[1]TDSheet!$A:$AA,27,0)</f>
        <v>167.8</v>
      </c>
      <c r="AB20" s="14">
        <f>VLOOKUP(A:A,[3]TDSheet!$A:$D,4,0)</f>
        <v>213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5"/>
        <v>0</v>
      </c>
      <c r="AF20" s="14">
        <f t="shared" si="16"/>
        <v>0</v>
      </c>
      <c r="AG20" s="14">
        <f t="shared" si="17"/>
        <v>250</v>
      </c>
      <c r="AH20" s="14">
        <f t="shared" si="18"/>
        <v>0</v>
      </c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554.31799999999998</v>
      </c>
      <c r="D21" s="8">
        <v>1784.9190000000001</v>
      </c>
      <c r="E21" s="8">
        <v>1295.242</v>
      </c>
      <c r="F21" s="8">
        <v>1033.0940000000001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1254.58</v>
      </c>
      <c r="J21" s="14">
        <f t="shared" si="11"/>
        <v>40.662000000000035</v>
      </c>
      <c r="K21" s="14">
        <f>VLOOKUP(A:A,[1]TDSheet!$A:$L,12,0)</f>
        <v>350</v>
      </c>
      <c r="L21" s="14">
        <f>VLOOKUP(A:A,[1]TDSheet!$A:$M,13,0)</f>
        <v>0</v>
      </c>
      <c r="M21" s="14">
        <f>VLOOKUP(A:A,[1]TDSheet!$A:$T,20,0)</f>
        <v>100</v>
      </c>
      <c r="N21" s="14"/>
      <c r="O21" s="14"/>
      <c r="P21" s="15"/>
      <c r="Q21" s="15"/>
      <c r="R21" s="15">
        <v>700</v>
      </c>
      <c r="S21" s="14">
        <f t="shared" si="12"/>
        <v>259.04840000000002</v>
      </c>
      <c r="T21" s="15"/>
      <c r="U21" s="17">
        <f t="shared" si="13"/>
        <v>8.4273595204602696</v>
      </c>
      <c r="V21" s="14">
        <f t="shared" si="14"/>
        <v>3.9880346684248966</v>
      </c>
      <c r="W21" s="14"/>
      <c r="X21" s="14"/>
      <c r="Y21" s="14">
        <f>VLOOKUP(A:A,[1]TDSheet!$A:$Y,25,0)</f>
        <v>275.25659999999999</v>
      </c>
      <c r="Z21" s="14">
        <f>VLOOKUP(A:A,[1]TDSheet!$A:$Z,26,0)</f>
        <v>206.42399999999998</v>
      </c>
      <c r="AA21" s="14">
        <f>VLOOKUP(A:A,[1]TDSheet!$A:$AA,27,0)</f>
        <v>233.2996</v>
      </c>
      <c r="AB21" s="14">
        <f>VLOOKUP(A:A,[3]TDSheet!$A:$D,4,0)</f>
        <v>189.03200000000001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5"/>
        <v>0</v>
      </c>
      <c r="AF21" s="14">
        <f t="shared" si="16"/>
        <v>0</v>
      </c>
      <c r="AG21" s="14">
        <f t="shared" si="17"/>
        <v>700</v>
      </c>
      <c r="AH21" s="14">
        <f t="shared" si="18"/>
        <v>0</v>
      </c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255</v>
      </c>
      <c r="D22" s="8">
        <v>227</v>
      </c>
      <c r="E22" s="8">
        <v>313</v>
      </c>
      <c r="F22" s="8">
        <v>143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339</v>
      </c>
      <c r="J22" s="14">
        <f t="shared" si="11"/>
        <v>-26</v>
      </c>
      <c r="K22" s="14">
        <f>VLOOKUP(A:A,[1]TDSheet!$A:$L,12,0)</f>
        <v>40</v>
      </c>
      <c r="L22" s="14">
        <f>VLOOKUP(A:A,[1]TDSheet!$A:$M,13,0)</f>
        <v>120</v>
      </c>
      <c r="M22" s="14">
        <f>VLOOKUP(A:A,[1]TDSheet!$A:$T,20,0)</f>
        <v>40</v>
      </c>
      <c r="N22" s="14"/>
      <c r="O22" s="14"/>
      <c r="P22" s="15"/>
      <c r="Q22" s="15"/>
      <c r="R22" s="15">
        <v>160</v>
      </c>
      <c r="S22" s="14">
        <f t="shared" si="12"/>
        <v>62.6</v>
      </c>
      <c r="T22" s="15"/>
      <c r="U22" s="17">
        <f t="shared" si="13"/>
        <v>8.0351437699680517</v>
      </c>
      <c r="V22" s="14">
        <f t="shared" si="14"/>
        <v>2.2843450479233227</v>
      </c>
      <c r="W22" s="14"/>
      <c r="X22" s="14"/>
      <c r="Y22" s="14">
        <f>VLOOKUP(A:A,[1]TDSheet!$A:$Y,25,0)</f>
        <v>64.8</v>
      </c>
      <c r="Z22" s="14">
        <f>VLOOKUP(A:A,[1]TDSheet!$A:$Z,26,0)</f>
        <v>53.8</v>
      </c>
      <c r="AA22" s="14">
        <f>VLOOKUP(A:A,[1]TDSheet!$A:$AA,27,0)</f>
        <v>50</v>
      </c>
      <c r="AB22" s="14">
        <f>VLOOKUP(A:A,[3]TDSheet!$A:$D,4,0)</f>
        <v>45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5"/>
        <v>0</v>
      </c>
      <c r="AF22" s="14">
        <f t="shared" si="16"/>
        <v>0</v>
      </c>
      <c r="AG22" s="14">
        <f t="shared" si="17"/>
        <v>24</v>
      </c>
      <c r="AH22" s="14">
        <f t="shared" si="18"/>
        <v>0</v>
      </c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2190</v>
      </c>
      <c r="D23" s="8">
        <v>1615</v>
      </c>
      <c r="E23" s="8">
        <v>2988</v>
      </c>
      <c r="F23" s="8">
        <v>746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3060</v>
      </c>
      <c r="J23" s="14">
        <f t="shared" si="11"/>
        <v>-72</v>
      </c>
      <c r="K23" s="14">
        <f>VLOOKUP(A:A,[1]TDSheet!$A:$L,12,0)</f>
        <v>400</v>
      </c>
      <c r="L23" s="14">
        <f>VLOOKUP(A:A,[1]TDSheet!$A:$M,13,0)</f>
        <v>600</v>
      </c>
      <c r="M23" s="14">
        <f>VLOOKUP(A:A,[1]TDSheet!$A:$T,20,0)</f>
        <v>600</v>
      </c>
      <c r="N23" s="14"/>
      <c r="O23" s="14"/>
      <c r="P23" s="15">
        <v>600</v>
      </c>
      <c r="Q23" s="15"/>
      <c r="R23" s="15">
        <v>1800</v>
      </c>
      <c r="S23" s="14">
        <f t="shared" si="12"/>
        <v>597.6</v>
      </c>
      <c r="T23" s="15"/>
      <c r="U23" s="17">
        <f t="shared" si="13"/>
        <v>7.9417670682730916</v>
      </c>
      <c r="V23" s="14">
        <f t="shared" si="14"/>
        <v>1.2483266398929049</v>
      </c>
      <c r="W23" s="14"/>
      <c r="X23" s="14"/>
      <c r="Y23" s="14">
        <f>VLOOKUP(A:A,[1]TDSheet!$A:$Y,25,0)</f>
        <v>510</v>
      </c>
      <c r="Z23" s="14">
        <f>VLOOKUP(A:A,[1]TDSheet!$A:$Z,26,0)</f>
        <v>471</v>
      </c>
      <c r="AA23" s="14">
        <f>VLOOKUP(A:A,[1]TDSheet!$A:$AA,27,0)</f>
        <v>393.6</v>
      </c>
      <c r="AB23" s="14">
        <f>VLOOKUP(A:A,[3]TDSheet!$A:$D,4,0)</f>
        <v>580</v>
      </c>
      <c r="AC23" s="14">
        <f>VLOOKUP(A:A,[1]TDSheet!$A:$AC,29,0)</f>
        <v>0</v>
      </c>
      <c r="AD23" s="14">
        <f>VLOOKUP(A:A,[1]TDSheet!$A:$AD,30,0)</f>
        <v>0</v>
      </c>
      <c r="AE23" s="14">
        <f t="shared" si="15"/>
        <v>72</v>
      </c>
      <c r="AF23" s="14">
        <f t="shared" si="16"/>
        <v>0</v>
      </c>
      <c r="AG23" s="14">
        <f t="shared" si="17"/>
        <v>216</v>
      </c>
      <c r="AH23" s="14">
        <f t="shared" si="18"/>
        <v>0</v>
      </c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154.04400000000001</v>
      </c>
      <c r="D24" s="8">
        <v>297.09399999999999</v>
      </c>
      <c r="E24" s="8">
        <v>251.887</v>
      </c>
      <c r="F24" s="8">
        <v>188.30500000000001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266.7</v>
      </c>
      <c r="J24" s="14">
        <f t="shared" si="11"/>
        <v>-14.812999999999988</v>
      </c>
      <c r="K24" s="14">
        <f>VLOOKUP(A:A,[1]TDSheet!$A:$L,12,0)</f>
        <v>70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5">
        <v>10</v>
      </c>
      <c r="Q24" s="15"/>
      <c r="R24" s="15">
        <v>140</v>
      </c>
      <c r="S24" s="14">
        <f t="shared" si="12"/>
        <v>50.377400000000002</v>
      </c>
      <c r="T24" s="15"/>
      <c r="U24" s="17">
        <f t="shared" si="13"/>
        <v>8.1049240333959283</v>
      </c>
      <c r="V24" s="14">
        <f t="shared" si="14"/>
        <v>3.7378864332021897</v>
      </c>
      <c r="W24" s="14"/>
      <c r="X24" s="14"/>
      <c r="Y24" s="14">
        <f>VLOOKUP(A:A,[1]TDSheet!$A:$Y,25,0)</f>
        <v>53.474599999999995</v>
      </c>
      <c r="Z24" s="14">
        <f>VLOOKUP(A:A,[1]TDSheet!$A:$Z,26,0)</f>
        <v>42.849800000000002</v>
      </c>
      <c r="AA24" s="14">
        <f>VLOOKUP(A:A,[1]TDSheet!$A:$AA,27,0)</f>
        <v>45.698</v>
      </c>
      <c r="AB24" s="14">
        <f>VLOOKUP(A:A,[3]TDSheet!$A:$D,4,0)</f>
        <v>42.866999999999997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5"/>
        <v>10</v>
      </c>
      <c r="AF24" s="14">
        <f t="shared" si="16"/>
        <v>0</v>
      </c>
      <c r="AG24" s="14">
        <f t="shared" si="17"/>
        <v>140</v>
      </c>
      <c r="AH24" s="14">
        <f t="shared" si="18"/>
        <v>0</v>
      </c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1554</v>
      </c>
      <c r="D25" s="8">
        <v>466</v>
      </c>
      <c r="E25" s="8">
        <v>1058</v>
      </c>
      <c r="F25" s="8">
        <v>900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1126</v>
      </c>
      <c r="J25" s="14">
        <f t="shared" si="11"/>
        <v>-68</v>
      </c>
      <c r="K25" s="14">
        <f>VLOOKUP(A:A,[1]TDSheet!$A:$L,12,0)</f>
        <v>400</v>
      </c>
      <c r="L25" s="14">
        <f>VLOOKUP(A:A,[1]TDSheet!$A:$M,13,0)</f>
        <v>0</v>
      </c>
      <c r="M25" s="14">
        <f>VLOOKUP(A:A,[1]TDSheet!$A:$T,20,0)</f>
        <v>0</v>
      </c>
      <c r="N25" s="14"/>
      <c r="O25" s="14"/>
      <c r="P25" s="15"/>
      <c r="Q25" s="15"/>
      <c r="R25" s="15">
        <v>1200</v>
      </c>
      <c r="S25" s="14">
        <f t="shared" si="12"/>
        <v>211.6</v>
      </c>
      <c r="T25" s="15"/>
      <c r="U25" s="17">
        <f t="shared" si="13"/>
        <v>11.814744801512287</v>
      </c>
      <c r="V25" s="14">
        <f t="shared" si="14"/>
        <v>4.2533081285444236</v>
      </c>
      <c r="W25" s="14"/>
      <c r="X25" s="14"/>
      <c r="Y25" s="14">
        <f>VLOOKUP(A:A,[1]TDSheet!$A:$Y,25,0)</f>
        <v>187.4</v>
      </c>
      <c r="Z25" s="14">
        <f>VLOOKUP(A:A,[1]TDSheet!$A:$Z,26,0)</f>
        <v>164.8</v>
      </c>
      <c r="AA25" s="14">
        <f>VLOOKUP(A:A,[1]TDSheet!$A:$AA,27,0)</f>
        <v>144.80000000000001</v>
      </c>
      <c r="AB25" s="14">
        <f>VLOOKUP(A:A,[3]TDSheet!$A:$D,4,0)</f>
        <v>221</v>
      </c>
      <c r="AC25" s="14">
        <f>VLOOKUP(A:A,[1]TDSheet!$A:$AC,29,0)</f>
        <v>0</v>
      </c>
      <c r="AD25" s="14">
        <f>VLOOKUP(A:A,[1]TDSheet!$A:$AD,30,0)</f>
        <v>0</v>
      </c>
      <c r="AE25" s="14">
        <f t="shared" si="15"/>
        <v>0</v>
      </c>
      <c r="AF25" s="14">
        <f t="shared" si="16"/>
        <v>0</v>
      </c>
      <c r="AG25" s="14">
        <f t="shared" si="17"/>
        <v>300</v>
      </c>
      <c r="AH25" s="14">
        <f t="shared" si="18"/>
        <v>0</v>
      </c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127.342</v>
      </c>
      <c r="D26" s="8">
        <v>57.390999999999998</v>
      </c>
      <c r="E26" s="8">
        <v>77.248999999999995</v>
      </c>
      <c r="F26" s="8">
        <v>99.775999999999996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78.900000000000006</v>
      </c>
      <c r="J26" s="14">
        <f t="shared" si="11"/>
        <v>-1.6510000000000105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VLOOKUP(A:A,[1]TDSheet!$A:$T,20,0)</f>
        <v>0</v>
      </c>
      <c r="N26" s="14"/>
      <c r="O26" s="14"/>
      <c r="P26" s="15"/>
      <c r="Q26" s="15"/>
      <c r="R26" s="15">
        <v>100</v>
      </c>
      <c r="S26" s="14">
        <f t="shared" si="12"/>
        <v>15.4498</v>
      </c>
      <c r="T26" s="15"/>
      <c r="U26" s="17">
        <f t="shared" si="13"/>
        <v>12.930652823984778</v>
      </c>
      <c r="V26" s="14">
        <f t="shared" si="14"/>
        <v>6.458077127212003</v>
      </c>
      <c r="W26" s="14"/>
      <c r="X26" s="14"/>
      <c r="Y26" s="14">
        <f>VLOOKUP(A:A,[1]TDSheet!$A:$Y,25,0)</f>
        <v>10.4178</v>
      </c>
      <c r="Z26" s="14">
        <f>VLOOKUP(A:A,[1]TDSheet!$A:$Z,26,0)</f>
        <v>13.4994</v>
      </c>
      <c r="AA26" s="14">
        <f>VLOOKUP(A:A,[1]TDSheet!$A:$AA,27,0)</f>
        <v>9.0822000000000003</v>
      </c>
      <c r="AB26" s="14">
        <f>VLOOKUP(A:A,[3]TDSheet!$A:$D,4,0)</f>
        <v>9.3290000000000006</v>
      </c>
      <c r="AC26" s="14">
        <f>VLOOKUP(A:A,[1]TDSheet!$A:$AC,29,0)</f>
        <v>0</v>
      </c>
      <c r="AD26" s="14">
        <f>VLOOKUP(A:A,[1]TDSheet!$A:$AD,30,0)</f>
        <v>0</v>
      </c>
      <c r="AE26" s="14">
        <f t="shared" si="15"/>
        <v>0</v>
      </c>
      <c r="AF26" s="14">
        <f t="shared" si="16"/>
        <v>0</v>
      </c>
      <c r="AG26" s="14">
        <f t="shared" si="17"/>
        <v>100</v>
      </c>
      <c r="AH26" s="14">
        <f t="shared" si="18"/>
        <v>0</v>
      </c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168.49199999999999</v>
      </c>
      <c r="D27" s="8">
        <v>68.673000000000002</v>
      </c>
      <c r="E27" s="8">
        <v>177.86600000000001</v>
      </c>
      <c r="F27" s="8">
        <v>28.265000000000001</v>
      </c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179</v>
      </c>
      <c r="J27" s="14">
        <f t="shared" si="11"/>
        <v>-1.1339999999999861</v>
      </c>
      <c r="K27" s="14">
        <f>VLOOKUP(A:A,[1]TDSheet!$A:$L,12,0)</f>
        <v>10</v>
      </c>
      <c r="L27" s="14">
        <f>VLOOKUP(A:A,[1]TDSheet!$A:$M,13,0)</f>
        <v>90</v>
      </c>
      <c r="M27" s="14">
        <f>VLOOKUP(A:A,[1]TDSheet!$A:$T,20,0)</f>
        <v>0</v>
      </c>
      <c r="N27" s="14"/>
      <c r="O27" s="14"/>
      <c r="P27" s="15"/>
      <c r="Q27" s="15"/>
      <c r="R27" s="15"/>
      <c r="S27" s="14">
        <f t="shared" si="12"/>
        <v>35.5732</v>
      </c>
      <c r="T27" s="15"/>
      <c r="U27" s="17">
        <f t="shared" si="13"/>
        <v>3.6056638143321371</v>
      </c>
      <c r="V27" s="14">
        <f t="shared" si="14"/>
        <v>0.79455882518300291</v>
      </c>
      <c r="W27" s="14"/>
      <c r="X27" s="14"/>
      <c r="Y27" s="14">
        <f>VLOOKUP(A:A,[1]TDSheet!$A:$Y,25,0)</f>
        <v>23.663599999999999</v>
      </c>
      <c r="Z27" s="14">
        <f>VLOOKUP(A:A,[1]TDSheet!$A:$Z,26,0)</f>
        <v>29.875999999999998</v>
      </c>
      <c r="AA27" s="14">
        <f>VLOOKUP(A:A,[1]TDSheet!$A:$AA,27,0)</f>
        <v>21.058</v>
      </c>
      <c r="AB27" s="14">
        <f>VLOOKUP(A:A,[3]TDSheet!$A:$D,4,0)</f>
        <v>38.509</v>
      </c>
      <c r="AC27" s="14" t="str">
        <f>VLOOKUP(A:A,[1]TDSheet!$A:$AC,29,0)</f>
        <v>рот1,5кг</v>
      </c>
      <c r="AD27" s="14" t="str">
        <f>VLOOKUP(A:A,[1]TDSheet!$A:$AD,30,0)</f>
        <v>увел</v>
      </c>
      <c r="AE27" s="14">
        <f t="shared" si="15"/>
        <v>0</v>
      </c>
      <c r="AF27" s="14">
        <f t="shared" si="16"/>
        <v>0</v>
      </c>
      <c r="AG27" s="14">
        <f t="shared" si="17"/>
        <v>0</v>
      </c>
      <c r="AH27" s="14">
        <f t="shared" si="18"/>
        <v>0</v>
      </c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9</v>
      </c>
      <c r="C28" s="8">
        <v>303.81900000000002</v>
      </c>
      <c r="D28" s="8">
        <v>452.863</v>
      </c>
      <c r="E28" s="8">
        <v>382.601</v>
      </c>
      <c r="F28" s="8">
        <v>371.39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368.4</v>
      </c>
      <c r="J28" s="14">
        <f t="shared" si="11"/>
        <v>14.201000000000022</v>
      </c>
      <c r="K28" s="14">
        <f>VLOOKUP(A:A,[1]TDSheet!$A:$L,12,0)</f>
        <v>160</v>
      </c>
      <c r="L28" s="14">
        <f>VLOOKUP(A:A,[1]TDSheet!$A:$M,13,0)</f>
        <v>0</v>
      </c>
      <c r="M28" s="14">
        <f>VLOOKUP(A:A,[1]TDSheet!$A:$T,20,0)</f>
        <v>0</v>
      </c>
      <c r="N28" s="14"/>
      <c r="O28" s="14"/>
      <c r="P28" s="15"/>
      <c r="Q28" s="15"/>
      <c r="R28" s="15">
        <v>150</v>
      </c>
      <c r="S28" s="14">
        <f t="shared" si="12"/>
        <v>76.520200000000003</v>
      </c>
      <c r="T28" s="15"/>
      <c r="U28" s="17">
        <f t="shared" si="13"/>
        <v>8.9047075151397923</v>
      </c>
      <c r="V28" s="14">
        <f t="shared" si="14"/>
        <v>4.8534896667807974</v>
      </c>
      <c r="W28" s="14"/>
      <c r="X28" s="14"/>
      <c r="Y28" s="14">
        <f>VLOOKUP(A:A,[1]TDSheet!$A:$Y,25,0)</f>
        <v>80.308999999999997</v>
      </c>
      <c r="Z28" s="14">
        <f>VLOOKUP(A:A,[1]TDSheet!$A:$Z,26,0)</f>
        <v>71.441600000000008</v>
      </c>
      <c r="AA28" s="14">
        <f>VLOOKUP(A:A,[1]TDSheet!$A:$AA,27,0)</f>
        <v>70.408000000000001</v>
      </c>
      <c r="AB28" s="14">
        <f>VLOOKUP(A:A,[3]TDSheet!$A:$D,4,0)</f>
        <v>76.59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5"/>
        <v>0</v>
      </c>
      <c r="AF28" s="14">
        <f t="shared" si="16"/>
        <v>0</v>
      </c>
      <c r="AG28" s="14">
        <f t="shared" si="17"/>
        <v>150</v>
      </c>
      <c r="AH28" s="14">
        <f t="shared" si="18"/>
        <v>0</v>
      </c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730</v>
      </c>
      <c r="D29" s="8">
        <v>740</v>
      </c>
      <c r="E29" s="8">
        <v>1072</v>
      </c>
      <c r="F29" s="8">
        <v>374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1096</v>
      </c>
      <c r="J29" s="14">
        <f t="shared" si="11"/>
        <v>-24</v>
      </c>
      <c r="K29" s="14">
        <f>VLOOKUP(A:A,[1]TDSheet!$A:$L,12,0)</f>
        <v>200</v>
      </c>
      <c r="L29" s="14">
        <f>VLOOKUP(A:A,[1]TDSheet!$A:$M,13,0)</f>
        <v>40</v>
      </c>
      <c r="M29" s="14">
        <f>VLOOKUP(A:A,[1]TDSheet!$A:$T,20,0)</f>
        <v>240</v>
      </c>
      <c r="N29" s="14"/>
      <c r="O29" s="14"/>
      <c r="P29" s="15">
        <v>240</v>
      </c>
      <c r="Q29" s="15"/>
      <c r="R29" s="15">
        <v>800</v>
      </c>
      <c r="S29" s="14">
        <f t="shared" si="12"/>
        <v>214.4</v>
      </c>
      <c r="T29" s="15"/>
      <c r="U29" s="17">
        <f t="shared" si="13"/>
        <v>8.8339552238805972</v>
      </c>
      <c r="V29" s="14">
        <f t="shared" si="14"/>
        <v>1.7444029850746268</v>
      </c>
      <c r="W29" s="14"/>
      <c r="X29" s="14"/>
      <c r="Y29" s="14">
        <f>VLOOKUP(A:A,[1]TDSheet!$A:$Y,25,0)</f>
        <v>173.6</v>
      </c>
      <c r="Z29" s="14">
        <f>VLOOKUP(A:A,[1]TDSheet!$A:$Z,26,0)</f>
        <v>170.4</v>
      </c>
      <c r="AA29" s="14">
        <f>VLOOKUP(A:A,[1]TDSheet!$A:$AA,27,0)</f>
        <v>147.4</v>
      </c>
      <c r="AB29" s="14">
        <f>VLOOKUP(A:A,[3]TDSheet!$A:$D,4,0)</f>
        <v>241</v>
      </c>
      <c r="AC29" s="14">
        <f>VLOOKUP(A:A,[1]TDSheet!$A:$AC,29,0)</f>
        <v>0</v>
      </c>
      <c r="AD29" s="14">
        <f>VLOOKUP(A:A,[1]TDSheet!$A:$AD,30,0)</f>
        <v>0</v>
      </c>
      <c r="AE29" s="14">
        <f t="shared" si="15"/>
        <v>52.8</v>
      </c>
      <c r="AF29" s="14">
        <f t="shared" si="16"/>
        <v>0</v>
      </c>
      <c r="AG29" s="14">
        <f t="shared" si="17"/>
        <v>176</v>
      </c>
      <c r="AH29" s="14">
        <f t="shared" si="18"/>
        <v>0</v>
      </c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683.12300000000005</v>
      </c>
      <c r="D30" s="8">
        <v>3709.0059999999999</v>
      </c>
      <c r="E30" s="18">
        <v>2137</v>
      </c>
      <c r="F30" s="18">
        <v>1946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1760.36</v>
      </c>
      <c r="J30" s="14">
        <f t="shared" si="11"/>
        <v>376.6400000000001</v>
      </c>
      <c r="K30" s="14">
        <f>VLOOKUP(A:A,[1]TDSheet!$A:$L,12,0)</f>
        <v>650</v>
      </c>
      <c r="L30" s="14">
        <f>VLOOKUP(A:A,[1]TDSheet!$A:$M,13,0)</f>
        <v>0</v>
      </c>
      <c r="M30" s="14">
        <f>VLOOKUP(A:A,[1]TDSheet!$A:$T,20,0)</f>
        <v>150</v>
      </c>
      <c r="N30" s="14"/>
      <c r="O30" s="14"/>
      <c r="P30" s="15"/>
      <c r="Q30" s="15">
        <v>400</v>
      </c>
      <c r="R30" s="15">
        <v>600</v>
      </c>
      <c r="S30" s="14">
        <f t="shared" si="12"/>
        <v>427.4</v>
      </c>
      <c r="T30" s="15">
        <v>450</v>
      </c>
      <c r="U30" s="17">
        <f t="shared" si="13"/>
        <v>9.8175011698642969</v>
      </c>
      <c r="V30" s="14">
        <f t="shared" si="14"/>
        <v>4.5531118390266734</v>
      </c>
      <c r="W30" s="14"/>
      <c r="X30" s="14"/>
      <c r="Y30" s="14">
        <f>VLOOKUP(A:A,[1]TDSheet!$A:$Y,25,0)</f>
        <v>481.2</v>
      </c>
      <c r="Z30" s="14">
        <f>VLOOKUP(A:A,[1]TDSheet!$A:$Z,26,0)</f>
        <v>342.4</v>
      </c>
      <c r="AA30" s="14">
        <f>VLOOKUP(A:A,[1]TDSheet!$A:$AA,27,0)</f>
        <v>427.8</v>
      </c>
      <c r="AB30" s="14">
        <f>VLOOKUP(A:A,[3]TDSheet!$A:$D,4,0)</f>
        <v>325.71800000000002</v>
      </c>
      <c r="AC30" s="14" t="str">
        <f>VLOOKUP(A:A,[1]TDSheet!$A:$AC,29,0)</f>
        <v>?</v>
      </c>
      <c r="AD30" s="14" t="str">
        <f>VLOOKUP(A:A,[1]TDSheet!$A:$AD,30,0)</f>
        <v>?</v>
      </c>
      <c r="AE30" s="14">
        <f t="shared" si="15"/>
        <v>0</v>
      </c>
      <c r="AF30" s="14">
        <f t="shared" si="16"/>
        <v>400</v>
      </c>
      <c r="AG30" s="14">
        <f t="shared" si="17"/>
        <v>600</v>
      </c>
      <c r="AH30" s="14">
        <f t="shared" si="18"/>
        <v>450</v>
      </c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271</v>
      </c>
      <c r="D31" s="8">
        <v>942</v>
      </c>
      <c r="E31" s="8">
        <v>499</v>
      </c>
      <c r="F31" s="8">
        <v>710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550</v>
      </c>
      <c r="J31" s="14">
        <f t="shared" si="11"/>
        <v>-51</v>
      </c>
      <c r="K31" s="14">
        <f>VLOOKUP(A:A,[1]TDSheet!$A:$L,12,0)</f>
        <v>120</v>
      </c>
      <c r="L31" s="14">
        <f>VLOOKUP(A:A,[1]TDSheet!$A:$M,13,0)</f>
        <v>80</v>
      </c>
      <c r="M31" s="14">
        <f>VLOOKUP(A:A,[1]TDSheet!$A:$T,20,0)</f>
        <v>0</v>
      </c>
      <c r="N31" s="14"/>
      <c r="O31" s="14"/>
      <c r="P31" s="15"/>
      <c r="Q31" s="15"/>
      <c r="R31" s="15"/>
      <c r="S31" s="14">
        <f t="shared" si="12"/>
        <v>99.8</v>
      </c>
      <c r="T31" s="15"/>
      <c r="U31" s="17">
        <f t="shared" si="13"/>
        <v>9.1182364729458918</v>
      </c>
      <c r="V31" s="14">
        <f t="shared" si="14"/>
        <v>7.1142284569138274</v>
      </c>
      <c r="W31" s="14"/>
      <c r="X31" s="14"/>
      <c r="Y31" s="14">
        <f>VLOOKUP(A:A,[1]TDSheet!$A:$Y,25,0)</f>
        <v>39</v>
      </c>
      <c r="Z31" s="14">
        <f>VLOOKUP(A:A,[1]TDSheet!$A:$Z,26,0)</f>
        <v>25.2</v>
      </c>
      <c r="AA31" s="14">
        <f>VLOOKUP(A:A,[1]TDSheet!$A:$AA,27,0)</f>
        <v>124.6</v>
      </c>
      <c r="AB31" s="14">
        <f>VLOOKUP(A:A,[3]TDSheet!$A:$D,4,0)</f>
        <v>161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5"/>
        <v>0</v>
      </c>
      <c r="AF31" s="14">
        <f t="shared" si="16"/>
        <v>0</v>
      </c>
      <c r="AG31" s="14">
        <f t="shared" si="17"/>
        <v>0</v>
      </c>
      <c r="AH31" s="14">
        <f t="shared" si="18"/>
        <v>0</v>
      </c>
      <c r="AI31" s="14"/>
      <c r="AJ31" s="14"/>
    </row>
    <row r="32" spans="1:36" s="1" customFormat="1" ht="11.1" customHeight="1" outlineLevel="1" x14ac:dyDescent="0.2">
      <c r="A32" s="7" t="s">
        <v>103</v>
      </c>
      <c r="B32" s="7" t="s">
        <v>9</v>
      </c>
      <c r="C32" s="8">
        <v>5.6000000000000001E-2</v>
      </c>
      <c r="D32" s="8">
        <v>32.593000000000004</v>
      </c>
      <c r="E32" s="8">
        <v>6.79</v>
      </c>
      <c r="F32" s="8">
        <v>25.803000000000001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11.7</v>
      </c>
      <c r="J32" s="14">
        <f t="shared" si="11"/>
        <v>-4.9099999999999993</v>
      </c>
      <c r="K32" s="14">
        <f>VLOOKUP(A:A,[1]TDSheet!$A:$L,12,0)</f>
        <v>10</v>
      </c>
      <c r="L32" s="14">
        <f>VLOOKUP(A:A,[1]TDSheet!$A:$M,13,0)</f>
        <v>0</v>
      </c>
      <c r="M32" s="14">
        <f>VLOOKUP(A:A,[1]TDSheet!$A:$T,20,0)</f>
        <v>0</v>
      </c>
      <c r="N32" s="14"/>
      <c r="O32" s="14"/>
      <c r="P32" s="15"/>
      <c r="Q32" s="15"/>
      <c r="R32" s="15"/>
      <c r="S32" s="14">
        <f t="shared" si="12"/>
        <v>1.3580000000000001</v>
      </c>
      <c r="T32" s="15"/>
      <c r="U32" s="17">
        <f t="shared" si="13"/>
        <v>26.364506627393222</v>
      </c>
      <c r="V32" s="14">
        <f t="shared" si="14"/>
        <v>19.000736377025035</v>
      </c>
      <c r="W32" s="14"/>
      <c r="X32" s="14"/>
      <c r="Y32" s="14">
        <f>VLOOKUP(A:A,[1]TDSheet!$A:$Y,25,0)</f>
        <v>0</v>
      </c>
      <c r="Z32" s="14">
        <f>VLOOKUP(A:A,[1]TDSheet!$A:$Z,26,0)</f>
        <v>0</v>
      </c>
      <c r="AA32" s="14">
        <f>VLOOKUP(A:A,[1]TDSheet!$A:$AA,27,0)</f>
        <v>6.3761999999999999</v>
      </c>
      <c r="AB32" s="14">
        <f>VLOOKUP(A:A,[3]TDSheet!$A:$D,4,0)</f>
        <v>1.35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>
        <f t="shared" si="15"/>
        <v>0</v>
      </c>
      <c r="AF32" s="14">
        <f t="shared" si="16"/>
        <v>0</v>
      </c>
      <c r="AG32" s="14">
        <f t="shared" si="17"/>
        <v>0</v>
      </c>
      <c r="AH32" s="14">
        <f t="shared" si="18"/>
        <v>0</v>
      </c>
      <c r="AI32" s="14"/>
      <c r="AJ32" s="14"/>
    </row>
    <row r="33" spans="1:36" s="1" customFormat="1" ht="11.1" customHeight="1" outlineLevel="1" x14ac:dyDescent="0.2">
      <c r="A33" s="7" t="s">
        <v>35</v>
      </c>
      <c r="B33" s="7" t="s">
        <v>8</v>
      </c>
      <c r="C33" s="8">
        <v>220</v>
      </c>
      <c r="D33" s="8">
        <v>298</v>
      </c>
      <c r="E33" s="8">
        <v>321</v>
      </c>
      <c r="F33" s="8">
        <v>182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338</v>
      </c>
      <c r="J33" s="14">
        <f t="shared" si="11"/>
        <v>-17</v>
      </c>
      <c r="K33" s="14">
        <f>VLOOKUP(A:A,[1]TDSheet!$A:$L,12,0)</f>
        <v>40</v>
      </c>
      <c r="L33" s="14">
        <f>VLOOKUP(A:A,[1]TDSheet!$A:$M,13,0)</f>
        <v>0</v>
      </c>
      <c r="M33" s="14">
        <f>VLOOKUP(A:A,[1]TDSheet!$A:$T,20,0)</f>
        <v>80</v>
      </c>
      <c r="N33" s="14"/>
      <c r="O33" s="14"/>
      <c r="P33" s="15">
        <v>50</v>
      </c>
      <c r="Q33" s="15"/>
      <c r="R33" s="15">
        <v>160</v>
      </c>
      <c r="S33" s="14">
        <f t="shared" si="12"/>
        <v>64.2</v>
      </c>
      <c r="T33" s="15"/>
      <c r="U33" s="17">
        <f t="shared" si="13"/>
        <v>7.9750778816199377</v>
      </c>
      <c r="V33" s="14">
        <f t="shared" si="14"/>
        <v>2.8348909657320873</v>
      </c>
      <c r="W33" s="14"/>
      <c r="X33" s="14"/>
      <c r="Y33" s="14">
        <f>VLOOKUP(A:A,[1]TDSheet!$A:$Y,25,0)</f>
        <v>53.4</v>
      </c>
      <c r="Z33" s="14">
        <f>VLOOKUP(A:A,[1]TDSheet!$A:$Z,26,0)</f>
        <v>54.6</v>
      </c>
      <c r="AA33" s="14">
        <f>VLOOKUP(A:A,[1]TDSheet!$A:$AA,27,0)</f>
        <v>53.4</v>
      </c>
      <c r="AB33" s="14">
        <f>VLOOKUP(A:A,[3]TDSheet!$A:$D,4,0)</f>
        <v>58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5"/>
        <v>15</v>
      </c>
      <c r="AF33" s="14">
        <f t="shared" si="16"/>
        <v>0</v>
      </c>
      <c r="AG33" s="14">
        <f t="shared" si="17"/>
        <v>48</v>
      </c>
      <c r="AH33" s="14">
        <f t="shared" si="18"/>
        <v>0</v>
      </c>
      <c r="AI33" s="14"/>
      <c r="AJ33" s="14"/>
    </row>
    <row r="34" spans="1:36" s="1" customFormat="1" ht="11.1" customHeight="1" outlineLevel="1" x14ac:dyDescent="0.2">
      <c r="A34" s="7" t="s">
        <v>36</v>
      </c>
      <c r="B34" s="7" t="s">
        <v>8</v>
      </c>
      <c r="C34" s="8">
        <v>498</v>
      </c>
      <c r="D34" s="8">
        <v>708</v>
      </c>
      <c r="E34" s="8">
        <v>670</v>
      </c>
      <c r="F34" s="8">
        <v>509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688</v>
      </c>
      <c r="J34" s="14">
        <f t="shared" si="11"/>
        <v>-18</v>
      </c>
      <c r="K34" s="14">
        <f>VLOOKUP(A:A,[1]TDSheet!$A:$L,12,0)</f>
        <v>120</v>
      </c>
      <c r="L34" s="14">
        <f>VLOOKUP(A:A,[1]TDSheet!$A:$M,13,0)</f>
        <v>0</v>
      </c>
      <c r="M34" s="14">
        <f>VLOOKUP(A:A,[1]TDSheet!$A:$T,20,0)</f>
        <v>0</v>
      </c>
      <c r="N34" s="14"/>
      <c r="O34" s="14"/>
      <c r="P34" s="15">
        <v>80</v>
      </c>
      <c r="Q34" s="15"/>
      <c r="R34" s="15">
        <v>360</v>
      </c>
      <c r="S34" s="14">
        <f t="shared" si="12"/>
        <v>134</v>
      </c>
      <c r="T34" s="15"/>
      <c r="U34" s="17">
        <f t="shared" si="13"/>
        <v>7.9776119402985071</v>
      </c>
      <c r="V34" s="14">
        <f t="shared" si="14"/>
        <v>3.7985074626865671</v>
      </c>
      <c r="W34" s="14"/>
      <c r="X34" s="14"/>
      <c r="Y34" s="14">
        <f>VLOOKUP(A:A,[1]TDSheet!$A:$Y,25,0)</f>
        <v>109.4</v>
      </c>
      <c r="Z34" s="14">
        <f>VLOOKUP(A:A,[1]TDSheet!$A:$Z,26,0)</f>
        <v>129.80000000000001</v>
      </c>
      <c r="AA34" s="14">
        <f>VLOOKUP(A:A,[1]TDSheet!$A:$AA,27,0)</f>
        <v>122.4</v>
      </c>
      <c r="AB34" s="14">
        <f>VLOOKUP(A:A,[3]TDSheet!$A:$D,4,0)</f>
        <v>135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5"/>
        <v>24</v>
      </c>
      <c r="AF34" s="14">
        <f t="shared" si="16"/>
        <v>0</v>
      </c>
      <c r="AG34" s="14">
        <f t="shared" si="17"/>
        <v>108</v>
      </c>
      <c r="AH34" s="14">
        <f t="shared" si="18"/>
        <v>0</v>
      </c>
      <c r="AI34" s="14"/>
      <c r="AJ34" s="14"/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233</v>
      </c>
      <c r="D35" s="8">
        <v>401</v>
      </c>
      <c r="E35" s="8">
        <v>404</v>
      </c>
      <c r="F35" s="8">
        <v>194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464</v>
      </c>
      <c r="J35" s="14">
        <f t="shared" si="11"/>
        <v>-60</v>
      </c>
      <c r="K35" s="14">
        <f>VLOOKUP(A:A,[1]TDSheet!$A:$L,12,0)</f>
        <v>40</v>
      </c>
      <c r="L35" s="14">
        <f>VLOOKUP(A:A,[1]TDSheet!$A:$M,13,0)</f>
        <v>160</v>
      </c>
      <c r="M35" s="14">
        <f>VLOOKUP(A:A,[1]TDSheet!$A:$T,20,0)</f>
        <v>0</v>
      </c>
      <c r="N35" s="14"/>
      <c r="O35" s="14"/>
      <c r="P35" s="15">
        <v>40</v>
      </c>
      <c r="Q35" s="15"/>
      <c r="R35" s="15">
        <v>200</v>
      </c>
      <c r="S35" s="14">
        <f t="shared" si="12"/>
        <v>80.8</v>
      </c>
      <c r="T35" s="15"/>
      <c r="U35" s="17">
        <f t="shared" si="13"/>
        <v>7.8465346534653468</v>
      </c>
      <c r="V35" s="14">
        <f t="shared" si="14"/>
        <v>2.4009900990099009</v>
      </c>
      <c r="W35" s="14"/>
      <c r="X35" s="14"/>
      <c r="Y35" s="14">
        <f>VLOOKUP(A:A,[1]TDSheet!$A:$Y,25,0)</f>
        <v>61.4</v>
      </c>
      <c r="Z35" s="14">
        <f>VLOOKUP(A:A,[1]TDSheet!$A:$Z,26,0)</f>
        <v>61.6</v>
      </c>
      <c r="AA35" s="14">
        <f>VLOOKUP(A:A,[1]TDSheet!$A:$AA,27,0)</f>
        <v>63.2</v>
      </c>
      <c r="AB35" s="14">
        <f>VLOOKUP(A:A,[3]TDSheet!$A:$D,4,0)</f>
        <v>91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5"/>
        <v>3.5999999999999996</v>
      </c>
      <c r="AF35" s="14">
        <f t="shared" si="16"/>
        <v>0</v>
      </c>
      <c r="AG35" s="14">
        <f t="shared" si="17"/>
        <v>18</v>
      </c>
      <c r="AH35" s="14">
        <f t="shared" si="18"/>
        <v>0</v>
      </c>
      <c r="AI35" s="14"/>
      <c r="AJ35" s="14"/>
    </row>
    <row r="36" spans="1:36" s="1" customFormat="1" ht="11.1" customHeight="1" outlineLevel="1" x14ac:dyDescent="0.2">
      <c r="A36" s="7" t="s">
        <v>38</v>
      </c>
      <c r="B36" s="7" t="s">
        <v>8</v>
      </c>
      <c r="C36" s="8">
        <v>143</v>
      </c>
      <c r="D36" s="8">
        <v>67</v>
      </c>
      <c r="E36" s="8">
        <v>171</v>
      </c>
      <c r="F36" s="8">
        <v>15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195</v>
      </c>
      <c r="J36" s="14">
        <f t="shared" si="11"/>
        <v>-24</v>
      </c>
      <c r="K36" s="14">
        <f>VLOOKUP(A:A,[1]TDSheet!$A:$L,12,0)</f>
        <v>40</v>
      </c>
      <c r="L36" s="14">
        <f>VLOOKUP(A:A,[1]TDSheet!$A:$M,13,0)</f>
        <v>0</v>
      </c>
      <c r="M36" s="14">
        <f>VLOOKUP(A:A,[1]TDSheet!$A:$T,20,0)</f>
        <v>100</v>
      </c>
      <c r="N36" s="14"/>
      <c r="O36" s="14"/>
      <c r="P36" s="15">
        <v>4</v>
      </c>
      <c r="Q36" s="15"/>
      <c r="R36" s="15">
        <v>120</v>
      </c>
      <c r="S36" s="14">
        <f t="shared" si="12"/>
        <v>34.200000000000003</v>
      </c>
      <c r="T36" s="15"/>
      <c r="U36" s="17">
        <f t="shared" si="13"/>
        <v>8.1578947368421044</v>
      </c>
      <c r="V36" s="14">
        <f t="shared" si="14"/>
        <v>0.43859649122807015</v>
      </c>
      <c r="W36" s="14"/>
      <c r="X36" s="14"/>
      <c r="Y36" s="14">
        <f>VLOOKUP(A:A,[1]TDSheet!$A:$Y,25,0)</f>
        <v>17.600000000000001</v>
      </c>
      <c r="Z36" s="14">
        <f>VLOOKUP(A:A,[1]TDSheet!$A:$Z,26,0)</f>
        <v>26.2</v>
      </c>
      <c r="AA36" s="14">
        <f>VLOOKUP(A:A,[1]TDSheet!$A:$AA,27,0)</f>
        <v>20</v>
      </c>
      <c r="AB36" s="14">
        <f>VLOOKUP(A:A,[3]TDSheet!$A:$D,4,0)</f>
        <v>31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5"/>
        <v>0.36</v>
      </c>
      <c r="AF36" s="14">
        <f t="shared" si="16"/>
        <v>0</v>
      </c>
      <c r="AG36" s="14">
        <f t="shared" si="17"/>
        <v>10.799999999999999</v>
      </c>
      <c r="AH36" s="14">
        <f t="shared" si="18"/>
        <v>0</v>
      </c>
      <c r="AI36" s="14"/>
      <c r="AJ36" s="14"/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389</v>
      </c>
      <c r="D37" s="8">
        <v>491</v>
      </c>
      <c r="E37" s="8">
        <v>508</v>
      </c>
      <c r="F37" s="8">
        <v>346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532</v>
      </c>
      <c r="J37" s="14">
        <f t="shared" si="11"/>
        <v>-24</v>
      </c>
      <c r="K37" s="14">
        <f>VLOOKUP(A:A,[1]TDSheet!$A:$L,12,0)</f>
        <v>50</v>
      </c>
      <c r="L37" s="14">
        <f>VLOOKUP(A:A,[1]TDSheet!$A:$M,13,0)</f>
        <v>0</v>
      </c>
      <c r="M37" s="14">
        <f>VLOOKUP(A:A,[1]TDSheet!$A:$T,20,0)</f>
        <v>80</v>
      </c>
      <c r="N37" s="14"/>
      <c r="O37" s="14"/>
      <c r="P37" s="15">
        <v>60</v>
      </c>
      <c r="Q37" s="15"/>
      <c r="R37" s="15">
        <v>240</v>
      </c>
      <c r="S37" s="14">
        <f t="shared" si="12"/>
        <v>101.6</v>
      </c>
      <c r="T37" s="15"/>
      <c r="U37" s="17">
        <f t="shared" si="13"/>
        <v>7.6377952755905518</v>
      </c>
      <c r="V37" s="14">
        <f t="shared" si="14"/>
        <v>3.4055118110236222</v>
      </c>
      <c r="W37" s="14"/>
      <c r="X37" s="14"/>
      <c r="Y37" s="14">
        <f>VLOOKUP(A:A,[1]TDSheet!$A:$Y,25,0)</f>
        <v>121</v>
      </c>
      <c r="Z37" s="14">
        <f>VLOOKUP(A:A,[1]TDSheet!$A:$Z,26,0)</f>
        <v>96.2</v>
      </c>
      <c r="AA37" s="14">
        <f>VLOOKUP(A:A,[1]TDSheet!$A:$AA,27,0)</f>
        <v>87</v>
      </c>
      <c r="AB37" s="14">
        <f>VLOOKUP(A:A,[3]TDSheet!$A:$D,4,0)</f>
        <v>102</v>
      </c>
      <c r="AC37" s="14">
        <f>VLOOKUP(A:A,[1]TDSheet!$A:$AC,29,0)</f>
        <v>0</v>
      </c>
      <c r="AD37" s="14">
        <f>VLOOKUP(A:A,[1]TDSheet!$A:$AD,30,0)</f>
        <v>0</v>
      </c>
      <c r="AE37" s="14">
        <f t="shared" si="15"/>
        <v>5.3999999999999995</v>
      </c>
      <c r="AF37" s="14">
        <f t="shared" si="16"/>
        <v>0</v>
      </c>
      <c r="AG37" s="14">
        <f t="shared" si="17"/>
        <v>21.599999999999998</v>
      </c>
      <c r="AH37" s="14">
        <f t="shared" si="18"/>
        <v>0</v>
      </c>
      <c r="AI37" s="14"/>
      <c r="AJ37" s="14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219</v>
      </c>
      <c r="D38" s="8">
        <v>206</v>
      </c>
      <c r="E38" s="8">
        <v>226</v>
      </c>
      <c r="F38" s="8">
        <v>193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232</v>
      </c>
      <c r="J38" s="14">
        <f t="shared" si="11"/>
        <v>-6</v>
      </c>
      <c r="K38" s="14">
        <f>VLOOKUP(A:A,[1]TDSheet!$A:$L,12,0)</f>
        <v>80</v>
      </c>
      <c r="L38" s="14">
        <f>VLOOKUP(A:A,[1]TDSheet!$A:$M,13,0)</f>
        <v>0</v>
      </c>
      <c r="M38" s="14">
        <f>VLOOKUP(A:A,[1]TDSheet!$A:$T,20,0)</f>
        <v>0</v>
      </c>
      <c r="N38" s="14"/>
      <c r="O38" s="14"/>
      <c r="P38" s="15"/>
      <c r="Q38" s="15"/>
      <c r="R38" s="15">
        <v>120</v>
      </c>
      <c r="S38" s="14">
        <f t="shared" si="12"/>
        <v>45.2</v>
      </c>
      <c r="T38" s="15"/>
      <c r="U38" s="17">
        <f t="shared" si="13"/>
        <v>8.6946902654867255</v>
      </c>
      <c r="V38" s="14">
        <f t="shared" si="14"/>
        <v>4.2699115044247788</v>
      </c>
      <c r="W38" s="14"/>
      <c r="X38" s="14"/>
      <c r="Y38" s="14">
        <f>VLOOKUP(A:A,[1]TDSheet!$A:$Y,25,0)</f>
        <v>45.6</v>
      </c>
      <c r="Z38" s="14">
        <f>VLOOKUP(A:A,[1]TDSheet!$A:$Z,26,0)</f>
        <v>48.4</v>
      </c>
      <c r="AA38" s="14">
        <f>VLOOKUP(A:A,[1]TDSheet!$A:$AA,27,0)</f>
        <v>45</v>
      </c>
      <c r="AB38" s="14">
        <f>VLOOKUP(A:A,[3]TDSheet!$A:$D,4,0)</f>
        <v>64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5"/>
        <v>0</v>
      </c>
      <c r="AF38" s="14">
        <f t="shared" si="16"/>
        <v>0</v>
      </c>
      <c r="AG38" s="14">
        <f t="shared" si="17"/>
        <v>48</v>
      </c>
      <c r="AH38" s="14">
        <f t="shared" si="18"/>
        <v>0</v>
      </c>
      <c r="AI38" s="14"/>
      <c r="AJ38" s="14"/>
    </row>
    <row r="39" spans="1:36" s="1" customFormat="1" ht="11.1" customHeight="1" outlineLevel="1" x14ac:dyDescent="0.2">
      <c r="A39" s="7" t="s">
        <v>41</v>
      </c>
      <c r="B39" s="7" t="s">
        <v>9</v>
      </c>
      <c r="C39" s="8">
        <v>-2.008</v>
      </c>
      <c r="D39" s="8">
        <v>18.63</v>
      </c>
      <c r="E39" s="8">
        <v>10.996</v>
      </c>
      <c r="F39" s="8">
        <v>5.6260000000000003</v>
      </c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10.6</v>
      </c>
      <c r="J39" s="14">
        <f t="shared" si="11"/>
        <v>0.3960000000000008</v>
      </c>
      <c r="K39" s="14">
        <f>VLOOKUP(A:A,[1]TDSheet!$A:$L,12,0)</f>
        <v>10</v>
      </c>
      <c r="L39" s="14">
        <f>VLOOKUP(A:A,[1]TDSheet!$A:$M,13,0)</f>
        <v>0</v>
      </c>
      <c r="M39" s="14">
        <f>VLOOKUP(A:A,[1]TDSheet!$A:$T,20,0)</f>
        <v>0</v>
      </c>
      <c r="N39" s="14"/>
      <c r="O39" s="14"/>
      <c r="P39" s="15"/>
      <c r="Q39" s="15"/>
      <c r="R39" s="15"/>
      <c r="S39" s="14">
        <f t="shared" si="12"/>
        <v>2.1992000000000003</v>
      </c>
      <c r="T39" s="15"/>
      <c r="U39" s="17">
        <f t="shared" si="13"/>
        <v>7.1053110221898867</v>
      </c>
      <c r="V39" s="14">
        <f t="shared" si="14"/>
        <v>2.5582029829028734</v>
      </c>
      <c r="W39" s="14"/>
      <c r="X39" s="14"/>
      <c r="Y39" s="14">
        <f>VLOOKUP(A:A,[1]TDSheet!$A:$Y,25,0)</f>
        <v>7.2633999999999999</v>
      </c>
      <c r="Z39" s="14">
        <f>VLOOKUP(A:A,[1]TDSheet!$A:$Z,26,0)</f>
        <v>4.9184000000000001</v>
      </c>
      <c r="AA39" s="14">
        <f>VLOOKUP(A:A,[1]TDSheet!$A:$AA,27,0)</f>
        <v>4.9786000000000001</v>
      </c>
      <c r="AB39" s="14">
        <f>VLOOKUP(A:A,[3]TDSheet!$A:$D,4,0)</f>
        <v>3.1259999999999999</v>
      </c>
      <c r="AC39" s="14" t="str">
        <f>VLOOKUP(A:A,[1]TDSheet!$A:$AC,29,0)</f>
        <v>увел</v>
      </c>
      <c r="AD39" s="14" t="str">
        <f>VLOOKUP(A:A,[1]TDSheet!$A:$AD,30,0)</f>
        <v>увел</v>
      </c>
      <c r="AE39" s="14">
        <f t="shared" si="15"/>
        <v>0</v>
      </c>
      <c r="AF39" s="14">
        <f t="shared" si="16"/>
        <v>0</v>
      </c>
      <c r="AG39" s="14">
        <f t="shared" si="17"/>
        <v>0</v>
      </c>
      <c r="AH39" s="14">
        <f t="shared" si="18"/>
        <v>0</v>
      </c>
      <c r="AI39" s="14"/>
      <c r="AJ39" s="14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297</v>
      </c>
      <c r="D40" s="8">
        <v>497</v>
      </c>
      <c r="E40" s="8">
        <v>496</v>
      </c>
      <c r="F40" s="8">
        <v>281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513</v>
      </c>
      <c r="J40" s="14">
        <f t="shared" si="11"/>
        <v>-17</v>
      </c>
      <c r="K40" s="14">
        <f>VLOOKUP(A:A,[1]TDSheet!$A:$L,12,0)</f>
        <v>120</v>
      </c>
      <c r="L40" s="14">
        <f>VLOOKUP(A:A,[1]TDSheet!$A:$M,13,0)</f>
        <v>0</v>
      </c>
      <c r="M40" s="14">
        <f>VLOOKUP(A:A,[1]TDSheet!$A:$T,20,0)</f>
        <v>0</v>
      </c>
      <c r="N40" s="14"/>
      <c r="O40" s="14"/>
      <c r="P40" s="15">
        <v>120</v>
      </c>
      <c r="Q40" s="15"/>
      <c r="R40" s="15">
        <v>280</v>
      </c>
      <c r="S40" s="14">
        <f t="shared" si="12"/>
        <v>99.2</v>
      </c>
      <c r="T40" s="15"/>
      <c r="U40" s="17">
        <f t="shared" si="13"/>
        <v>8.074596774193548</v>
      </c>
      <c r="V40" s="14">
        <f t="shared" si="14"/>
        <v>2.8326612903225805</v>
      </c>
      <c r="W40" s="14"/>
      <c r="X40" s="14"/>
      <c r="Y40" s="14">
        <f>VLOOKUP(A:A,[1]TDSheet!$A:$Y,25,0)</f>
        <v>82.4</v>
      </c>
      <c r="Z40" s="14">
        <f>VLOOKUP(A:A,[1]TDSheet!$A:$Z,26,0)</f>
        <v>78.599999999999994</v>
      </c>
      <c r="AA40" s="14">
        <f>VLOOKUP(A:A,[1]TDSheet!$A:$AA,27,0)</f>
        <v>80.400000000000006</v>
      </c>
      <c r="AB40" s="14">
        <f>VLOOKUP(A:A,[3]TDSheet!$A:$D,4,0)</f>
        <v>130</v>
      </c>
      <c r="AC40" s="14" t="str">
        <f>VLOOKUP(A:A,[1]TDSheet!$A:$AC,29,0)</f>
        <v>м135з</v>
      </c>
      <c r="AD40" s="14" t="str">
        <f>VLOOKUP(A:A,[1]TDSheet!$A:$AD,30,0)</f>
        <v>м135з</v>
      </c>
      <c r="AE40" s="14">
        <f t="shared" si="15"/>
        <v>48</v>
      </c>
      <c r="AF40" s="14">
        <f t="shared" si="16"/>
        <v>0</v>
      </c>
      <c r="AG40" s="14">
        <f t="shared" si="17"/>
        <v>112</v>
      </c>
      <c r="AH40" s="14">
        <f t="shared" si="18"/>
        <v>0</v>
      </c>
      <c r="AI40" s="14"/>
      <c r="AJ40" s="14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165</v>
      </c>
      <c r="D41" s="8">
        <v>175</v>
      </c>
      <c r="E41" s="8">
        <v>252</v>
      </c>
      <c r="F41" s="8">
        <v>77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263</v>
      </c>
      <c r="J41" s="14">
        <f t="shared" si="11"/>
        <v>-11</v>
      </c>
      <c r="K41" s="14">
        <f>VLOOKUP(A:A,[1]TDSheet!$A:$L,12,0)</f>
        <v>40</v>
      </c>
      <c r="L41" s="14">
        <f>VLOOKUP(A:A,[1]TDSheet!$A:$M,13,0)</f>
        <v>0</v>
      </c>
      <c r="M41" s="14">
        <f>VLOOKUP(A:A,[1]TDSheet!$A:$T,20,0)</f>
        <v>100</v>
      </c>
      <c r="N41" s="14"/>
      <c r="O41" s="14"/>
      <c r="P41" s="15">
        <v>40</v>
      </c>
      <c r="Q41" s="15"/>
      <c r="R41" s="15">
        <v>160</v>
      </c>
      <c r="S41" s="14">
        <f t="shared" si="12"/>
        <v>50.4</v>
      </c>
      <c r="T41" s="15"/>
      <c r="U41" s="17">
        <f t="shared" si="13"/>
        <v>8.2738095238095237</v>
      </c>
      <c r="V41" s="14">
        <f t="shared" si="14"/>
        <v>1.5277777777777779</v>
      </c>
      <c r="W41" s="14"/>
      <c r="X41" s="14"/>
      <c r="Y41" s="14">
        <f>VLOOKUP(A:A,[1]TDSheet!$A:$Y,25,0)</f>
        <v>27.6</v>
      </c>
      <c r="Z41" s="14">
        <f>VLOOKUP(A:A,[1]TDSheet!$A:$Z,26,0)</f>
        <v>35</v>
      </c>
      <c r="AA41" s="14">
        <f>VLOOKUP(A:A,[1]TDSheet!$A:$AA,27,0)</f>
        <v>33.799999999999997</v>
      </c>
      <c r="AB41" s="14">
        <f>VLOOKUP(A:A,[3]TDSheet!$A:$D,4,0)</f>
        <v>47</v>
      </c>
      <c r="AC41" s="14" t="e">
        <f>VLOOKUP(A:A,[1]TDSheet!$A:$AC,29,0)</f>
        <v>#N/A</v>
      </c>
      <c r="AD41" s="14" t="e">
        <f>VLOOKUP(A:A,[1]TDSheet!$A:$AD,30,0)</f>
        <v>#N/A</v>
      </c>
      <c r="AE41" s="14">
        <f t="shared" si="15"/>
        <v>6</v>
      </c>
      <c r="AF41" s="14">
        <f t="shared" si="16"/>
        <v>0</v>
      </c>
      <c r="AG41" s="14">
        <f t="shared" si="17"/>
        <v>24</v>
      </c>
      <c r="AH41" s="14">
        <f t="shared" si="18"/>
        <v>0</v>
      </c>
      <c r="AI41" s="14"/>
      <c r="AJ41" s="14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314.70499999999998</v>
      </c>
      <c r="D42" s="8">
        <v>444.899</v>
      </c>
      <c r="E42" s="8">
        <v>486.92</v>
      </c>
      <c r="F42" s="8">
        <v>243.88200000000001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486.32299999999998</v>
      </c>
      <c r="J42" s="14">
        <f t="shared" si="11"/>
        <v>0.59700000000003683</v>
      </c>
      <c r="K42" s="14">
        <f>VLOOKUP(A:A,[1]TDSheet!$A:$L,12,0)</f>
        <v>120</v>
      </c>
      <c r="L42" s="14">
        <f>VLOOKUP(A:A,[1]TDSheet!$A:$M,13,0)</f>
        <v>120</v>
      </c>
      <c r="M42" s="14">
        <f>VLOOKUP(A:A,[1]TDSheet!$A:$T,20,0)</f>
        <v>0</v>
      </c>
      <c r="N42" s="14"/>
      <c r="O42" s="14"/>
      <c r="P42" s="15">
        <v>40</v>
      </c>
      <c r="Q42" s="15"/>
      <c r="R42" s="15">
        <v>260</v>
      </c>
      <c r="S42" s="14">
        <f t="shared" si="12"/>
        <v>97.384</v>
      </c>
      <c r="T42" s="15"/>
      <c r="U42" s="17">
        <f t="shared" si="13"/>
        <v>8.0493920972644375</v>
      </c>
      <c r="V42" s="14">
        <f t="shared" si="14"/>
        <v>2.5043333607163394</v>
      </c>
      <c r="W42" s="14"/>
      <c r="X42" s="14"/>
      <c r="Y42" s="14">
        <f>VLOOKUP(A:A,[1]TDSheet!$A:$Y,25,0)</f>
        <v>95.813599999999994</v>
      </c>
      <c r="Z42" s="14">
        <f>VLOOKUP(A:A,[1]TDSheet!$A:$Z,26,0)</f>
        <v>79.0304</v>
      </c>
      <c r="AA42" s="14">
        <f>VLOOKUP(A:A,[1]TDSheet!$A:$AA,27,0)</f>
        <v>78.712000000000003</v>
      </c>
      <c r="AB42" s="14">
        <f>VLOOKUP(A:A,[3]TDSheet!$A:$D,4,0)</f>
        <v>83.1</v>
      </c>
      <c r="AC42" s="14">
        <f>VLOOKUP(A:A,[1]TDSheet!$A:$AC,29,0)</f>
        <v>0</v>
      </c>
      <c r="AD42" s="14">
        <f>VLOOKUP(A:A,[1]TDSheet!$A:$AD,30,0)</f>
        <v>0</v>
      </c>
      <c r="AE42" s="14">
        <f t="shared" si="15"/>
        <v>40</v>
      </c>
      <c r="AF42" s="14">
        <f t="shared" si="16"/>
        <v>0</v>
      </c>
      <c r="AG42" s="14">
        <f t="shared" si="17"/>
        <v>260</v>
      </c>
      <c r="AH42" s="14">
        <f t="shared" si="18"/>
        <v>0</v>
      </c>
      <c r="AI42" s="14"/>
      <c r="AJ42" s="14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453</v>
      </c>
      <c r="D43" s="8">
        <v>217</v>
      </c>
      <c r="E43" s="8">
        <v>590</v>
      </c>
      <c r="F43" s="8">
        <v>63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626</v>
      </c>
      <c r="J43" s="14">
        <f t="shared" si="11"/>
        <v>-36</v>
      </c>
      <c r="K43" s="14">
        <f>VLOOKUP(A:A,[1]TDSheet!$A:$L,12,0)</f>
        <v>80</v>
      </c>
      <c r="L43" s="14">
        <f>VLOOKUP(A:A,[1]TDSheet!$A:$M,13,0)</f>
        <v>80</v>
      </c>
      <c r="M43" s="14">
        <f>VLOOKUP(A:A,[1]TDSheet!$A:$T,20,0)</f>
        <v>280</v>
      </c>
      <c r="N43" s="14"/>
      <c r="O43" s="14"/>
      <c r="P43" s="15">
        <v>120</v>
      </c>
      <c r="Q43" s="15"/>
      <c r="R43" s="15">
        <v>360</v>
      </c>
      <c r="S43" s="14">
        <f t="shared" si="12"/>
        <v>118</v>
      </c>
      <c r="T43" s="15"/>
      <c r="U43" s="17">
        <f t="shared" si="13"/>
        <v>8.3305084745762716</v>
      </c>
      <c r="V43" s="14">
        <f t="shared" si="14"/>
        <v>0.53389830508474578</v>
      </c>
      <c r="W43" s="14"/>
      <c r="X43" s="14"/>
      <c r="Y43" s="14">
        <f>VLOOKUP(A:A,[1]TDSheet!$A:$Y,25,0)</f>
        <v>111</v>
      </c>
      <c r="Z43" s="14">
        <f>VLOOKUP(A:A,[1]TDSheet!$A:$Z,26,0)</f>
        <v>91.4</v>
      </c>
      <c r="AA43" s="14">
        <f>VLOOKUP(A:A,[1]TDSheet!$A:$AA,27,0)</f>
        <v>71</v>
      </c>
      <c r="AB43" s="14">
        <f>VLOOKUP(A:A,[3]TDSheet!$A:$D,4,0)</f>
        <v>104</v>
      </c>
      <c r="AC43" s="14" t="str">
        <f>VLOOKUP(A:A,[1]TDSheet!$A:$AC,29,0)</f>
        <v>костик</v>
      </c>
      <c r="AD43" s="14" t="str">
        <f>VLOOKUP(A:A,[1]TDSheet!$A:$AD,30,0)</f>
        <v>костик</v>
      </c>
      <c r="AE43" s="14">
        <f t="shared" si="15"/>
        <v>48</v>
      </c>
      <c r="AF43" s="14">
        <f t="shared" si="16"/>
        <v>0</v>
      </c>
      <c r="AG43" s="14">
        <f t="shared" si="17"/>
        <v>144</v>
      </c>
      <c r="AH43" s="14">
        <f t="shared" si="18"/>
        <v>0</v>
      </c>
      <c r="AI43" s="14"/>
      <c r="AJ43" s="14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435</v>
      </c>
      <c r="D44" s="8">
        <v>419</v>
      </c>
      <c r="E44" s="8">
        <v>535</v>
      </c>
      <c r="F44" s="8">
        <v>302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553</v>
      </c>
      <c r="J44" s="14">
        <f t="shared" si="11"/>
        <v>-18</v>
      </c>
      <c r="K44" s="14">
        <f>VLOOKUP(A:A,[1]TDSheet!$A:$L,12,0)</f>
        <v>120</v>
      </c>
      <c r="L44" s="14">
        <f>VLOOKUP(A:A,[1]TDSheet!$A:$M,13,0)</f>
        <v>80</v>
      </c>
      <c r="M44" s="14">
        <f>VLOOKUP(A:A,[1]TDSheet!$A:$T,20,0)</f>
        <v>0</v>
      </c>
      <c r="N44" s="14"/>
      <c r="O44" s="14"/>
      <c r="P44" s="15">
        <v>80</v>
      </c>
      <c r="Q44" s="15"/>
      <c r="R44" s="15">
        <v>320</v>
      </c>
      <c r="S44" s="14">
        <f t="shared" si="12"/>
        <v>107</v>
      </c>
      <c r="T44" s="15"/>
      <c r="U44" s="17">
        <f t="shared" si="13"/>
        <v>8.4299065420560755</v>
      </c>
      <c r="V44" s="14">
        <f t="shared" si="14"/>
        <v>2.8224299065420562</v>
      </c>
      <c r="W44" s="14"/>
      <c r="X44" s="14"/>
      <c r="Y44" s="14">
        <f>VLOOKUP(A:A,[1]TDSheet!$A:$Y,25,0)</f>
        <v>119</v>
      </c>
      <c r="Z44" s="14">
        <f>VLOOKUP(A:A,[1]TDSheet!$A:$Z,26,0)</f>
        <v>102.6</v>
      </c>
      <c r="AA44" s="14">
        <f>VLOOKUP(A:A,[1]TDSheet!$A:$AA,27,0)</f>
        <v>96</v>
      </c>
      <c r="AB44" s="14">
        <f>VLOOKUP(A:A,[3]TDSheet!$A:$D,4,0)</f>
        <v>90</v>
      </c>
      <c r="AC44" s="14" t="str">
        <f>VLOOKUP(A:A,[1]TDSheet!$A:$AC,29,0)</f>
        <v>м43з</v>
      </c>
      <c r="AD44" s="14" t="str">
        <f>VLOOKUP(A:A,[1]TDSheet!$A:$AD,30,0)</f>
        <v>м43з</v>
      </c>
      <c r="AE44" s="14">
        <f t="shared" si="15"/>
        <v>32</v>
      </c>
      <c r="AF44" s="14">
        <f t="shared" si="16"/>
        <v>0</v>
      </c>
      <c r="AG44" s="14">
        <f t="shared" si="17"/>
        <v>128</v>
      </c>
      <c r="AH44" s="14">
        <f t="shared" si="18"/>
        <v>0</v>
      </c>
      <c r="AI44" s="14"/>
      <c r="AJ44" s="14"/>
    </row>
    <row r="45" spans="1:36" s="1" customFormat="1" ht="11.1" customHeight="1" outlineLevel="1" x14ac:dyDescent="0.2">
      <c r="A45" s="7" t="s">
        <v>47</v>
      </c>
      <c r="B45" s="7" t="s">
        <v>8</v>
      </c>
      <c r="C45" s="8">
        <v>3851</v>
      </c>
      <c r="D45" s="8">
        <v>6954</v>
      </c>
      <c r="E45" s="8">
        <v>5632</v>
      </c>
      <c r="F45" s="8">
        <v>5043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5766</v>
      </c>
      <c r="J45" s="14">
        <f t="shared" si="11"/>
        <v>-134</v>
      </c>
      <c r="K45" s="14">
        <f>VLOOKUP(A:A,[1]TDSheet!$A:$L,12,0)</f>
        <v>1200</v>
      </c>
      <c r="L45" s="14">
        <f>VLOOKUP(A:A,[1]TDSheet!$A:$M,13,0)</f>
        <v>0</v>
      </c>
      <c r="M45" s="14">
        <f>VLOOKUP(A:A,[1]TDSheet!$A:$T,20,0)</f>
        <v>0</v>
      </c>
      <c r="N45" s="14"/>
      <c r="O45" s="14"/>
      <c r="P45" s="15"/>
      <c r="Q45" s="15">
        <v>1400</v>
      </c>
      <c r="R45" s="15">
        <v>2000</v>
      </c>
      <c r="S45" s="14">
        <f t="shared" si="12"/>
        <v>1126.4000000000001</v>
      </c>
      <c r="T45" s="15">
        <v>1400</v>
      </c>
      <c r="U45" s="17">
        <f t="shared" si="13"/>
        <v>9.8037997159090899</v>
      </c>
      <c r="V45" s="14">
        <f t="shared" si="14"/>
        <v>4.477095170454545</v>
      </c>
      <c r="W45" s="14"/>
      <c r="X45" s="14"/>
      <c r="Y45" s="14">
        <f>VLOOKUP(A:A,[1]TDSheet!$A:$Y,25,0)</f>
        <v>1121.4000000000001</v>
      </c>
      <c r="Z45" s="14">
        <f>VLOOKUP(A:A,[1]TDSheet!$A:$Z,26,0)</f>
        <v>1028.2</v>
      </c>
      <c r="AA45" s="14">
        <f>VLOOKUP(A:A,[1]TDSheet!$A:$AA,27,0)</f>
        <v>1006.2</v>
      </c>
      <c r="AB45" s="14">
        <f>VLOOKUP(A:A,[3]TDSheet!$A:$D,4,0)</f>
        <v>1176</v>
      </c>
      <c r="AC45" s="14" t="str">
        <f>VLOOKUP(A:A,[1]TDSheet!$A:$AC,29,0)</f>
        <v>кор</v>
      </c>
      <c r="AD45" s="14" t="str">
        <f>VLOOKUP(A:A,[1]TDSheet!$A:$AD,30,0)</f>
        <v>кор</v>
      </c>
      <c r="AE45" s="14">
        <f t="shared" si="15"/>
        <v>0</v>
      </c>
      <c r="AF45" s="14">
        <f t="shared" si="16"/>
        <v>560</v>
      </c>
      <c r="AG45" s="14">
        <f t="shared" si="17"/>
        <v>800</v>
      </c>
      <c r="AH45" s="14">
        <f t="shared" si="18"/>
        <v>560</v>
      </c>
      <c r="AI45" s="14"/>
      <c r="AJ45" s="14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872</v>
      </c>
      <c r="D46" s="8">
        <v>1345</v>
      </c>
      <c r="E46" s="18">
        <v>1513</v>
      </c>
      <c r="F46" s="18">
        <v>584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1537</v>
      </c>
      <c r="J46" s="14">
        <f t="shared" si="11"/>
        <v>-24</v>
      </c>
      <c r="K46" s="14">
        <f>VLOOKUP(A:A,[1]TDSheet!$A:$L,12,0)</f>
        <v>240</v>
      </c>
      <c r="L46" s="14">
        <f>VLOOKUP(A:A,[1]TDSheet!$A:$M,13,0)</f>
        <v>120</v>
      </c>
      <c r="M46" s="14">
        <f>VLOOKUP(A:A,[1]TDSheet!$A:$T,20,0)</f>
        <v>360</v>
      </c>
      <c r="N46" s="14"/>
      <c r="O46" s="14"/>
      <c r="P46" s="15">
        <v>240</v>
      </c>
      <c r="Q46" s="15"/>
      <c r="R46" s="15">
        <v>880</v>
      </c>
      <c r="S46" s="14">
        <f t="shared" si="12"/>
        <v>302.60000000000002</v>
      </c>
      <c r="T46" s="15"/>
      <c r="U46" s="17">
        <f t="shared" si="13"/>
        <v>8.0105750165234628</v>
      </c>
      <c r="V46" s="14">
        <f t="shared" si="14"/>
        <v>1.9299405155320555</v>
      </c>
      <c r="W46" s="14"/>
      <c r="X46" s="14"/>
      <c r="Y46" s="14">
        <f>VLOOKUP(A:A,[1]TDSheet!$A:$Y,25,0)</f>
        <v>257.8</v>
      </c>
      <c r="Z46" s="14">
        <f>VLOOKUP(A:A,[1]TDSheet!$A:$Z,26,0)</f>
        <v>222.2</v>
      </c>
      <c r="AA46" s="14">
        <f>VLOOKUP(A:A,[1]TDSheet!$A:$AA,27,0)</f>
        <v>221</v>
      </c>
      <c r="AB46" s="14">
        <f>VLOOKUP(A:A,[3]TDSheet!$A:$D,4,0)</f>
        <v>357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5"/>
        <v>120</v>
      </c>
      <c r="AF46" s="14">
        <f t="shared" si="16"/>
        <v>0</v>
      </c>
      <c r="AG46" s="14">
        <f t="shared" si="17"/>
        <v>440</v>
      </c>
      <c r="AH46" s="14">
        <f t="shared" si="18"/>
        <v>0</v>
      </c>
      <c r="AI46" s="14"/>
      <c r="AJ46" s="14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55</v>
      </c>
      <c r="D47" s="8">
        <v>75</v>
      </c>
      <c r="E47" s="8">
        <v>95</v>
      </c>
      <c r="F47" s="8">
        <v>25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103</v>
      </c>
      <c r="J47" s="14">
        <f t="shared" si="11"/>
        <v>-8</v>
      </c>
      <c r="K47" s="14">
        <f>VLOOKUP(A:A,[1]TDSheet!$A:$L,12,0)</f>
        <v>0</v>
      </c>
      <c r="L47" s="14">
        <f>VLOOKUP(A:A,[1]TDSheet!$A:$M,13,0)</f>
        <v>40</v>
      </c>
      <c r="M47" s="14">
        <f>VLOOKUP(A:A,[1]TDSheet!$A:$T,20,0)</f>
        <v>40</v>
      </c>
      <c r="N47" s="14"/>
      <c r="O47" s="14"/>
      <c r="P47" s="15"/>
      <c r="Q47" s="15"/>
      <c r="R47" s="15">
        <v>40</v>
      </c>
      <c r="S47" s="14">
        <f t="shared" si="12"/>
        <v>19</v>
      </c>
      <c r="T47" s="15"/>
      <c r="U47" s="17">
        <f t="shared" si="13"/>
        <v>7.6315789473684212</v>
      </c>
      <c r="V47" s="14">
        <f t="shared" si="14"/>
        <v>1.3157894736842106</v>
      </c>
      <c r="W47" s="14"/>
      <c r="X47" s="14"/>
      <c r="Y47" s="14">
        <f>VLOOKUP(A:A,[1]TDSheet!$A:$Y,25,0)</f>
        <v>11</v>
      </c>
      <c r="Z47" s="14">
        <f>VLOOKUP(A:A,[1]TDSheet!$A:$Z,26,0)</f>
        <v>23.8</v>
      </c>
      <c r="AA47" s="14">
        <f>VLOOKUP(A:A,[1]TDSheet!$A:$AA,27,0)</f>
        <v>20</v>
      </c>
      <c r="AB47" s="14">
        <f>VLOOKUP(A:A,[3]TDSheet!$A:$D,4,0)</f>
        <v>4</v>
      </c>
      <c r="AC47" s="14" t="str">
        <f>VLOOKUP(A:A,[1]TDSheet!$A:$AC,29,0)</f>
        <v>увел</v>
      </c>
      <c r="AD47" s="14" t="str">
        <f>VLOOKUP(A:A,[1]TDSheet!$A:$AD,30,0)</f>
        <v>увел</v>
      </c>
      <c r="AE47" s="14">
        <f t="shared" si="15"/>
        <v>0</v>
      </c>
      <c r="AF47" s="14">
        <f t="shared" si="16"/>
        <v>0</v>
      </c>
      <c r="AG47" s="14">
        <f t="shared" si="17"/>
        <v>20</v>
      </c>
      <c r="AH47" s="14">
        <f t="shared" si="18"/>
        <v>0</v>
      </c>
      <c r="AI47" s="14"/>
      <c r="AJ47" s="14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1490</v>
      </c>
      <c r="D48" s="8">
        <v>1988</v>
      </c>
      <c r="E48" s="8">
        <v>2528</v>
      </c>
      <c r="F48" s="8">
        <v>901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2578</v>
      </c>
      <c r="J48" s="14">
        <f t="shared" si="11"/>
        <v>-50</v>
      </c>
      <c r="K48" s="14">
        <f>VLOOKUP(A:A,[1]TDSheet!$A:$L,12,0)</f>
        <v>400</v>
      </c>
      <c r="L48" s="14">
        <f>VLOOKUP(A:A,[1]TDSheet!$A:$M,13,0)</f>
        <v>400</v>
      </c>
      <c r="M48" s="14">
        <f>VLOOKUP(A:A,[1]TDSheet!$A:$T,20,0)</f>
        <v>600</v>
      </c>
      <c r="N48" s="14"/>
      <c r="O48" s="14"/>
      <c r="P48" s="15">
        <v>400</v>
      </c>
      <c r="Q48" s="15">
        <v>600</v>
      </c>
      <c r="R48" s="15">
        <v>600</v>
      </c>
      <c r="S48" s="14">
        <f t="shared" si="12"/>
        <v>505.6</v>
      </c>
      <c r="T48" s="15">
        <v>800</v>
      </c>
      <c r="U48" s="17">
        <f t="shared" si="13"/>
        <v>9.2978639240506329</v>
      </c>
      <c r="V48" s="14">
        <f t="shared" si="14"/>
        <v>1.7820411392405062</v>
      </c>
      <c r="W48" s="14"/>
      <c r="X48" s="14"/>
      <c r="Y48" s="14">
        <f>VLOOKUP(A:A,[1]TDSheet!$A:$Y,25,0)</f>
        <v>445.8</v>
      </c>
      <c r="Z48" s="14">
        <f>VLOOKUP(A:A,[1]TDSheet!$A:$Z,26,0)</f>
        <v>372.4</v>
      </c>
      <c r="AA48" s="14">
        <f>VLOOKUP(A:A,[1]TDSheet!$A:$AA,27,0)</f>
        <v>364.2</v>
      </c>
      <c r="AB48" s="14">
        <f>VLOOKUP(A:A,[3]TDSheet!$A:$D,4,0)</f>
        <v>527</v>
      </c>
      <c r="AC48" s="14" t="str">
        <f>VLOOKUP(A:A,[1]TDSheet!$A:$AC,29,0)</f>
        <v>м1400з</v>
      </c>
      <c r="AD48" s="14" t="str">
        <f>VLOOKUP(A:A,[1]TDSheet!$A:$AD,30,0)</f>
        <v>м1400з</v>
      </c>
      <c r="AE48" s="14">
        <f t="shared" si="15"/>
        <v>160</v>
      </c>
      <c r="AF48" s="14">
        <f t="shared" si="16"/>
        <v>240</v>
      </c>
      <c r="AG48" s="14">
        <f t="shared" si="17"/>
        <v>240</v>
      </c>
      <c r="AH48" s="14">
        <f t="shared" si="18"/>
        <v>320</v>
      </c>
      <c r="AI48" s="14"/>
      <c r="AJ48" s="14"/>
    </row>
    <row r="49" spans="1:36" s="1" customFormat="1" ht="11.1" customHeight="1" outlineLevel="1" x14ac:dyDescent="0.2">
      <c r="A49" s="7" t="s">
        <v>51</v>
      </c>
      <c r="B49" s="7" t="s">
        <v>8</v>
      </c>
      <c r="C49" s="8">
        <v>3717</v>
      </c>
      <c r="D49" s="8">
        <v>7331</v>
      </c>
      <c r="E49" s="8">
        <v>5744</v>
      </c>
      <c r="F49" s="8">
        <v>5197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5857</v>
      </c>
      <c r="J49" s="14">
        <f t="shared" si="11"/>
        <v>-113</v>
      </c>
      <c r="K49" s="14">
        <f>VLOOKUP(A:A,[1]TDSheet!$A:$L,12,0)</f>
        <v>1200</v>
      </c>
      <c r="L49" s="14">
        <f>VLOOKUP(A:A,[1]TDSheet!$A:$M,13,0)</f>
        <v>0</v>
      </c>
      <c r="M49" s="14">
        <f>VLOOKUP(A:A,[1]TDSheet!$A:$T,20,0)</f>
        <v>0</v>
      </c>
      <c r="N49" s="14"/>
      <c r="O49" s="14"/>
      <c r="P49" s="15"/>
      <c r="Q49" s="15">
        <v>1200</v>
      </c>
      <c r="R49" s="15">
        <v>2000</v>
      </c>
      <c r="S49" s="14">
        <f t="shared" si="12"/>
        <v>1148.8</v>
      </c>
      <c r="T49" s="15">
        <v>1600</v>
      </c>
      <c r="U49" s="17">
        <f t="shared" si="13"/>
        <v>9.7466922005571028</v>
      </c>
      <c r="V49" s="14">
        <f t="shared" si="14"/>
        <v>4.5238509749303626</v>
      </c>
      <c r="W49" s="14"/>
      <c r="X49" s="14"/>
      <c r="Y49" s="14">
        <f>VLOOKUP(A:A,[1]TDSheet!$A:$Y,25,0)</f>
        <v>1048.5999999999999</v>
      </c>
      <c r="Z49" s="14">
        <f>VLOOKUP(A:A,[1]TDSheet!$A:$Z,26,0)</f>
        <v>1049.2</v>
      </c>
      <c r="AA49" s="14">
        <f>VLOOKUP(A:A,[1]TDSheet!$A:$AA,27,0)</f>
        <v>1028</v>
      </c>
      <c r="AB49" s="14">
        <f>VLOOKUP(A:A,[3]TDSheet!$A:$D,4,0)</f>
        <v>1241</v>
      </c>
      <c r="AC49" s="14" t="str">
        <f>VLOOKUP(A:A,[1]TDSheet!$A:$AC,29,0)</f>
        <v>кор</v>
      </c>
      <c r="AD49" s="14" t="str">
        <f>VLOOKUP(A:A,[1]TDSheet!$A:$AD,30,0)</f>
        <v>кор</v>
      </c>
      <c r="AE49" s="14">
        <f t="shared" si="15"/>
        <v>0</v>
      </c>
      <c r="AF49" s="14">
        <f t="shared" si="16"/>
        <v>480</v>
      </c>
      <c r="AG49" s="14">
        <f t="shared" si="17"/>
        <v>800</v>
      </c>
      <c r="AH49" s="14">
        <f t="shared" si="18"/>
        <v>640</v>
      </c>
      <c r="AI49" s="14"/>
      <c r="AJ49" s="14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79</v>
      </c>
      <c r="D50" s="8">
        <v>62</v>
      </c>
      <c r="E50" s="8">
        <v>100</v>
      </c>
      <c r="F50" s="8">
        <v>39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113</v>
      </c>
      <c r="J50" s="14">
        <f t="shared" si="11"/>
        <v>-13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VLOOKUP(A:A,[1]TDSheet!$A:$T,20,0)</f>
        <v>60</v>
      </c>
      <c r="N50" s="14"/>
      <c r="O50" s="14"/>
      <c r="P50" s="15"/>
      <c r="Q50" s="15"/>
      <c r="R50" s="15">
        <v>60</v>
      </c>
      <c r="S50" s="14">
        <f t="shared" si="12"/>
        <v>20</v>
      </c>
      <c r="T50" s="15"/>
      <c r="U50" s="17">
        <f t="shared" si="13"/>
        <v>7.95</v>
      </c>
      <c r="V50" s="14">
        <f t="shared" si="14"/>
        <v>1.95</v>
      </c>
      <c r="W50" s="14"/>
      <c r="X50" s="14"/>
      <c r="Y50" s="14">
        <f>VLOOKUP(A:A,[1]TDSheet!$A:$Y,25,0)</f>
        <v>24.4</v>
      </c>
      <c r="Z50" s="14">
        <f>VLOOKUP(A:A,[1]TDSheet!$A:$Z,26,0)</f>
        <v>11.6</v>
      </c>
      <c r="AA50" s="14">
        <f>VLOOKUP(A:A,[1]TDSheet!$A:$AA,27,0)</f>
        <v>13.4</v>
      </c>
      <c r="AB50" s="14">
        <f>VLOOKUP(A:A,[3]TDSheet!$A:$D,4,0)</f>
        <v>15</v>
      </c>
      <c r="AC50" s="14" t="str">
        <f>VLOOKUP(A:A,[1]TDSheet!$A:$AC,29,0)</f>
        <v>увел</v>
      </c>
      <c r="AD50" s="14" t="str">
        <f>VLOOKUP(A:A,[1]TDSheet!$A:$AD,30,0)</f>
        <v>увел</v>
      </c>
      <c r="AE50" s="14">
        <f t="shared" si="15"/>
        <v>0</v>
      </c>
      <c r="AF50" s="14">
        <f t="shared" si="16"/>
        <v>0</v>
      </c>
      <c r="AG50" s="14">
        <f t="shared" si="17"/>
        <v>50.4</v>
      </c>
      <c r="AH50" s="14">
        <f t="shared" si="18"/>
        <v>0</v>
      </c>
      <c r="AI50" s="14"/>
      <c r="AJ50" s="14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1858</v>
      </c>
      <c r="D51" s="8">
        <v>1633</v>
      </c>
      <c r="E51" s="8">
        <v>1914</v>
      </c>
      <c r="F51" s="8">
        <v>1561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1930</v>
      </c>
      <c r="J51" s="14">
        <f t="shared" si="11"/>
        <v>-16</v>
      </c>
      <c r="K51" s="14">
        <f>VLOOKUP(A:A,[1]TDSheet!$A:$L,12,0)</f>
        <v>0</v>
      </c>
      <c r="L51" s="14">
        <f>VLOOKUP(A:A,[1]TDSheet!$A:$M,13,0)</f>
        <v>280</v>
      </c>
      <c r="M51" s="14">
        <f>VLOOKUP(A:A,[1]TDSheet!$A:$T,20,0)</f>
        <v>0</v>
      </c>
      <c r="N51" s="14"/>
      <c r="O51" s="14"/>
      <c r="P51" s="15">
        <v>200</v>
      </c>
      <c r="Q51" s="15">
        <v>400</v>
      </c>
      <c r="R51" s="15">
        <v>600</v>
      </c>
      <c r="S51" s="14">
        <f t="shared" si="12"/>
        <v>382.8</v>
      </c>
      <c r="T51" s="15"/>
      <c r="U51" s="17">
        <f t="shared" si="13"/>
        <v>7.9440961337513061</v>
      </c>
      <c r="V51" s="14">
        <f t="shared" si="14"/>
        <v>4.0778474399164057</v>
      </c>
      <c r="W51" s="14"/>
      <c r="X51" s="14"/>
      <c r="Y51" s="14">
        <f>VLOOKUP(A:A,[1]TDSheet!$A:$Y,25,0)</f>
        <v>341.4</v>
      </c>
      <c r="Z51" s="14">
        <f>VLOOKUP(A:A,[1]TDSheet!$A:$Z,26,0)</f>
        <v>408</v>
      </c>
      <c r="AA51" s="14">
        <f>VLOOKUP(A:A,[1]TDSheet!$A:$AA,27,0)</f>
        <v>344.2</v>
      </c>
      <c r="AB51" s="14">
        <f>VLOOKUP(A:A,[3]TDSheet!$A:$D,4,0)</f>
        <v>492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5"/>
        <v>60</v>
      </c>
      <c r="AF51" s="14">
        <f t="shared" si="16"/>
        <v>120</v>
      </c>
      <c r="AG51" s="14">
        <f t="shared" si="17"/>
        <v>180</v>
      </c>
      <c r="AH51" s="14">
        <f t="shared" si="18"/>
        <v>0</v>
      </c>
      <c r="AI51" s="14"/>
      <c r="AJ51" s="14"/>
    </row>
    <row r="52" spans="1:36" s="1" customFormat="1" ht="11.1" customHeight="1" outlineLevel="1" x14ac:dyDescent="0.2">
      <c r="A52" s="7" t="s">
        <v>54</v>
      </c>
      <c r="B52" s="7" t="s">
        <v>8</v>
      </c>
      <c r="C52" s="8">
        <v>103</v>
      </c>
      <c r="D52" s="8">
        <v>301</v>
      </c>
      <c r="E52" s="8">
        <v>296</v>
      </c>
      <c r="F52" s="8">
        <v>97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309</v>
      </c>
      <c r="J52" s="14">
        <f t="shared" si="11"/>
        <v>-13</v>
      </c>
      <c r="K52" s="14">
        <f>VLOOKUP(A:A,[1]TDSheet!$A:$L,12,0)</f>
        <v>40</v>
      </c>
      <c r="L52" s="14">
        <f>VLOOKUP(A:A,[1]TDSheet!$A:$M,13,0)</f>
        <v>60</v>
      </c>
      <c r="M52" s="14">
        <f>VLOOKUP(A:A,[1]TDSheet!$A:$T,20,0)</f>
        <v>80</v>
      </c>
      <c r="N52" s="14"/>
      <c r="O52" s="14"/>
      <c r="P52" s="15">
        <v>40</v>
      </c>
      <c r="Q52" s="15"/>
      <c r="R52" s="15">
        <v>150</v>
      </c>
      <c r="S52" s="14">
        <f t="shared" si="12"/>
        <v>59.2</v>
      </c>
      <c r="T52" s="15"/>
      <c r="U52" s="17">
        <f t="shared" si="13"/>
        <v>7.8885135135135132</v>
      </c>
      <c r="V52" s="14">
        <f t="shared" si="14"/>
        <v>1.6385135135135134</v>
      </c>
      <c r="W52" s="14"/>
      <c r="X52" s="14"/>
      <c r="Y52" s="14">
        <f>VLOOKUP(A:A,[1]TDSheet!$A:$Y,25,0)</f>
        <v>41.4</v>
      </c>
      <c r="Z52" s="14">
        <f>VLOOKUP(A:A,[1]TDSheet!$A:$Z,26,0)</f>
        <v>33.799999999999997</v>
      </c>
      <c r="AA52" s="14">
        <f>VLOOKUP(A:A,[1]TDSheet!$A:$AA,27,0)</f>
        <v>42</v>
      </c>
      <c r="AB52" s="14">
        <f>VLOOKUP(A:A,[3]TDSheet!$A:$D,4,0)</f>
        <v>42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15"/>
        <v>4</v>
      </c>
      <c r="AF52" s="14">
        <f t="shared" si="16"/>
        <v>0</v>
      </c>
      <c r="AG52" s="14">
        <f t="shared" si="17"/>
        <v>15</v>
      </c>
      <c r="AH52" s="14">
        <f t="shared" si="18"/>
        <v>0</v>
      </c>
      <c r="AI52" s="14"/>
      <c r="AJ52" s="14"/>
    </row>
    <row r="53" spans="1:36" s="1" customFormat="1" ht="11.1" customHeight="1" outlineLevel="1" x14ac:dyDescent="0.2">
      <c r="A53" s="7" t="s">
        <v>55</v>
      </c>
      <c r="B53" s="7" t="s">
        <v>8</v>
      </c>
      <c r="C53" s="8">
        <v>1307</v>
      </c>
      <c r="D53" s="8">
        <v>2182</v>
      </c>
      <c r="E53" s="8">
        <v>2206</v>
      </c>
      <c r="F53" s="8">
        <v>1217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2356</v>
      </c>
      <c r="J53" s="14">
        <f t="shared" si="11"/>
        <v>-150</v>
      </c>
      <c r="K53" s="14">
        <f>VLOOKUP(A:A,[1]TDSheet!$A:$L,12,0)</f>
        <v>140</v>
      </c>
      <c r="L53" s="14">
        <f>VLOOKUP(A:A,[1]TDSheet!$A:$M,13,0)</f>
        <v>420</v>
      </c>
      <c r="M53" s="14">
        <f>VLOOKUP(A:A,[1]TDSheet!$A:$T,20,0)</f>
        <v>280</v>
      </c>
      <c r="N53" s="14"/>
      <c r="O53" s="14"/>
      <c r="P53" s="15">
        <v>280</v>
      </c>
      <c r="Q53" s="15"/>
      <c r="R53" s="15">
        <v>980</v>
      </c>
      <c r="S53" s="14">
        <f t="shared" si="12"/>
        <v>441.2</v>
      </c>
      <c r="T53" s="15"/>
      <c r="U53" s="17">
        <f t="shared" si="13"/>
        <v>7.5181323662737993</v>
      </c>
      <c r="V53" s="14">
        <f t="shared" si="14"/>
        <v>2.7583862194016322</v>
      </c>
      <c r="W53" s="14"/>
      <c r="X53" s="14"/>
      <c r="Y53" s="14">
        <f>VLOOKUP(A:A,[1]TDSheet!$A:$Y,25,0)</f>
        <v>380.2</v>
      </c>
      <c r="Z53" s="14">
        <f>VLOOKUP(A:A,[1]TDSheet!$A:$Z,26,0)</f>
        <v>342.6</v>
      </c>
      <c r="AA53" s="14">
        <f>VLOOKUP(A:A,[1]TDSheet!$A:$AA,27,0)</f>
        <v>357.2</v>
      </c>
      <c r="AB53" s="14">
        <f>VLOOKUP(A:A,[3]TDSheet!$A:$D,4,0)</f>
        <v>388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5"/>
        <v>28</v>
      </c>
      <c r="AF53" s="14">
        <f t="shared" si="16"/>
        <v>0</v>
      </c>
      <c r="AG53" s="14">
        <f t="shared" si="17"/>
        <v>98</v>
      </c>
      <c r="AH53" s="14">
        <f t="shared" si="18"/>
        <v>0</v>
      </c>
      <c r="AI53" s="14"/>
      <c r="AJ53" s="14"/>
    </row>
    <row r="54" spans="1:36" s="1" customFormat="1" ht="11.1" customHeight="1" outlineLevel="1" x14ac:dyDescent="0.2">
      <c r="A54" s="7" t="s">
        <v>56</v>
      </c>
      <c r="B54" s="7" t="s">
        <v>8</v>
      </c>
      <c r="C54" s="8">
        <v>1145</v>
      </c>
      <c r="D54" s="8">
        <v>1775</v>
      </c>
      <c r="E54" s="8">
        <v>1660</v>
      </c>
      <c r="F54" s="8">
        <v>1183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1738</v>
      </c>
      <c r="J54" s="14">
        <f t="shared" si="11"/>
        <v>-78</v>
      </c>
      <c r="K54" s="14">
        <f>VLOOKUP(A:A,[1]TDSheet!$A:$L,12,0)</f>
        <v>140</v>
      </c>
      <c r="L54" s="14">
        <f>VLOOKUP(A:A,[1]TDSheet!$A:$M,13,0)</f>
        <v>420</v>
      </c>
      <c r="M54" s="14">
        <f>VLOOKUP(A:A,[1]TDSheet!$A:$T,20,0)</f>
        <v>0</v>
      </c>
      <c r="N54" s="14"/>
      <c r="O54" s="14"/>
      <c r="P54" s="15">
        <v>140</v>
      </c>
      <c r="Q54" s="15"/>
      <c r="R54" s="15">
        <v>700</v>
      </c>
      <c r="S54" s="14">
        <f t="shared" si="12"/>
        <v>332</v>
      </c>
      <c r="T54" s="15"/>
      <c r="U54" s="17">
        <f t="shared" si="13"/>
        <v>7.7801204819277112</v>
      </c>
      <c r="V54" s="14">
        <f t="shared" si="14"/>
        <v>3.5632530120481927</v>
      </c>
      <c r="W54" s="14"/>
      <c r="X54" s="14"/>
      <c r="Y54" s="14">
        <f>VLOOKUP(A:A,[1]TDSheet!$A:$Y,25,0)</f>
        <v>334</v>
      </c>
      <c r="Z54" s="14">
        <f>VLOOKUP(A:A,[1]TDSheet!$A:$Z,26,0)</f>
        <v>287.39999999999998</v>
      </c>
      <c r="AA54" s="14">
        <f>VLOOKUP(A:A,[1]TDSheet!$A:$AA,27,0)</f>
        <v>295.2</v>
      </c>
      <c r="AB54" s="14">
        <f>VLOOKUP(A:A,[3]TDSheet!$A:$D,4,0)</f>
        <v>321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5"/>
        <v>14</v>
      </c>
      <c r="AF54" s="14">
        <f t="shared" si="16"/>
        <v>0</v>
      </c>
      <c r="AG54" s="14">
        <f t="shared" si="17"/>
        <v>70</v>
      </c>
      <c r="AH54" s="14">
        <f t="shared" si="18"/>
        <v>0</v>
      </c>
      <c r="AI54" s="14"/>
      <c r="AJ54" s="14"/>
    </row>
    <row r="55" spans="1:36" s="1" customFormat="1" ht="11.1" customHeight="1" outlineLevel="1" x14ac:dyDescent="0.2">
      <c r="A55" s="7" t="s">
        <v>57</v>
      </c>
      <c r="B55" s="7" t="s">
        <v>8</v>
      </c>
      <c r="C55" s="8">
        <v>138</v>
      </c>
      <c r="D55" s="8">
        <v>167</v>
      </c>
      <c r="E55" s="8">
        <v>135</v>
      </c>
      <c r="F55" s="8">
        <v>144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161</v>
      </c>
      <c r="J55" s="14">
        <f t="shared" si="11"/>
        <v>-26</v>
      </c>
      <c r="K55" s="14">
        <f>VLOOKUP(A:A,[1]TDSheet!$A:$L,12,0)</f>
        <v>0</v>
      </c>
      <c r="L55" s="14">
        <f>VLOOKUP(A:A,[1]TDSheet!$A:$M,13,0)</f>
        <v>50</v>
      </c>
      <c r="M55" s="14">
        <f>VLOOKUP(A:A,[1]TDSheet!$A:$T,20,0)</f>
        <v>0</v>
      </c>
      <c r="N55" s="14"/>
      <c r="O55" s="14"/>
      <c r="P55" s="15"/>
      <c r="Q55" s="15"/>
      <c r="R55" s="15">
        <v>40</v>
      </c>
      <c r="S55" s="14">
        <f t="shared" si="12"/>
        <v>27</v>
      </c>
      <c r="T55" s="15"/>
      <c r="U55" s="17">
        <f t="shared" si="13"/>
        <v>8.6666666666666661</v>
      </c>
      <c r="V55" s="14">
        <f t="shared" si="14"/>
        <v>5.333333333333333</v>
      </c>
      <c r="W55" s="14"/>
      <c r="X55" s="14"/>
      <c r="Y55" s="14">
        <f>VLOOKUP(A:A,[1]TDSheet!$A:$Y,25,0)</f>
        <v>34.799999999999997</v>
      </c>
      <c r="Z55" s="14">
        <f>VLOOKUP(A:A,[1]TDSheet!$A:$Z,26,0)</f>
        <v>31</v>
      </c>
      <c r="AA55" s="14">
        <f>VLOOKUP(A:A,[1]TDSheet!$A:$AA,27,0)</f>
        <v>28.2</v>
      </c>
      <c r="AB55" s="14">
        <f>VLOOKUP(A:A,[3]TDSheet!$A:$D,4,0)</f>
        <v>22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5"/>
        <v>0</v>
      </c>
      <c r="AF55" s="14">
        <f t="shared" si="16"/>
        <v>0</v>
      </c>
      <c r="AG55" s="14">
        <f t="shared" si="17"/>
        <v>4</v>
      </c>
      <c r="AH55" s="14">
        <f t="shared" si="18"/>
        <v>0</v>
      </c>
      <c r="AI55" s="14"/>
      <c r="AJ55" s="14"/>
    </row>
    <row r="56" spans="1:36" s="1" customFormat="1" ht="11.1" customHeight="1" outlineLevel="1" x14ac:dyDescent="0.2">
      <c r="A56" s="7" t="s">
        <v>58</v>
      </c>
      <c r="B56" s="7" t="s">
        <v>9</v>
      </c>
      <c r="C56" s="8">
        <v>106.005</v>
      </c>
      <c r="D56" s="8">
        <v>1.24</v>
      </c>
      <c r="E56" s="8">
        <v>102.499</v>
      </c>
      <c r="F56" s="8">
        <v>2.2410000000000001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104.7</v>
      </c>
      <c r="J56" s="14">
        <f t="shared" si="11"/>
        <v>-2.2010000000000076</v>
      </c>
      <c r="K56" s="14">
        <f>VLOOKUP(A:A,[1]TDSheet!$A:$L,12,0)</f>
        <v>0</v>
      </c>
      <c r="L56" s="14">
        <f>VLOOKUP(A:A,[1]TDSheet!$A:$M,13,0)</f>
        <v>60</v>
      </c>
      <c r="M56" s="14">
        <f>VLOOKUP(A:A,[1]TDSheet!$A:$T,20,0)</f>
        <v>30</v>
      </c>
      <c r="N56" s="14"/>
      <c r="O56" s="14"/>
      <c r="P56" s="15">
        <v>10</v>
      </c>
      <c r="Q56" s="15"/>
      <c r="R56" s="15">
        <v>30</v>
      </c>
      <c r="S56" s="14">
        <f t="shared" si="12"/>
        <v>20.4998</v>
      </c>
      <c r="T56" s="15"/>
      <c r="U56" s="17">
        <f t="shared" si="13"/>
        <v>6.4508434228626612</v>
      </c>
      <c r="V56" s="14">
        <f t="shared" si="14"/>
        <v>0.1093181396891677</v>
      </c>
      <c r="W56" s="14"/>
      <c r="X56" s="14"/>
      <c r="Y56" s="14">
        <f>VLOOKUP(A:A,[1]TDSheet!$A:$Y,25,0)</f>
        <v>18.894600000000001</v>
      </c>
      <c r="Z56" s="14">
        <f>VLOOKUP(A:A,[1]TDSheet!$A:$Z,26,0)</f>
        <v>10.532999999999999</v>
      </c>
      <c r="AA56" s="14">
        <f>VLOOKUP(A:A,[1]TDSheet!$A:$AA,27,0)</f>
        <v>9.754999999999999</v>
      </c>
      <c r="AB56" s="14">
        <f>VLOOKUP(A:A,[3]TDSheet!$A:$D,4,0)</f>
        <v>1.24</v>
      </c>
      <c r="AC56" s="14" t="str">
        <f>VLOOKUP(A:A,[1]TDSheet!$A:$AC,29,0)</f>
        <v>костик</v>
      </c>
      <c r="AD56" s="14" t="str">
        <f>VLOOKUP(A:A,[1]TDSheet!$A:$AD,30,0)</f>
        <v>увел</v>
      </c>
      <c r="AE56" s="14">
        <f t="shared" si="15"/>
        <v>10</v>
      </c>
      <c r="AF56" s="14">
        <f t="shared" si="16"/>
        <v>0</v>
      </c>
      <c r="AG56" s="14">
        <f t="shared" si="17"/>
        <v>30</v>
      </c>
      <c r="AH56" s="14">
        <f t="shared" si="18"/>
        <v>0</v>
      </c>
      <c r="AI56" s="14"/>
      <c r="AJ56" s="14"/>
    </row>
    <row r="57" spans="1:36" s="1" customFormat="1" ht="11.1" customHeight="1" outlineLevel="1" x14ac:dyDescent="0.2">
      <c r="A57" s="7" t="s">
        <v>59</v>
      </c>
      <c r="B57" s="7" t="s">
        <v>8</v>
      </c>
      <c r="C57" s="8">
        <v>180</v>
      </c>
      <c r="D57" s="8">
        <v>338</v>
      </c>
      <c r="E57" s="8">
        <v>262</v>
      </c>
      <c r="F57" s="8">
        <v>242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273</v>
      </c>
      <c r="J57" s="14">
        <f t="shared" si="11"/>
        <v>-11</v>
      </c>
      <c r="K57" s="14">
        <f>VLOOKUP(A:A,[1]TDSheet!$A:$L,12,0)</f>
        <v>40</v>
      </c>
      <c r="L57" s="14">
        <f>VLOOKUP(A:A,[1]TDSheet!$A:$M,13,0)</f>
        <v>0</v>
      </c>
      <c r="M57" s="14">
        <f>VLOOKUP(A:A,[1]TDSheet!$A:$T,20,0)</f>
        <v>0</v>
      </c>
      <c r="N57" s="14"/>
      <c r="O57" s="14"/>
      <c r="P57" s="15"/>
      <c r="Q57" s="15"/>
      <c r="R57" s="15">
        <v>140</v>
      </c>
      <c r="S57" s="14">
        <f t="shared" si="12"/>
        <v>52.4</v>
      </c>
      <c r="T57" s="15"/>
      <c r="U57" s="17">
        <f t="shared" si="13"/>
        <v>8.0534351145038165</v>
      </c>
      <c r="V57" s="14">
        <f t="shared" si="14"/>
        <v>4.6183206106870234</v>
      </c>
      <c r="W57" s="14"/>
      <c r="X57" s="14"/>
      <c r="Y57" s="14">
        <f>VLOOKUP(A:A,[1]TDSheet!$A:$Y,25,0)</f>
        <v>46.4</v>
      </c>
      <c r="Z57" s="14">
        <f>VLOOKUP(A:A,[1]TDSheet!$A:$Z,26,0)</f>
        <v>50</v>
      </c>
      <c r="AA57" s="14">
        <f>VLOOKUP(A:A,[1]TDSheet!$A:$AA,27,0)</f>
        <v>52.6</v>
      </c>
      <c r="AB57" s="14">
        <f>VLOOKUP(A:A,[3]TDSheet!$A:$D,4,0)</f>
        <v>55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5"/>
        <v>0</v>
      </c>
      <c r="AF57" s="14">
        <f t="shared" si="16"/>
        <v>0</v>
      </c>
      <c r="AG57" s="14">
        <f t="shared" si="17"/>
        <v>42</v>
      </c>
      <c r="AH57" s="14">
        <f t="shared" si="18"/>
        <v>0</v>
      </c>
      <c r="AI57" s="14"/>
      <c r="AJ57" s="14"/>
    </row>
    <row r="58" spans="1:36" s="1" customFormat="1" ht="11.1" customHeight="1" outlineLevel="1" x14ac:dyDescent="0.2">
      <c r="A58" s="7" t="s">
        <v>60</v>
      </c>
      <c r="B58" s="7" t="s">
        <v>8</v>
      </c>
      <c r="C58" s="8">
        <v>413</v>
      </c>
      <c r="D58" s="8">
        <v>533</v>
      </c>
      <c r="E58" s="8">
        <v>702</v>
      </c>
      <c r="F58" s="8">
        <v>222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722</v>
      </c>
      <c r="J58" s="14">
        <f t="shared" si="11"/>
        <v>-20</v>
      </c>
      <c r="K58" s="14">
        <f>VLOOKUP(A:A,[1]TDSheet!$A:$L,12,0)</f>
        <v>30</v>
      </c>
      <c r="L58" s="14">
        <f>VLOOKUP(A:A,[1]TDSheet!$A:$M,13,0)</f>
        <v>180</v>
      </c>
      <c r="M58" s="14">
        <f>VLOOKUP(A:A,[1]TDSheet!$A:$T,20,0)</f>
        <v>200</v>
      </c>
      <c r="N58" s="14"/>
      <c r="O58" s="14"/>
      <c r="P58" s="15">
        <v>90</v>
      </c>
      <c r="Q58" s="15"/>
      <c r="R58" s="15">
        <v>400</v>
      </c>
      <c r="S58" s="14">
        <f t="shared" si="12"/>
        <v>140.4</v>
      </c>
      <c r="T58" s="15"/>
      <c r="U58" s="17">
        <f t="shared" si="13"/>
        <v>7.9914529914529915</v>
      </c>
      <c r="V58" s="14">
        <f t="shared" si="14"/>
        <v>1.5811965811965811</v>
      </c>
      <c r="W58" s="14"/>
      <c r="X58" s="14"/>
      <c r="Y58" s="14">
        <f>VLOOKUP(A:A,[1]TDSheet!$A:$Y,25,0)</f>
        <v>142.4</v>
      </c>
      <c r="Z58" s="14">
        <f>VLOOKUP(A:A,[1]TDSheet!$A:$Z,26,0)</f>
        <v>115</v>
      </c>
      <c r="AA58" s="14">
        <f>VLOOKUP(A:A,[1]TDSheet!$A:$AA,27,0)</f>
        <v>95.8</v>
      </c>
      <c r="AB58" s="14">
        <f>VLOOKUP(A:A,[3]TDSheet!$A:$D,4,0)</f>
        <v>125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5"/>
        <v>27</v>
      </c>
      <c r="AF58" s="14">
        <f t="shared" si="16"/>
        <v>0</v>
      </c>
      <c r="AG58" s="14">
        <f t="shared" si="17"/>
        <v>120</v>
      </c>
      <c r="AH58" s="14">
        <f t="shared" si="18"/>
        <v>0</v>
      </c>
      <c r="AI58" s="14"/>
      <c r="AJ58" s="14"/>
    </row>
    <row r="59" spans="1:36" s="1" customFormat="1" ht="11.1" customHeight="1" outlineLevel="1" x14ac:dyDescent="0.2">
      <c r="A59" s="7" t="s">
        <v>61</v>
      </c>
      <c r="B59" s="7" t="s">
        <v>9</v>
      </c>
      <c r="C59" s="8">
        <v>383.18099999999998</v>
      </c>
      <c r="D59" s="8">
        <v>515.91</v>
      </c>
      <c r="E59" s="8">
        <v>568.92100000000005</v>
      </c>
      <c r="F59" s="8">
        <v>324.14699999999999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584.6</v>
      </c>
      <c r="J59" s="14">
        <f t="shared" si="11"/>
        <v>-15.678999999999974</v>
      </c>
      <c r="K59" s="14">
        <f>VLOOKUP(A:A,[1]TDSheet!$A:$L,12,0)</f>
        <v>0</v>
      </c>
      <c r="L59" s="14">
        <f>VLOOKUP(A:A,[1]TDSheet!$A:$M,13,0)</f>
        <v>100</v>
      </c>
      <c r="M59" s="14">
        <f>VLOOKUP(A:A,[1]TDSheet!$A:$T,20,0)</f>
        <v>90</v>
      </c>
      <c r="N59" s="14"/>
      <c r="O59" s="14"/>
      <c r="P59" s="15">
        <v>90</v>
      </c>
      <c r="Q59" s="15"/>
      <c r="R59" s="15">
        <v>300</v>
      </c>
      <c r="S59" s="14">
        <f t="shared" si="12"/>
        <v>113.78420000000001</v>
      </c>
      <c r="T59" s="15"/>
      <c r="U59" s="17">
        <f t="shared" si="13"/>
        <v>7.9461559689306585</v>
      </c>
      <c r="V59" s="14">
        <f t="shared" si="14"/>
        <v>2.8487874414901184</v>
      </c>
      <c r="W59" s="14"/>
      <c r="X59" s="14"/>
      <c r="Y59" s="14">
        <f>VLOOKUP(A:A,[1]TDSheet!$A:$Y,25,0)</f>
        <v>106.94300000000001</v>
      </c>
      <c r="Z59" s="14">
        <f>VLOOKUP(A:A,[1]TDSheet!$A:$Z,26,0)</f>
        <v>93.68719999999999</v>
      </c>
      <c r="AA59" s="14">
        <f>VLOOKUP(A:A,[1]TDSheet!$A:$AA,27,0)</f>
        <v>89.422799999999995</v>
      </c>
      <c r="AB59" s="14">
        <f>VLOOKUP(A:A,[3]TDSheet!$A:$D,4,0)</f>
        <v>107.208</v>
      </c>
      <c r="AC59" s="14">
        <f>VLOOKUP(A:A,[1]TDSheet!$A:$AC,29,0)</f>
        <v>0</v>
      </c>
      <c r="AD59" s="14">
        <f>VLOOKUP(A:A,[1]TDSheet!$A:$AD,30,0)</f>
        <v>0</v>
      </c>
      <c r="AE59" s="14">
        <f t="shared" si="15"/>
        <v>90</v>
      </c>
      <c r="AF59" s="14">
        <f t="shared" si="16"/>
        <v>0</v>
      </c>
      <c r="AG59" s="14">
        <f t="shared" si="17"/>
        <v>300</v>
      </c>
      <c r="AH59" s="14">
        <f t="shared" si="18"/>
        <v>0</v>
      </c>
      <c r="AI59" s="14"/>
      <c r="AJ59" s="14"/>
    </row>
    <row r="60" spans="1:36" s="1" customFormat="1" ht="11.1" customHeight="1" outlineLevel="1" x14ac:dyDescent="0.2">
      <c r="A60" s="7" t="s">
        <v>62</v>
      </c>
      <c r="B60" s="7" t="s">
        <v>8</v>
      </c>
      <c r="C60" s="8">
        <v>111</v>
      </c>
      <c r="D60" s="8">
        <v>407</v>
      </c>
      <c r="E60" s="8">
        <v>253</v>
      </c>
      <c r="F60" s="8">
        <v>249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269</v>
      </c>
      <c r="J60" s="14">
        <f t="shared" si="11"/>
        <v>-16</v>
      </c>
      <c r="K60" s="14">
        <f>VLOOKUP(A:A,[1]TDSheet!$A:$L,12,0)</f>
        <v>0</v>
      </c>
      <c r="L60" s="14">
        <f>VLOOKUP(A:A,[1]TDSheet!$A:$M,13,0)</f>
        <v>80</v>
      </c>
      <c r="M60" s="14">
        <f>VLOOKUP(A:A,[1]TDSheet!$A:$T,20,0)</f>
        <v>0</v>
      </c>
      <c r="N60" s="14"/>
      <c r="O60" s="14"/>
      <c r="P60" s="15"/>
      <c r="Q60" s="15"/>
      <c r="R60" s="15">
        <v>80</v>
      </c>
      <c r="S60" s="14">
        <f t="shared" si="12"/>
        <v>50.6</v>
      </c>
      <c r="T60" s="15"/>
      <c r="U60" s="17">
        <f t="shared" si="13"/>
        <v>8.0830039525691699</v>
      </c>
      <c r="V60" s="14">
        <f t="shared" si="14"/>
        <v>4.9209486166007901</v>
      </c>
      <c r="W60" s="14"/>
      <c r="X60" s="14"/>
      <c r="Y60" s="14">
        <f>VLOOKUP(A:A,[1]TDSheet!$A:$Y,25,0)</f>
        <v>61</v>
      </c>
      <c r="Z60" s="14">
        <f>VLOOKUP(A:A,[1]TDSheet!$A:$Z,26,0)</f>
        <v>41.2</v>
      </c>
      <c r="AA60" s="14">
        <f>VLOOKUP(A:A,[1]TDSheet!$A:$AA,27,0)</f>
        <v>53.2</v>
      </c>
      <c r="AB60" s="14">
        <f>VLOOKUP(A:A,[3]TDSheet!$A:$D,4,0)</f>
        <v>90</v>
      </c>
      <c r="AC60" s="14">
        <f>VLOOKUP(A:A,[1]TDSheet!$A:$AC,29,0)</f>
        <v>0</v>
      </c>
      <c r="AD60" s="14">
        <f>VLOOKUP(A:A,[1]TDSheet!$A:$AD,30,0)</f>
        <v>0</v>
      </c>
      <c r="AE60" s="14">
        <f t="shared" si="15"/>
        <v>0</v>
      </c>
      <c r="AF60" s="14">
        <f t="shared" si="16"/>
        <v>0</v>
      </c>
      <c r="AG60" s="14">
        <f t="shared" si="17"/>
        <v>7.1999999999999993</v>
      </c>
      <c r="AH60" s="14">
        <f t="shared" si="18"/>
        <v>0</v>
      </c>
      <c r="AI60" s="14"/>
      <c r="AJ60" s="14"/>
    </row>
    <row r="61" spans="1:36" s="1" customFormat="1" ht="11.1" customHeight="1" outlineLevel="1" x14ac:dyDescent="0.2">
      <c r="A61" s="7" t="s">
        <v>63</v>
      </c>
      <c r="B61" s="7" t="s">
        <v>8</v>
      </c>
      <c r="C61" s="8">
        <v>1164</v>
      </c>
      <c r="D61" s="8">
        <v>1368</v>
      </c>
      <c r="E61" s="8">
        <v>1504</v>
      </c>
      <c r="F61" s="8">
        <v>977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1555</v>
      </c>
      <c r="J61" s="14">
        <f t="shared" si="11"/>
        <v>-51</v>
      </c>
      <c r="K61" s="14">
        <f>VLOOKUP(A:A,[1]TDSheet!$A:$L,12,0)</f>
        <v>200</v>
      </c>
      <c r="L61" s="14">
        <f>VLOOKUP(A:A,[1]TDSheet!$A:$M,13,0)</f>
        <v>0</v>
      </c>
      <c r="M61" s="14">
        <f>VLOOKUP(A:A,[1]TDSheet!$A:$T,20,0)</f>
        <v>200</v>
      </c>
      <c r="N61" s="14"/>
      <c r="O61" s="14"/>
      <c r="P61" s="15">
        <v>120</v>
      </c>
      <c r="Q61" s="15"/>
      <c r="R61" s="15">
        <v>800</v>
      </c>
      <c r="S61" s="14">
        <f t="shared" si="12"/>
        <v>300.8</v>
      </c>
      <c r="T61" s="15"/>
      <c r="U61" s="17">
        <f t="shared" si="13"/>
        <v>7.6363031914893611</v>
      </c>
      <c r="V61" s="14">
        <f t="shared" si="14"/>
        <v>3.2480053191489362</v>
      </c>
      <c r="W61" s="14"/>
      <c r="X61" s="14"/>
      <c r="Y61" s="14">
        <f>VLOOKUP(A:A,[1]TDSheet!$A:$Y,25,0)</f>
        <v>281.2</v>
      </c>
      <c r="Z61" s="14">
        <f>VLOOKUP(A:A,[1]TDSheet!$A:$Z,26,0)</f>
        <v>267.8</v>
      </c>
      <c r="AA61" s="14">
        <f>VLOOKUP(A:A,[1]TDSheet!$A:$AA,27,0)</f>
        <v>265.2</v>
      </c>
      <c r="AB61" s="14">
        <f>VLOOKUP(A:A,[3]TDSheet!$A:$D,4,0)</f>
        <v>298</v>
      </c>
      <c r="AC61" s="14">
        <f>VLOOKUP(A:A,[1]TDSheet!$A:$AC,29,0)</f>
        <v>0</v>
      </c>
      <c r="AD61" s="14">
        <f>VLOOKUP(A:A,[1]TDSheet!$A:$AD,30,0)</f>
        <v>0</v>
      </c>
      <c r="AE61" s="14">
        <f t="shared" si="15"/>
        <v>33.6</v>
      </c>
      <c r="AF61" s="14">
        <f t="shared" si="16"/>
        <v>0</v>
      </c>
      <c r="AG61" s="14">
        <f t="shared" si="17"/>
        <v>224.00000000000003</v>
      </c>
      <c r="AH61" s="14">
        <f t="shared" si="18"/>
        <v>0</v>
      </c>
      <c r="AI61" s="14"/>
      <c r="AJ61" s="14"/>
    </row>
    <row r="62" spans="1:36" s="1" customFormat="1" ht="11.1" customHeight="1" outlineLevel="1" x14ac:dyDescent="0.2">
      <c r="A62" s="7" t="s">
        <v>64</v>
      </c>
      <c r="B62" s="7" t="s">
        <v>8</v>
      </c>
      <c r="C62" s="8">
        <v>2882</v>
      </c>
      <c r="D62" s="8">
        <v>3490</v>
      </c>
      <c r="E62" s="8">
        <v>3760</v>
      </c>
      <c r="F62" s="8">
        <v>2524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3845</v>
      </c>
      <c r="J62" s="14">
        <f t="shared" si="11"/>
        <v>-85</v>
      </c>
      <c r="K62" s="14">
        <f>VLOOKUP(A:A,[1]TDSheet!$A:$L,12,0)</f>
        <v>600</v>
      </c>
      <c r="L62" s="14">
        <f>VLOOKUP(A:A,[1]TDSheet!$A:$M,13,0)</f>
        <v>0</v>
      </c>
      <c r="M62" s="14">
        <f>VLOOKUP(A:A,[1]TDSheet!$A:$T,20,0)</f>
        <v>0</v>
      </c>
      <c r="N62" s="14"/>
      <c r="O62" s="14"/>
      <c r="P62" s="15">
        <v>600</v>
      </c>
      <c r="Q62" s="15">
        <v>1200</v>
      </c>
      <c r="R62" s="15">
        <v>1200</v>
      </c>
      <c r="S62" s="14">
        <f t="shared" si="12"/>
        <v>752</v>
      </c>
      <c r="T62" s="15"/>
      <c r="U62" s="17">
        <f t="shared" si="13"/>
        <v>8.1436170212765955</v>
      </c>
      <c r="V62" s="14">
        <f t="shared" si="14"/>
        <v>3.3563829787234041</v>
      </c>
      <c r="W62" s="14"/>
      <c r="X62" s="14"/>
      <c r="Y62" s="14">
        <f>VLOOKUP(A:A,[1]TDSheet!$A:$Y,25,0)</f>
        <v>675.6</v>
      </c>
      <c r="Z62" s="14">
        <f>VLOOKUP(A:A,[1]TDSheet!$A:$Z,26,0)</f>
        <v>673</v>
      </c>
      <c r="AA62" s="14">
        <f>VLOOKUP(A:A,[1]TDSheet!$A:$AA,27,0)</f>
        <v>630</v>
      </c>
      <c r="AB62" s="14">
        <f>VLOOKUP(A:A,[3]TDSheet!$A:$D,4,0)</f>
        <v>869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5"/>
        <v>210</v>
      </c>
      <c r="AF62" s="14">
        <f t="shared" si="16"/>
        <v>420</v>
      </c>
      <c r="AG62" s="14">
        <f t="shared" si="17"/>
        <v>420</v>
      </c>
      <c r="AH62" s="14">
        <f t="shared" si="18"/>
        <v>0</v>
      </c>
      <c r="AI62" s="14"/>
      <c r="AJ62" s="14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2215</v>
      </c>
      <c r="D63" s="8">
        <v>3351</v>
      </c>
      <c r="E63" s="8">
        <v>3147</v>
      </c>
      <c r="F63" s="8">
        <v>2358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3209</v>
      </c>
      <c r="J63" s="14">
        <f t="shared" si="11"/>
        <v>-62</v>
      </c>
      <c r="K63" s="14">
        <f>VLOOKUP(A:A,[1]TDSheet!$A:$L,12,0)</f>
        <v>600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5">
        <v>320</v>
      </c>
      <c r="Q63" s="15">
        <v>1000</v>
      </c>
      <c r="R63" s="15">
        <v>800</v>
      </c>
      <c r="S63" s="14">
        <f t="shared" si="12"/>
        <v>629.4</v>
      </c>
      <c r="T63" s="15"/>
      <c r="U63" s="17">
        <f t="shared" si="13"/>
        <v>8.068001271051795</v>
      </c>
      <c r="V63" s="14">
        <f t="shared" si="14"/>
        <v>3.7464251668255484</v>
      </c>
      <c r="W63" s="14"/>
      <c r="X63" s="14"/>
      <c r="Y63" s="14">
        <f>VLOOKUP(A:A,[1]TDSheet!$A:$Y,25,0)</f>
        <v>560.20000000000005</v>
      </c>
      <c r="Z63" s="14">
        <f>VLOOKUP(A:A,[1]TDSheet!$A:$Z,26,0)</f>
        <v>577.6</v>
      </c>
      <c r="AA63" s="14">
        <f>VLOOKUP(A:A,[1]TDSheet!$A:$AA,27,0)</f>
        <v>550</v>
      </c>
      <c r="AB63" s="14">
        <f>VLOOKUP(A:A,[3]TDSheet!$A:$D,4,0)</f>
        <v>841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5"/>
        <v>89.600000000000009</v>
      </c>
      <c r="AF63" s="14">
        <f t="shared" si="16"/>
        <v>280</v>
      </c>
      <c r="AG63" s="14">
        <f t="shared" si="17"/>
        <v>224.00000000000003</v>
      </c>
      <c r="AH63" s="14">
        <f t="shared" si="18"/>
        <v>0</v>
      </c>
      <c r="AI63" s="14"/>
      <c r="AJ63" s="14"/>
    </row>
    <row r="64" spans="1:36" s="1" customFormat="1" ht="11.1" customHeight="1" outlineLevel="1" x14ac:dyDescent="0.2">
      <c r="A64" s="7" t="s">
        <v>66</v>
      </c>
      <c r="B64" s="7" t="s">
        <v>8</v>
      </c>
      <c r="C64" s="8">
        <v>3536</v>
      </c>
      <c r="D64" s="8">
        <v>3704</v>
      </c>
      <c r="E64" s="8">
        <v>4538</v>
      </c>
      <c r="F64" s="8">
        <v>2570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4671</v>
      </c>
      <c r="J64" s="14">
        <f t="shared" si="11"/>
        <v>-133</v>
      </c>
      <c r="K64" s="14">
        <f>VLOOKUP(A:A,[1]TDSheet!$A:$L,12,0)</f>
        <v>800</v>
      </c>
      <c r="L64" s="14">
        <f>VLOOKUP(A:A,[1]TDSheet!$A:$M,13,0)</f>
        <v>0</v>
      </c>
      <c r="M64" s="14">
        <f>VLOOKUP(A:A,[1]TDSheet!$A:$T,20,0)</f>
        <v>800</v>
      </c>
      <c r="N64" s="14"/>
      <c r="O64" s="14"/>
      <c r="P64" s="15">
        <v>400</v>
      </c>
      <c r="Q64" s="15">
        <v>1800</v>
      </c>
      <c r="R64" s="15">
        <v>1000</v>
      </c>
      <c r="S64" s="14">
        <f t="shared" si="12"/>
        <v>907.6</v>
      </c>
      <c r="T64" s="15">
        <v>400</v>
      </c>
      <c r="U64" s="17">
        <f t="shared" si="13"/>
        <v>8.5610401057734684</v>
      </c>
      <c r="V64" s="14">
        <f t="shared" si="14"/>
        <v>2.8316438959894228</v>
      </c>
      <c r="W64" s="14"/>
      <c r="X64" s="14"/>
      <c r="Y64" s="14">
        <f>VLOOKUP(A:A,[1]TDSheet!$A:$Y,25,0)</f>
        <v>849.6</v>
      </c>
      <c r="Z64" s="14">
        <f>VLOOKUP(A:A,[1]TDSheet!$A:$Z,26,0)</f>
        <v>827</v>
      </c>
      <c r="AA64" s="14">
        <f>VLOOKUP(A:A,[1]TDSheet!$A:$AA,27,0)</f>
        <v>723.4</v>
      </c>
      <c r="AB64" s="14">
        <f>VLOOKUP(A:A,[3]TDSheet!$A:$D,4,0)</f>
        <v>869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5"/>
        <v>140</v>
      </c>
      <c r="AF64" s="14">
        <f t="shared" si="16"/>
        <v>630</v>
      </c>
      <c r="AG64" s="14">
        <f t="shared" si="17"/>
        <v>350</v>
      </c>
      <c r="AH64" s="14">
        <f t="shared" si="18"/>
        <v>140</v>
      </c>
      <c r="AI64" s="14"/>
      <c r="AJ64" s="14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4011</v>
      </c>
      <c r="D65" s="8">
        <v>5575</v>
      </c>
      <c r="E65" s="8">
        <v>6180</v>
      </c>
      <c r="F65" s="8">
        <v>3243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6328</v>
      </c>
      <c r="J65" s="14">
        <f t="shared" si="11"/>
        <v>-148</v>
      </c>
      <c r="K65" s="14">
        <f>VLOOKUP(A:A,[1]TDSheet!$A:$L,12,0)</f>
        <v>1000</v>
      </c>
      <c r="L65" s="14">
        <f>VLOOKUP(A:A,[1]TDSheet!$A:$M,13,0)</f>
        <v>0</v>
      </c>
      <c r="M65" s="14">
        <f>VLOOKUP(A:A,[1]TDSheet!$A:$T,20,0)</f>
        <v>1200</v>
      </c>
      <c r="N65" s="14"/>
      <c r="O65" s="14"/>
      <c r="P65" s="15">
        <v>800</v>
      </c>
      <c r="Q65" s="15">
        <v>1800</v>
      </c>
      <c r="R65" s="15">
        <v>2000</v>
      </c>
      <c r="S65" s="14">
        <f t="shared" si="12"/>
        <v>1236</v>
      </c>
      <c r="T65" s="15">
        <v>400</v>
      </c>
      <c r="U65" s="17">
        <f t="shared" si="13"/>
        <v>8.4490291262135919</v>
      </c>
      <c r="V65" s="14">
        <f t="shared" si="14"/>
        <v>2.6237864077669903</v>
      </c>
      <c r="W65" s="14"/>
      <c r="X65" s="14"/>
      <c r="Y65" s="14">
        <f>VLOOKUP(A:A,[1]TDSheet!$A:$Y,25,0)</f>
        <v>1122.2</v>
      </c>
      <c r="Z65" s="14">
        <f>VLOOKUP(A:A,[1]TDSheet!$A:$Z,26,0)</f>
        <v>1035.5999999999999</v>
      </c>
      <c r="AA65" s="14">
        <f>VLOOKUP(A:A,[1]TDSheet!$A:$AA,27,0)</f>
        <v>977.4</v>
      </c>
      <c r="AB65" s="14">
        <f>VLOOKUP(A:A,[3]TDSheet!$A:$D,4,0)</f>
        <v>1260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5"/>
        <v>280</v>
      </c>
      <c r="AF65" s="14">
        <f t="shared" si="16"/>
        <v>630</v>
      </c>
      <c r="AG65" s="14">
        <f t="shared" si="17"/>
        <v>700</v>
      </c>
      <c r="AH65" s="14">
        <f t="shared" si="18"/>
        <v>140</v>
      </c>
      <c r="AI65" s="14"/>
      <c r="AJ65" s="14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1544</v>
      </c>
      <c r="D66" s="8">
        <v>1245</v>
      </c>
      <c r="E66" s="8">
        <v>1755</v>
      </c>
      <c r="F66" s="8">
        <v>989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1800</v>
      </c>
      <c r="J66" s="14">
        <f t="shared" si="11"/>
        <v>-45</v>
      </c>
      <c r="K66" s="14">
        <f>VLOOKUP(A:A,[1]TDSheet!$A:$L,12,0)</f>
        <v>200</v>
      </c>
      <c r="L66" s="14">
        <f>VLOOKUP(A:A,[1]TDSheet!$A:$M,13,0)</f>
        <v>400</v>
      </c>
      <c r="M66" s="14">
        <f>VLOOKUP(A:A,[1]TDSheet!$A:$T,20,0)</f>
        <v>0</v>
      </c>
      <c r="N66" s="14"/>
      <c r="O66" s="14"/>
      <c r="P66" s="15">
        <v>240</v>
      </c>
      <c r="Q66" s="15">
        <v>480</v>
      </c>
      <c r="R66" s="15">
        <v>480</v>
      </c>
      <c r="S66" s="14">
        <f t="shared" si="12"/>
        <v>351</v>
      </c>
      <c r="T66" s="15"/>
      <c r="U66" s="17">
        <f t="shared" si="13"/>
        <v>7.9458689458689458</v>
      </c>
      <c r="V66" s="14">
        <f t="shared" si="14"/>
        <v>2.8176638176638176</v>
      </c>
      <c r="W66" s="14"/>
      <c r="X66" s="14"/>
      <c r="Y66" s="14">
        <f>VLOOKUP(A:A,[1]TDSheet!$A:$Y,25,0)</f>
        <v>308.2</v>
      </c>
      <c r="Z66" s="14">
        <f>VLOOKUP(A:A,[1]TDSheet!$A:$Z,26,0)</f>
        <v>328.6</v>
      </c>
      <c r="AA66" s="14">
        <f>VLOOKUP(A:A,[1]TDSheet!$A:$AA,27,0)</f>
        <v>289.39999999999998</v>
      </c>
      <c r="AB66" s="14">
        <f>VLOOKUP(A:A,[3]TDSheet!$A:$D,4,0)</f>
        <v>405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5"/>
        <v>98.399999999999991</v>
      </c>
      <c r="AF66" s="14">
        <f t="shared" si="16"/>
        <v>196.79999999999998</v>
      </c>
      <c r="AG66" s="14">
        <f t="shared" si="17"/>
        <v>196.79999999999998</v>
      </c>
      <c r="AH66" s="14">
        <f t="shared" si="18"/>
        <v>0</v>
      </c>
      <c r="AI66" s="14"/>
      <c r="AJ66" s="14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5061</v>
      </c>
      <c r="D67" s="8">
        <v>9889</v>
      </c>
      <c r="E67" s="18">
        <v>9733</v>
      </c>
      <c r="F67" s="18">
        <v>5609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9580</v>
      </c>
      <c r="J67" s="14">
        <f t="shared" si="11"/>
        <v>153</v>
      </c>
      <c r="K67" s="14">
        <f>VLOOKUP(A:A,[1]TDSheet!$A:$L,12,0)</f>
        <v>1900</v>
      </c>
      <c r="L67" s="14">
        <f>VLOOKUP(A:A,[1]TDSheet!$A:$M,13,0)</f>
        <v>500</v>
      </c>
      <c r="M67" s="14">
        <f>VLOOKUP(A:A,[1]TDSheet!$A:$T,20,0)</f>
        <v>300</v>
      </c>
      <c r="N67" s="14"/>
      <c r="O67" s="14"/>
      <c r="P67" s="15">
        <v>1250</v>
      </c>
      <c r="Q67" s="15">
        <v>2500</v>
      </c>
      <c r="R67" s="15">
        <v>4000</v>
      </c>
      <c r="S67" s="14">
        <f t="shared" si="12"/>
        <v>1946.6</v>
      </c>
      <c r="T67" s="15">
        <v>1700</v>
      </c>
      <c r="U67" s="17">
        <f t="shared" si="13"/>
        <v>9.123086407068735</v>
      </c>
      <c r="V67" s="14">
        <f t="shared" si="14"/>
        <v>2.8814342956950583</v>
      </c>
      <c r="W67" s="14"/>
      <c r="X67" s="14"/>
      <c r="Y67" s="14">
        <f>VLOOKUP(A:A,[1]TDSheet!$A:$Y,25,0)</f>
        <v>1443.4</v>
      </c>
      <c r="Z67" s="14">
        <f>VLOOKUP(A:A,[1]TDSheet!$A:$Z,26,0)</f>
        <v>1328.8</v>
      </c>
      <c r="AA67" s="14">
        <f>VLOOKUP(A:A,[1]TDSheet!$A:$AA,27,0)</f>
        <v>1196.5999999999999</v>
      </c>
      <c r="AB67" s="14">
        <f>VLOOKUP(A:A,[3]TDSheet!$A:$D,4,0)</f>
        <v>2329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5"/>
        <v>512.5</v>
      </c>
      <c r="AF67" s="14">
        <f t="shared" si="16"/>
        <v>1025</v>
      </c>
      <c r="AG67" s="14">
        <f t="shared" si="17"/>
        <v>1640</v>
      </c>
      <c r="AH67" s="14">
        <f t="shared" si="18"/>
        <v>697</v>
      </c>
      <c r="AI67" s="14"/>
      <c r="AJ67" s="14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2133</v>
      </c>
      <c r="D68" s="8">
        <v>3225</v>
      </c>
      <c r="E68" s="8">
        <v>3227</v>
      </c>
      <c r="F68" s="8">
        <v>2034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3322</v>
      </c>
      <c r="J68" s="14">
        <f t="shared" si="11"/>
        <v>-95</v>
      </c>
      <c r="K68" s="14">
        <f>VLOOKUP(A:A,[1]TDSheet!$A:$L,12,0)</f>
        <v>500</v>
      </c>
      <c r="L68" s="14">
        <f>VLOOKUP(A:A,[1]TDSheet!$A:$M,13,0)</f>
        <v>400</v>
      </c>
      <c r="M68" s="14">
        <f>VLOOKUP(A:A,[1]TDSheet!$A:$T,20,0)</f>
        <v>120</v>
      </c>
      <c r="N68" s="14"/>
      <c r="O68" s="14"/>
      <c r="P68" s="15">
        <v>200</v>
      </c>
      <c r="Q68" s="15">
        <v>500</v>
      </c>
      <c r="R68" s="15">
        <v>1400</v>
      </c>
      <c r="S68" s="14">
        <f t="shared" si="12"/>
        <v>645.4</v>
      </c>
      <c r="T68" s="15">
        <v>300</v>
      </c>
      <c r="U68" s="17">
        <f t="shared" si="13"/>
        <v>8.4505732878834827</v>
      </c>
      <c r="V68" s="14">
        <f t="shared" si="14"/>
        <v>3.1515339324449956</v>
      </c>
      <c r="W68" s="14"/>
      <c r="X68" s="14"/>
      <c r="Y68" s="14">
        <f>VLOOKUP(A:A,[1]TDSheet!$A:$Y,25,0)</f>
        <v>637.79999999999995</v>
      </c>
      <c r="Z68" s="14">
        <f>VLOOKUP(A:A,[1]TDSheet!$A:$Z,26,0)</f>
        <v>546.4</v>
      </c>
      <c r="AA68" s="14">
        <f>VLOOKUP(A:A,[1]TDSheet!$A:$AA,27,0)</f>
        <v>543.4</v>
      </c>
      <c r="AB68" s="14">
        <f>VLOOKUP(A:A,[3]TDSheet!$A:$D,4,0)</f>
        <v>635</v>
      </c>
      <c r="AC68" s="14">
        <f>VLOOKUP(A:A,[1]TDSheet!$A:$AC,29,0)</f>
        <v>0</v>
      </c>
      <c r="AD68" s="14">
        <f>VLOOKUP(A:A,[1]TDSheet!$A:$AD,30,0)</f>
        <v>0</v>
      </c>
      <c r="AE68" s="14">
        <f t="shared" si="15"/>
        <v>82</v>
      </c>
      <c r="AF68" s="14">
        <f t="shared" si="16"/>
        <v>205</v>
      </c>
      <c r="AG68" s="14">
        <f t="shared" si="17"/>
        <v>574</v>
      </c>
      <c r="AH68" s="14">
        <f t="shared" si="18"/>
        <v>122.99999999999999</v>
      </c>
      <c r="AI68" s="14"/>
      <c r="AJ68" s="14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25.454000000000001</v>
      </c>
      <c r="D69" s="8">
        <v>36.005000000000003</v>
      </c>
      <c r="E69" s="8">
        <v>48.49</v>
      </c>
      <c r="F69" s="8">
        <v>11.449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56</v>
      </c>
      <c r="J69" s="14">
        <f t="shared" si="11"/>
        <v>-7.509999999999998</v>
      </c>
      <c r="K69" s="14">
        <f>VLOOKUP(A:A,[1]TDSheet!$A:$L,12,0)</f>
        <v>0</v>
      </c>
      <c r="L69" s="14">
        <f>VLOOKUP(A:A,[1]TDSheet!$A:$M,13,0)</f>
        <v>10</v>
      </c>
      <c r="M69" s="14">
        <f>VLOOKUP(A:A,[1]TDSheet!$A:$T,20,0)</f>
        <v>10</v>
      </c>
      <c r="N69" s="14"/>
      <c r="O69" s="14"/>
      <c r="P69" s="15"/>
      <c r="Q69" s="15"/>
      <c r="R69" s="15">
        <v>10</v>
      </c>
      <c r="S69" s="14">
        <f t="shared" si="12"/>
        <v>9.6980000000000004</v>
      </c>
      <c r="T69" s="15"/>
      <c r="U69" s="17">
        <f t="shared" si="13"/>
        <v>4.2739740152608778</v>
      </c>
      <c r="V69" s="14">
        <f t="shared" si="14"/>
        <v>1.1805526912765518</v>
      </c>
      <c r="W69" s="14"/>
      <c r="X69" s="14"/>
      <c r="Y69" s="14">
        <f>VLOOKUP(A:A,[1]TDSheet!$A:$Y,25,0)</f>
        <v>8.1083999999999996</v>
      </c>
      <c r="Z69" s="14">
        <f>VLOOKUP(A:A,[1]TDSheet!$A:$Z,26,0)</f>
        <v>8.7140000000000004</v>
      </c>
      <c r="AA69" s="14">
        <f>VLOOKUP(A:A,[1]TDSheet!$A:$AA,27,0)</f>
        <v>5.8361999999999998</v>
      </c>
      <c r="AB69" s="14">
        <f>VLOOKUP(A:A,[3]TDSheet!$A:$D,4,0)</f>
        <v>7.5449999999999999</v>
      </c>
      <c r="AC69" s="14" t="str">
        <f>VLOOKUP(A:A,[1]TDSheet!$A:$AC,29,0)</f>
        <v>увел</v>
      </c>
      <c r="AD69" s="14" t="str">
        <f>VLOOKUP(A:A,[1]TDSheet!$A:$AD,30,0)</f>
        <v>увел</v>
      </c>
      <c r="AE69" s="14">
        <f t="shared" si="15"/>
        <v>0</v>
      </c>
      <c r="AF69" s="14">
        <f t="shared" si="16"/>
        <v>0</v>
      </c>
      <c r="AG69" s="14">
        <f t="shared" si="17"/>
        <v>10</v>
      </c>
      <c r="AH69" s="14">
        <f t="shared" si="18"/>
        <v>0</v>
      </c>
      <c r="AI69" s="14"/>
      <c r="AJ69" s="14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304</v>
      </c>
      <c r="D70" s="8">
        <v>324</v>
      </c>
      <c r="E70" s="8">
        <v>254</v>
      </c>
      <c r="F70" s="8">
        <v>364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258</v>
      </c>
      <c r="J70" s="14">
        <f t="shared" si="11"/>
        <v>-4</v>
      </c>
      <c r="K70" s="14">
        <f>VLOOKUP(A:A,[1]TDSheet!$A:$L,12,0)</f>
        <v>0</v>
      </c>
      <c r="L70" s="14">
        <f>VLOOKUP(A:A,[1]TDSheet!$A:$M,13,0)</f>
        <v>120</v>
      </c>
      <c r="M70" s="14">
        <f>VLOOKUP(A:A,[1]TDSheet!$A:$T,20,0)</f>
        <v>0</v>
      </c>
      <c r="N70" s="14"/>
      <c r="O70" s="14"/>
      <c r="P70" s="15"/>
      <c r="Q70" s="15"/>
      <c r="R70" s="15"/>
      <c r="S70" s="14">
        <f t="shared" si="12"/>
        <v>50.8</v>
      </c>
      <c r="T70" s="15"/>
      <c r="U70" s="17">
        <f t="shared" si="13"/>
        <v>9.5275590551181111</v>
      </c>
      <c r="V70" s="14">
        <f t="shared" si="14"/>
        <v>7.165354330708662</v>
      </c>
      <c r="W70" s="14"/>
      <c r="X70" s="14"/>
      <c r="Y70" s="14">
        <f>VLOOKUP(A:A,[1]TDSheet!$A:$Y,25,0)</f>
        <v>71.400000000000006</v>
      </c>
      <c r="Z70" s="14">
        <f>VLOOKUP(A:A,[1]TDSheet!$A:$Z,26,0)</f>
        <v>70.400000000000006</v>
      </c>
      <c r="AA70" s="14">
        <f>VLOOKUP(A:A,[1]TDSheet!$A:$AA,27,0)</f>
        <v>63.8</v>
      </c>
      <c r="AB70" s="14">
        <f>VLOOKUP(A:A,[3]TDSheet!$A:$D,4,0)</f>
        <v>40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si="15"/>
        <v>0</v>
      </c>
      <c r="AF70" s="14">
        <f t="shared" si="16"/>
        <v>0</v>
      </c>
      <c r="AG70" s="14">
        <f t="shared" si="17"/>
        <v>0</v>
      </c>
      <c r="AH70" s="14">
        <f t="shared" si="18"/>
        <v>0</v>
      </c>
      <c r="AI70" s="14"/>
      <c r="AJ70" s="14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20.928999999999998</v>
      </c>
      <c r="D71" s="8">
        <v>14.452999999999999</v>
      </c>
      <c r="E71" s="8">
        <v>17.798999999999999</v>
      </c>
      <c r="F71" s="8">
        <v>12.409000000000001</v>
      </c>
      <c r="G71" s="1">
        <f>VLOOKUP(A:A,[1]TDSheet!$A:$G,7,0)</f>
        <v>0</v>
      </c>
      <c r="H71" s="1" t="e">
        <f>VLOOKUP(A:A,[1]TDSheet!$A:$H,8,0)</f>
        <v>#N/A</v>
      </c>
      <c r="I71" s="14">
        <f>VLOOKUP(A:A,[2]TDSheet!$A:$F,6,0)</f>
        <v>25.1</v>
      </c>
      <c r="J71" s="14">
        <f t="shared" si="11"/>
        <v>-7.3010000000000019</v>
      </c>
      <c r="K71" s="14">
        <f>VLOOKUP(A:A,[1]TDSheet!$A:$L,12,0)</f>
        <v>0</v>
      </c>
      <c r="L71" s="14">
        <f>VLOOKUP(A:A,[1]TDSheet!$A:$M,13,0)</f>
        <v>0</v>
      </c>
      <c r="M71" s="14">
        <f>VLOOKUP(A:A,[1]TDSheet!$A:$T,20,0)</f>
        <v>0</v>
      </c>
      <c r="N71" s="14"/>
      <c r="O71" s="14"/>
      <c r="P71" s="15"/>
      <c r="Q71" s="15"/>
      <c r="R71" s="15"/>
      <c r="S71" s="14">
        <f t="shared" si="12"/>
        <v>3.5598000000000001</v>
      </c>
      <c r="T71" s="15"/>
      <c r="U71" s="17">
        <f t="shared" si="13"/>
        <v>3.4858699926962191</v>
      </c>
      <c r="V71" s="14">
        <f t="shared" si="14"/>
        <v>3.4858699926962191</v>
      </c>
      <c r="W71" s="14"/>
      <c r="X71" s="14"/>
      <c r="Y71" s="14">
        <f>VLOOKUP(A:A,[1]TDSheet!$A:$Y,25,0)</f>
        <v>2.3178000000000001</v>
      </c>
      <c r="Z71" s="14">
        <f>VLOOKUP(A:A,[1]TDSheet!$A:$Z,26,0)</f>
        <v>3.3590000000000004</v>
      </c>
      <c r="AA71" s="14">
        <f>VLOOKUP(A:A,[1]TDSheet!$A:$AA,27,0)</f>
        <v>2.9203999999999999</v>
      </c>
      <c r="AB71" s="14">
        <f>VLOOKUP(A:A,[3]TDSheet!$A:$D,4,0)</f>
        <v>5.2320000000000002</v>
      </c>
      <c r="AC71" s="14" t="str">
        <f>VLOOKUP(A:A,[1]TDSheet!$A:$AC,29,0)</f>
        <v>выв</v>
      </c>
      <c r="AD71" s="14" t="str">
        <f>VLOOKUP(A:A,[1]TDSheet!$A:$AD,30,0)</f>
        <v>увел</v>
      </c>
      <c r="AE71" s="14">
        <f t="shared" si="15"/>
        <v>0</v>
      </c>
      <c r="AF71" s="14">
        <f t="shared" si="16"/>
        <v>0</v>
      </c>
      <c r="AG71" s="14">
        <f t="shared" si="17"/>
        <v>0</v>
      </c>
      <c r="AH71" s="14">
        <f t="shared" si="18"/>
        <v>0</v>
      </c>
      <c r="AI71" s="14"/>
      <c r="AJ71" s="14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704</v>
      </c>
      <c r="D72" s="8">
        <v>700</v>
      </c>
      <c r="E72" s="8">
        <v>998</v>
      </c>
      <c r="F72" s="8">
        <v>372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1031</v>
      </c>
      <c r="J72" s="14">
        <f t="shared" ref="J72:J103" si="19">E72-I72</f>
        <v>-33</v>
      </c>
      <c r="K72" s="14">
        <f>VLOOKUP(A:A,[1]TDSheet!$A:$L,12,0)</f>
        <v>60</v>
      </c>
      <c r="L72" s="14">
        <f>VLOOKUP(A:A,[1]TDSheet!$A:$M,13,0)</f>
        <v>300</v>
      </c>
      <c r="M72" s="14">
        <f>VLOOKUP(A:A,[1]TDSheet!$A:$T,20,0)</f>
        <v>120</v>
      </c>
      <c r="N72" s="14"/>
      <c r="O72" s="14"/>
      <c r="P72" s="15">
        <v>160</v>
      </c>
      <c r="Q72" s="15"/>
      <c r="R72" s="15">
        <v>480</v>
      </c>
      <c r="S72" s="14">
        <f t="shared" ref="S72:S103" si="20">E72/5</f>
        <v>199.6</v>
      </c>
      <c r="T72" s="15"/>
      <c r="U72" s="17">
        <f t="shared" ref="U72:U103" si="21">(F72+K72+L72+M72+P72+Q72+R72+T72)/S72</f>
        <v>7.4749498997995998</v>
      </c>
      <c r="V72" s="14">
        <f t="shared" ref="V72:V103" si="22">F72/S72</f>
        <v>1.8637274549098197</v>
      </c>
      <c r="W72" s="14"/>
      <c r="X72" s="14"/>
      <c r="Y72" s="14">
        <f>VLOOKUP(A:A,[1]TDSheet!$A:$Y,25,0)</f>
        <v>167</v>
      </c>
      <c r="Z72" s="14">
        <f>VLOOKUP(A:A,[1]TDSheet!$A:$Z,26,0)</f>
        <v>161</v>
      </c>
      <c r="AA72" s="14">
        <f>VLOOKUP(A:A,[1]TDSheet!$A:$AA,27,0)</f>
        <v>142.6</v>
      </c>
      <c r="AB72" s="14">
        <f>VLOOKUP(A:A,[3]TDSheet!$A:$D,4,0)</f>
        <v>226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3" si="23">P72*G72</f>
        <v>57.599999999999994</v>
      </c>
      <c r="AF72" s="14">
        <f t="shared" ref="AF72:AF103" si="24">Q72*G72</f>
        <v>0</v>
      </c>
      <c r="AG72" s="14">
        <f t="shared" ref="AG72:AG103" si="25">R72*G72</f>
        <v>172.79999999999998</v>
      </c>
      <c r="AH72" s="14">
        <f t="shared" ref="AH72:AH103" si="26">T72*G72</f>
        <v>0</v>
      </c>
      <c r="AI72" s="14"/>
      <c r="AJ72" s="14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42.366</v>
      </c>
      <c r="D73" s="8">
        <v>88.599000000000004</v>
      </c>
      <c r="E73" s="8">
        <v>63.945999999999998</v>
      </c>
      <c r="F73" s="8">
        <v>42.38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63.2</v>
      </c>
      <c r="J73" s="14">
        <f t="shared" si="19"/>
        <v>0.74599999999999511</v>
      </c>
      <c r="K73" s="14">
        <f>VLOOKUP(A:A,[1]TDSheet!$A:$L,12,0)</f>
        <v>0</v>
      </c>
      <c r="L73" s="14">
        <f>VLOOKUP(A:A,[1]TDSheet!$A:$M,13,0)</f>
        <v>20</v>
      </c>
      <c r="M73" s="14">
        <f>VLOOKUP(A:A,[1]TDSheet!$A:$T,20,0)</f>
        <v>0</v>
      </c>
      <c r="N73" s="14"/>
      <c r="O73" s="14"/>
      <c r="P73" s="15"/>
      <c r="Q73" s="15"/>
      <c r="R73" s="15">
        <v>30</v>
      </c>
      <c r="S73" s="14">
        <f t="shared" si="20"/>
        <v>12.789199999999999</v>
      </c>
      <c r="T73" s="15"/>
      <c r="U73" s="17">
        <f t="shared" si="21"/>
        <v>7.2232821443092607</v>
      </c>
      <c r="V73" s="14">
        <f t="shared" si="22"/>
        <v>3.3137334626090769</v>
      </c>
      <c r="W73" s="14"/>
      <c r="X73" s="14"/>
      <c r="Y73" s="14">
        <f>VLOOKUP(A:A,[1]TDSheet!$A:$Y,25,0)</f>
        <v>8.8135999999999992</v>
      </c>
      <c r="Z73" s="14">
        <f>VLOOKUP(A:A,[1]TDSheet!$A:$Z,26,0)</f>
        <v>11.302</v>
      </c>
      <c r="AA73" s="14">
        <f>VLOOKUP(A:A,[1]TDSheet!$A:$AA,27,0)</f>
        <v>10.9596</v>
      </c>
      <c r="AB73" s="14">
        <f>VLOOKUP(A:A,[3]TDSheet!$A:$D,4,0)</f>
        <v>11.811999999999999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3"/>
        <v>0</v>
      </c>
      <c r="AF73" s="14">
        <f t="shared" si="24"/>
        <v>0</v>
      </c>
      <c r="AG73" s="14">
        <f t="shared" si="25"/>
        <v>30</v>
      </c>
      <c r="AH73" s="14">
        <f t="shared" si="26"/>
        <v>0</v>
      </c>
      <c r="AI73" s="14"/>
      <c r="AJ73" s="14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133</v>
      </c>
      <c r="D74" s="8">
        <v>156</v>
      </c>
      <c r="E74" s="8">
        <v>211</v>
      </c>
      <c r="F74" s="8">
        <v>73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216</v>
      </c>
      <c r="J74" s="14">
        <f t="shared" si="19"/>
        <v>-5</v>
      </c>
      <c r="K74" s="14">
        <f>VLOOKUP(A:A,[1]TDSheet!$A:$L,12,0)</f>
        <v>0</v>
      </c>
      <c r="L74" s="14">
        <f>VLOOKUP(A:A,[1]TDSheet!$A:$M,13,0)</f>
        <v>30</v>
      </c>
      <c r="M74" s="14">
        <f>VLOOKUP(A:A,[1]TDSheet!$A:$T,20,0)</f>
        <v>90</v>
      </c>
      <c r="N74" s="14"/>
      <c r="O74" s="14"/>
      <c r="P74" s="15">
        <v>30</v>
      </c>
      <c r="Q74" s="15"/>
      <c r="R74" s="15">
        <v>90</v>
      </c>
      <c r="S74" s="14">
        <f t="shared" si="20"/>
        <v>42.2</v>
      </c>
      <c r="T74" s="15"/>
      <c r="U74" s="17">
        <f t="shared" si="21"/>
        <v>7.4170616113744074</v>
      </c>
      <c r="V74" s="14">
        <f t="shared" si="22"/>
        <v>1.7298578199052133</v>
      </c>
      <c r="W74" s="14"/>
      <c r="X74" s="14"/>
      <c r="Y74" s="14">
        <f>VLOOKUP(A:A,[1]TDSheet!$A:$Y,25,0)</f>
        <v>29.8</v>
      </c>
      <c r="Z74" s="14">
        <f>VLOOKUP(A:A,[1]TDSheet!$A:$Z,26,0)</f>
        <v>33.6</v>
      </c>
      <c r="AA74" s="14">
        <f>VLOOKUP(A:A,[1]TDSheet!$A:$AA,27,0)</f>
        <v>28</v>
      </c>
      <c r="AB74" s="14">
        <f>VLOOKUP(A:A,[3]TDSheet!$A:$D,4,0)</f>
        <v>33</v>
      </c>
      <c r="AC74" s="14" t="str">
        <f>VLOOKUP(A:A,[1]TDSheet!$A:$AC,29,0)</f>
        <v>увел</v>
      </c>
      <c r="AD74" s="14" t="str">
        <f>VLOOKUP(A:A,[1]TDSheet!$A:$AD,30,0)</f>
        <v>увел</v>
      </c>
      <c r="AE74" s="14">
        <f t="shared" si="23"/>
        <v>12.299999999999999</v>
      </c>
      <c r="AF74" s="14">
        <f t="shared" si="24"/>
        <v>0</v>
      </c>
      <c r="AG74" s="14">
        <f t="shared" si="25"/>
        <v>36.9</v>
      </c>
      <c r="AH74" s="14">
        <f t="shared" si="26"/>
        <v>0</v>
      </c>
      <c r="AI74" s="14"/>
      <c r="AJ74" s="14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605</v>
      </c>
      <c r="D75" s="8">
        <v>623</v>
      </c>
      <c r="E75" s="8">
        <v>652</v>
      </c>
      <c r="F75" s="8">
        <v>555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676</v>
      </c>
      <c r="J75" s="14">
        <f t="shared" si="19"/>
        <v>-24</v>
      </c>
      <c r="K75" s="14">
        <f>VLOOKUP(A:A,[1]TDSheet!$A:$L,12,0)</f>
        <v>40</v>
      </c>
      <c r="L75" s="14">
        <f>VLOOKUP(A:A,[1]TDSheet!$A:$M,13,0)</f>
        <v>120</v>
      </c>
      <c r="M75" s="14">
        <f>VLOOKUP(A:A,[1]TDSheet!$A:$T,20,0)</f>
        <v>0</v>
      </c>
      <c r="N75" s="14"/>
      <c r="O75" s="14"/>
      <c r="P75" s="15"/>
      <c r="Q75" s="15"/>
      <c r="R75" s="15">
        <v>320</v>
      </c>
      <c r="S75" s="14">
        <f t="shared" si="20"/>
        <v>130.4</v>
      </c>
      <c r="T75" s="15"/>
      <c r="U75" s="17">
        <f t="shared" si="21"/>
        <v>7.9371165644171775</v>
      </c>
      <c r="V75" s="14">
        <f t="shared" si="22"/>
        <v>4.2561349693251529</v>
      </c>
      <c r="W75" s="14"/>
      <c r="X75" s="14"/>
      <c r="Y75" s="14">
        <f>VLOOKUP(A:A,[1]TDSheet!$A:$Y,25,0)</f>
        <v>114</v>
      </c>
      <c r="Z75" s="14">
        <f>VLOOKUP(A:A,[1]TDSheet!$A:$Z,26,0)</f>
        <v>142.80000000000001</v>
      </c>
      <c r="AA75" s="14">
        <f>VLOOKUP(A:A,[1]TDSheet!$A:$AA,27,0)</f>
        <v>125</v>
      </c>
      <c r="AB75" s="14">
        <f>VLOOKUP(A:A,[3]TDSheet!$A:$D,4,0)</f>
        <v>173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23"/>
        <v>0</v>
      </c>
      <c r="AF75" s="14">
        <f t="shared" si="24"/>
        <v>0</v>
      </c>
      <c r="AG75" s="14">
        <f t="shared" si="25"/>
        <v>89.600000000000009</v>
      </c>
      <c r="AH75" s="14">
        <f t="shared" si="26"/>
        <v>0</v>
      </c>
      <c r="AI75" s="14"/>
      <c r="AJ75" s="14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1140.98</v>
      </c>
      <c r="D76" s="8">
        <v>826</v>
      </c>
      <c r="E76" s="8">
        <v>1182</v>
      </c>
      <c r="F76" s="8">
        <v>767.98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1173</v>
      </c>
      <c r="J76" s="14">
        <f t="shared" si="19"/>
        <v>9</v>
      </c>
      <c r="K76" s="14">
        <f>VLOOKUP(A:A,[1]TDSheet!$A:$L,12,0)</f>
        <v>80</v>
      </c>
      <c r="L76" s="14">
        <f>VLOOKUP(A:A,[1]TDSheet!$A:$M,13,0)</f>
        <v>80</v>
      </c>
      <c r="M76" s="14">
        <f>VLOOKUP(A:A,[1]TDSheet!$A:$T,20,0)</f>
        <v>0</v>
      </c>
      <c r="N76" s="14"/>
      <c r="O76" s="14"/>
      <c r="P76" s="15">
        <v>280</v>
      </c>
      <c r="Q76" s="15"/>
      <c r="R76" s="15">
        <v>600</v>
      </c>
      <c r="S76" s="14">
        <f t="shared" si="20"/>
        <v>236.4</v>
      </c>
      <c r="T76" s="15"/>
      <c r="U76" s="17">
        <f t="shared" si="21"/>
        <v>7.6479695431472079</v>
      </c>
      <c r="V76" s="14">
        <f t="shared" si="22"/>
        <v>3.248646362098139</v>
      </c>
      <c r="W76" s="14"/>
      <c r="X76" s="14"/>
      <c r="Y76" s="14">
        <f>VLOOKUP(A:A,[1]TDSheet!$A:$Y,25,0)</f>
        <v>221.8</v>
      </c>
      <c r="Z76" s="14">
        <f>VLOOKUP(A:A,[1]TDSheet!$A:$Z,26,0)</f>
        <v>244</v>
      </c>
      <c r="AA76" s="14">
        <f>VLOOKUP(A:A,[1]TDSheet!$A:$AA,27,0)</f>
        <v>202.2</v>
      </c>
      <c r="AB76" s="14">
        <f>VLOOKUP(A:A,[3]TDSheet!$A:$D,4,0)</f>
        <v>355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23"/>
        <v>112</v>
      </c>
      <c r="AF76" s="14">
        <f t="shared" si="24"/>
        <v>0</v>
      </c>
      <c r="AG76" s="14">
        <f t="shared" si="25"/>
        <v>240</v>
      </c>
      <c r="AH76" s="14">
        <f t="shared" si="26"/>
        <v>0</v>
      </c>
      <c r="AI76" s="14"/>
      <c r="AJ76" s="14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218</v>
      </c>
      <c r="D77" s="8">
        <v>504</v>
      </c>
      <c r="E77" s="8">
        <v>514</v>
      </c>
      <c r="F77" s="8">
        <v>187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587</v>
      </c>
      <c r="J77" s="14">
        <f t="shared" si="19"/>
        <v>-73</v>
      </c>
      <c r="K77" s="14">
        <f>VLOOKUP(A:A,[1]TDSheet!$A:$L,12,0)</f>
        <v>40</v>
      </c>
      <c r="L77" s="14">
        <f>VLOOKUP(A:A,[1]TDSheet!$A:$M,13,0)</f>
        <v>200</v>
      </c>
      <c r="M77" s="14">
        <f>VLOOKUP(A:A,[1]TDSheet!$A:$T,20,0)</f>
        <v>80</v>
      </c>
      <c r="N77" s="14"/>
      <c r="O77" s="14"/>
      <c r="P77" s="15">
        <v>40</v>
      </c>
      <c r="Q77" s="15"/>
      <c r="R77" s="15">
        <v>280</v>
      </c>
      <c r="S77" s="14">
        <f t="shared" si="20"/>
        <v>102.8</v>
      </c>
      <c r="T77" s="15"/>
      <c r="U77" s="17">
        <f t="shared" si="21"/>
        <v>8.0447470817120621</v>
      </c>
      <c r="V77" s="14">
        <f t="shared" si="22"/>
        <v>1.8190661478599222</v>
      </c>
      <c r="W77" s="14"/>
      <c r="X77" s="14"/>
      <c r="Y77" s="14">
        <f>VLOOKUP(A:A,[1]TDSheet!$A:$Y,25,0)</f>
        <v>109.2</v>
      </c>
      <c r="Z77" s="14">
        <f>VLOOKUP(A:A,[1]TDSheet!$A:$Z,26,0)</f>
        <v>85.6</v>
      </c>
      <c r="AA77" s="14">
        <f>VLOOKUP(A:A,[1]TDSheet!$A:$AA,27,0)</f>
        <v>72.2</v>
      </c>
      <c r="AB77" s="14">
        <f>VLOOKUP(A:A,[3]TDSheet!$A:$D,4,0)</f>
        <v>94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3"/>
        <v>13.200000000000001</v>
      </c>
      <c r="AF77" s="14">
        <f t="shared" si="24"/>
        <v>0</v>
      </c>
      <c r="AG77" s="14">
        <f t="shared" si="25"/>
        <v>92.4</v>
      </c>
      <c r="AH77" s="14">
        <f t="shared" si="26"/>
        <v>0</v>
      </c>
      <c r="AI77" s="14"/>
      <c r="AJ77" s="14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345</v>
      </c>
      <c r="D78" s="8">
        <v>408</v>
      </c>
      <c r="E78" s="8">
        <v>525</v>
      </c>
      <c r="F78" s="8">
        <v>216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535</v>
      </c>
      <c r="J78" s="14">
        <f t="shared" si="19"/>
        <v>-10</v>
      </c>
      <c r="K78" s="14">
        <f>VLOOKUP(A:A,[1]TDSheet!$A:$L,12,0)</f>
        <v>40</v>
      </c>
      <c r="L78" s="14">
        <f>VLOOKUP(A:A,[1]TDSheet!$A:$M,13,0)</f>
        <v>120</v>
      </c>
      <c r="M78" s="14">
        <f>VLOOKUP(A:A,[1]TDSheet!$A:$T,20,0)</f>
        <v>80</v>
      </c>
      <c r="N78" s="14"/>
      <c r="O78" s="14"/>
      <c r="P78" s="15">
        <v>80</v>
      </c>
      <c r="Q78" s="15"/>
      <c r="R78" s="15">
        <v>280</v>
      </c>
      <c r="S78" s="14">
        <f t="shared" si="20"/>
        <v>105</v>
      </c>
      <c r="T78" s="15"/>
      <c r="U78" s="17">
        <f t="shared" si="21"/>
        <v>7.7714285714285714</v>
      </c>
      <c r="V78" s="14">
        <f t="shared" si="22"/>
        <v>2.0571428571428569</v>
      </c>
      <c r="W78" s="14"/>
      <c r="X78" s="14"/>
      <c r="Y78" s="14">
        <f>VLOOKUP(A:A,[1]TDSheet!$A:$Y,25,0)</f>
        <v>82</v>
      </c>
      <c r="Z78" s="14">
        <f>VLOOKUP(A:A,[1]TDSheet!$A:$Z,26,0)</f>
        <v>80.599999999999994</v>
      </c>
      <c r="AA78" s="14">
        <f>VLOOKUP(A:A,[1]TDSheet!$A:$AA,27,0)</f>
        <v>78.8</v>
      </c>
      <c r="AB78" s="14">
        <f>VLOOKUP(A:A,[3]TDSheet!$A:$D,4,0)</f>
        <v>116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3"/>
        <v>26.400000000000002</v>
      </c>
      <c r="AF78" s="14">
        <f t="shared" si="24"/>
        <v>0</v>
      </c>
      <c r="AG78" s="14">
        <f t="shared" si="25"/>
        <v>92.4</v>
      </c>
      <c r="AH78" s="14">
        <f t="shared" si="26"/>
        <v>0</v>
      </c>
      <c r="AI78" s="14"/>
      <c r="AJ78" s="14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549</v>
      </c>
      <c r="D79" s="8">
        <v>10</v>
      </c>
      <c r="E79" s="8">
        <v>413</v>
      </c>
      <c r="F79" s="8">
        <v>138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422</v>
      </c>
      <c r="J79" s="14">
        <f t="shared" si="19"/>
        <v>-9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200</v>
      </c>
      <c r="N79" s="14"/>
      <c r="O79" s="14"/>
      <c r="P79" s="15">
        <v>80</v>
      </c>
      <c r="Q79" s="15"/>
      <c r="R79" s="15">
        <v>240</v>
      </c>
      <c r="S79" s="14">
        <f t="shared" si="20"/>
        <v>82.6</v>
      </c>
      <c r="T79" s="15"/>
      <c r="U79" s="17">
        <f t="shared" si="21"/>
        <v>7.9661016949152552</v>
      </c>
      <c r="V79" s="14">
        <f t="shared" si="22"/>
        <v>1.6707021791767556</v>
      </c>
      <c r="W79" s="14"/>
      <c r="X79" s="14"/>
      <c r="Y79" s="14">
        <f>VLOOKUP(A:A,[1]TDSheet!$A:$Y,25,0)</f>
        <v>65</v>
      </c>
      <c r="Z79" s="14">
        <f>VLOOKUP(A:A,[1]TDSheet!$A:$Z,26,0)</f>
        <v>68.8</v>
      </c>
      <c r="AA79" s="14">
        <f>VLOOKUP(A:A,[1]TDSheet!$A:$AA,27,0)</f>
        <v>37.799999999999997</v>
      </c>
      <c r="AB79" s="14">
        <f>VLOOKUP(A:A,[3]TDSheet!$A:$D,4,0)</f>
        <v>82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3"/>
        <v>26.400000000000002</v>
      </c>
      <c r="AF79" s="14">
        <f t="shared" si="24"/>
        <v>0</v>
      </c>
      <c r="AG79" s="14">
        <f t="shared" si="25"/>
        <v>79.2</v>
      </c>
      <c r="AH79" s="14">
        <f t="shared" si="26"/>
        <v>0</v>
      </c>
      <c r="AI79" s="14"/>
      <c r="AJ79" s="14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618</v>
      </c>
      <c r="D80" s="8">
        <v>564</v>
      </c>
      <c r="E80" s="8">
        <v>1035</v>
      </c>
      <c r="F80" s="8">
        <v>107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1148</v>
      </c>
      <c r="J80" s="14">
        <f t="shared" si="19"/>
        <v>-113</v>
      </c>
      <c r="K80" s="14">
        <f>VLOOKUP(A:A,[1]TDSheet!$A:$L,12,0)</f>
        <v>40</v>
      </c>
      <c r="L80" s="14">
        <f>VLOOKUP(A:A,[1]TDSheet!$A:$M,13,0)</f>
        <v>240</v>
      </c>
      <c r="M80" s="14">
        <f>VLOOKUP(A:A,[1]TDSheet!$A:$T,20,0)</f>
        <v>600</v>
      </c>
      <c r="N80" s="14"/>
      <c r="O80" s="14"/>
      <c r="P80" s="15">
        <v>80</v>
      </c>
      <c r="Q80" s="15"/>
      <c r="R80" s="15">
        <v>600</v>
      </c>
      <c r="S80" s="14">
        <f t="shared" si="20"/>
        <v>207</v>
      </c>
      <c r="T80" s="15"/>
      <c r="U80" s="17">
        <f t="shared" si="21"/>
        <v>8.0531400966183568</v>
      </c>
      <c r="V80" s="14">
        <f t="shared" si="22"/>
        <v>0.51690821256038644</v>
      </c>
      <c r="W80" s="14"/>
      <c r="X80" s="14"/>
      <c r="Y80" s="14">
        <f>VLOOKUP(A:A,[1]TDSheet!$A:$Y,25,0)</f>
        <v>156</v>
      </c>
      <c r="Z80" s="14">
        <f>VLOOKUP(A:A,[1]TDSheet!$A:$Z,26,0)</f>
        <v>136.80000000000001</v>
      </c>
      <c r="AA80" s="14">
        <f>VLOOKUP(A:A,[1]TDSheet!$A:$AA,27,0)</f>
        <v>118</v>
      </c>
      <c r="AB80" s="14">
        <f>VLOOKUP(A:A,[3]TDSheet!$A:$D,4,0)</f>
        <v>185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23"/>
        <v>26.400000000000002</v>
      </c>
      <c r="AF80" s="14">
        <f t="shared" si="24"/>
        <v>0</v>
      </c>
      <c r="AG80" s="14">
        <f t="shared" si="25"/>
        <v>198</v>
      </c>
      <c r="AH80" s="14">
        <f t="shared" si="26"/>
        <v>0</v>
      </c>
      <c r="AI80" s="14"/>
      <c r="AJ80" s="14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19.741</v>
      </c>
      <c r="D81" s="8">
        <v>19.239000000000001</v>
      </c>
      <c r="E81" s="8">
        <v>28.57</v>
      </c>
      <c r="F81" s="8">
        <v>3.339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30.56</v>
      </c>
      <c r="J81" s="14">
        <f t="shared" si="19"/>
        <v>-1.9899999999999984</v>
      </c>
      <c r="K81" s="14">
        <f>VLOOKUP(A:A,[1]TDSheet!$A:$L,12,0)</f>
        <v>10</v>
      </c>
      <c r="L81" s="14">
        <f>VLOOKUP(A:A,[1]TDSheet!$A:$M,13,0)</f>
        <v>0</v>
      </c>
      <c r="M81" s="14">
        <f>VLOOKUP(A:A,[1]TDSheet!$A:$T,20,0)</f>
        <v>10</v>
      </c>
      <c r="N81" s="14"/>
      <c r="O81" s="14"/>
      <c r="P81" s="15"/>
      <c r="Q81" s="15"/>
      <c r="R81" s="15">
        <v>10</v>
      </c>
      <c r="S81" s="14">
        <f t="shared" si="20"/>
        <v>5.7140000000000004</v>
      </c>
      <c r="T81" s="15"/>
      <c r="U81" s="17">
        <f t="shared" si="21"/>
        <v>5.8346167308365411</v>
      </c>
      <c r="V81" s="14">
        <f t="shared" si="22"/>
        <v>0.58435421771088547</v>
      </c>
      <c r="W81" s="14"/>
      <c r="X81" s="14"/>
      <c r="Y81" s="14">
        <f>VLOOKUP(A:A,[1]TDSheet!$A:$Y,25,0)</f>
        <v>6.6662000000000008</v>
      </c>
      <c r="Z81" s="14">
        <f>VLOOKUP(A:A,[1]TDSheet!$A:$Z,26,0)</f>
        <v>1.5614000000000001</v>
      </c>
      <c r="AA81" s="14">
        <f>VLOOKUP(A:A,[1]TDSheet!$A:$AA,27,0)</f>
        <v>4.7845999999999993</v>
      </c>
      <c r="AB81" s="14">
        <f>VLOOKUP(A:A,[3]TDSheet!$A:$D,4,0)</f>
        <v>6.4279999999999999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3"/>
        <v>0</v>
      </c>
      <c r="AF81" s="14">
        <f t="shared" si="24"/>
        <v>0</v>
      </c>
      <c r="AG81" s="14">
        <f t="shared" si="25"/>
        <v>10</v>
      </c>
      <c r="AH81" s="14">
        <f t="shared" si="26"/>
        <v>0</v>
      </c>
      <c r="AI81" s="14"/>
      <c r="AJ81" s="14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122</v>
      </c>
      <c r="D82" s="8">
        <v>131</v>
      </c>
      <c r="E82" s="8">
        <v>153</v>
      </c>
      <c r="F82" s="8">
        <v>91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163</v>
      </c>
      <c r="J82" s="14">
        <f t="shared" si="19"/>
        <v>-10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40</v>
      </c>
      <c r="N82" s="14"/>
      <c r="O82" s="14"/>
      <c r="P82" s="15">
        <v>40</v>
      </c>
      <c r="Q82" s="15"/>
      <c r="R82" s="15">
        <v>80</v>
      </c>
      <c r="S82" s="14">
        <f t="shared" si="20"/>
        <v>30.6</v>
      </c>
      <c r="T82" s="15"/>
      <c r="U82" s="17">
        <f t="shared" si="21"/>
        <v>8.2026143790849666</v>
      </c>
      <c r="V82" s="14">
        <f t="shared" si="22"/>
        <v>2.9738562091503264</v>
      </c>
      <c r="W82" s="14"/>
      <c r="X82" s="14"/>
      <c r="Y82" s="14">
        <f>VLOOKUP(A:A,[1]TDSheet!$A:$Y,25,0)</f>
        <v>28.8</v>
      </c>
      <c r="Z82" s="14">
        <f>VLOOKUP(A:A,[1]TDSheet!$A:$Z,26,0)</f>
        <v>27.2</v>
      </c>
      <c r="AA82" s="14">
        <f>VLOOKUP(A:A,[1]TDSheet!$A:$AA,27,0)</f>
        <v>24.6</v>
      </c>
      <c r="AB82" s="14">
        <f>VLOOKUP(A:A,[3]TDSheet!$A:$D,4,0)</f>
        <v>34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23"/>
        <v>13.200000000000001</v>
      </c>
      <c r="AF82" s="14">
        <f t="shared" si="24"/>
        <v>0</v>
      </c>
      <c r="AG82" s="14">
        <f t="shared" si="25"/>
        <v>26.400000000000002</v>
      </c>
      <c r="AH82" s="14">
        <f t="shared" si="26"/>
        <v>0</v>
      </c>
      <c r="AI82" s="14"/>
      <c r="AJ82" s="14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168</v>
      </c>
      <c r="D83" s="8">
        <v>53</v>
      </c>
      <c r="E83" s="8">
        <v>163</v>
      </c>
      <c r="F83" s="8">
        <v>47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174</v>
      </c>
      <c r="J83" s="14">
        <f t="shared" si="19"/>
        <v>-11</v>
      </c>
      <c r="K83" s="14">
        <f>VLOOKUP(A:A,[1]TDSheet!$A:$L,12,0)</f>
        <v>40</v>
      </c>
      <c r="L83" s="14">
        <f>VLOOKUP(A:A,[1]TDSheet!$A:$M,13,0)</f>
        <v>0</v>
      </c>
      <c r="M83" s="14">
        <f>VLOOKUP(A:A,[1]TDSheet!$A:$T,20,0)</f>
        <v>80</v>
      </c>
      <c r="N83" s="14"/>
      <c r="O83" s="14"/>
      <c r="P83" s="15"/>
      <c r="Q83" s="15"/>
      <c r="R83" s="15">
        <v>80</v>
      </c>
      <c r="S83" s="14">
        <f t="shared" si="20"/>
        <v>32.6</v>
      </c>
      <c r="T83" s="15"/>
      <c r="U83" s="17">
        <f t="shared" si="21"/>
        <v>7.5766871165644165</v>
      </c>
      <c r="V83" s="14">
        <f t="shared" si="22"/>
        <v>1.4417177914110428</v>
      </c>
      <c r="W83" s="14"/>
      <c r="X83" s="14"/>
      <c r="Y83" s="14">
        <f>VLOOKUP(A:A,[1]TDSheet!$A:$Y,25,0)</f>
        <v>8.1999999999999993</v>
      </c>
      <c r="Z83" s="14">
        <f>VLOOKUP(A:A,[1]TDSheet!$A:$Z,26,0)</f>
        <v>23.4</v>
      </c>
      <c r="AA83" s="14">
        <f>VLOOKUP(A:A,[1]TDSheet!$A:$AA,27,0)</f>
        <v>23.8</v>
      </c>
      <c r="AB83" s="14">
        <f>VLOOKUP(A:A,[3]TDSheet!$A:$D,4,0)</f>
        <v>22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23"/>
        <v>0</v>
      </c>
      <c r="AF83" s="14">
        <f t="shared" si="24"/>
        <v>0</v>
      </c>
      <c r="AG83" s="14">
        <f t="shared" si="25"/>
        <v>32</v>
      </c>
      <c r="AH83" s="14">
        <f t="shared" si="26"/>
        <v>0</v>
      </c>
      <c r="AI83" s="14"/>
      <c r="AJ83" s="14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100</v>
      </c>
      <c r="D84" s="8">
        <v>168</v>
      </c>
      <c r="E84" s="8">
        <v>220</v>
      </c>
      <c r="F84" s="8">
        <v>41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228</v>
      </c>
      <c r="J84" s="14">
        <f t="shared" si="19"/>
        <v>-8</v>
      </c>
      <c r="K84" s="14">
        <f>VLOOKUP(A:A,[1]TDSheet!$A:$L,12,0)</f>
        <v>40</v>
      </c>
      <c r="L84" s="14">
        <f>VLOOKUP(A:A,[1]TDSheet!$A:$M,13,0)</f>
        <v>80</v>
      </c>
      <c r="M84" s="14">
        <f>VLOOKUP(A:A,[1]TDSheet!$A:$T,20,0)</f>
        <v>40</v>
      </c>
      <c r="N84" s="14"/>
      <c r="O84" s="14"/>
      <c r="P84" s="15">
        <v>40</v>
      </c>
      <c r="Q84" s="15"/>
      <c r="R84" s="15">
        <v>120</v>
      </c>
      <c r="S84" s="14">
        <f t="shared" si="20"/>
        <v>44</v>
      </c>
      <c r="T84" s="15"/>
      <c r="U84" s="17">
        <f t="shared" si="21"/>
        <v>8.204545454545455</v>
      </c>
      <c r="V84" s="14">
        <f t="shared" si="22"/>
        <v>0.93181818181818177</v>
      </c>
      <c r="W84" s="14"/>
      <c r="X84" s="14"/>
      <c r="Y84" s="14">
        <f>VLOOKUP(A:A,[1]TDSheet!$A:$Y,25,0)</f>
        <v>40.200000000000003</v>
      </c>
      <c r="Z84" s="14">
        <f>VLOOKUP(A:A,[1]TDSheet!$A:$Z,26,0)</f>
        <v>29.4</v>
      </c>
      <c r="AA84" s="14">
        <f>VLOOKUP(A:A,[1]TDSheet!$A:$AA,27,0)</f>
        <v>28.4</v>
      </c>
      <c r="AB84" s="14">
        <f>VLOOKUP(A:A,[3]TDSheet!$A:$D,4,0)</f>
        <v>49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23"/>
        <v>13.200000000000001</v>
      </c>
      <c r="AF84" s="14">
        <f t="shared" si="24"/>
        <v>0</v>
      </c>
      <c r="AG84" s="14">
        <f t="shared" si="25"/>
        <v>39.6</v>
      </c>
      <c r="AH84" s="14">
        <f t="shared" si="26"/>
        <v>0</v>
      </c>
      <c r="AI84" s="14"/>
      <c r="AJ84" s="14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248.54900000000001</v>
      </c>
      <c r="D85" s="8">
        <v>877.22500000000002</v>
      </c>
      <c r="E85" s="8">
        <v>579.94899999999996</v>
      </c>
      <c r="F85" s="8">
        <v>469.03699999999998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552.1</v>
      </c>
      <c r="J85" s="14">
        <f t="shared" si="19"/>
        <v>27.848999999999933</v>
      </c>
      <c r="K85" s="14">
        <f>VLOOKUP(A:A,[1]TDSheet!$A:$L,12,0)</f>
        <v>80</v>
      </c>
      <c r="L85" s="14">
        <f>VLOOKUP(A:A,[1]TDSheet!$A:$M,13,0)</f>
        <v>200</v>
      </c>
      <c r="M85" s="14">
        <f>VLOOKUP(A:A,[1]TDSheet!$A:$T,20,0)</f>
        <v>0</v>
      </c>
      <c r="N85" s="14"/>
      <c r="O85" s="14"/>
      <c r="P85" s="15"/>
      <c r="Q85" s="15"/>
      <c r="R85" s="15">
        <v>180</v>
      </c>
      <c r="S85" s="14">
        <f t="shared" si="20"/>
        <v>115.98979999999999</v>
      </c>
      <c r="T85" s="15"/>
      <c r="U85" s="17">
        <f t="shared" si="21"/>
        <v>8.0096439514509044</v>
      </c>
      <c r="V85" s="14">
        <f t="shared" si="22"/>
        <v>4.0437779873747521</v>
      </c>
      <c r="W85" s="14"/>
      <c r="X85" s="14"/>
      <c r="Y85" s="14">
        <f>VLOOKUP(A:A,[1]TDSheet!$A:$Y,25,0)</f>
        <v>110.977</v>
      </c>
      <c r="Z85" s="14">
        <f>VLOOKUP(A:A,[1]TDSheet!$A:$Z,26,0)</f>
        <v>91.651199999999989</v>
      </c>
      <c r="AA85" s="14">
        <f>VLOOKUP(A:A,[1]TDSheet!$A:$AA,27,0)</f>
        <v>112.83920000000001</v>
      </c>
      <c r="AB85" s="14">
        <f>VLOOKUP(A:A,[3]TDSheet!$A:$D,4,0)</f>
        <v>121.422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3"/>
        <v>0</v>
      </c>
      <c r="AF85" s="14">
        <f t="shared" si="24"/>
        <v>0</v>
      </c>
      <c r="AG85" s="14">
        <f t="shared" si="25"/>
        <v>180</v>
      </c>
      <c r="AH85" s="14">
        <f t="shared" si="26"/>
        <v>0</v>
      </c>
      <c r="AI85" s="14"/>
      <c r="AJ85" s="14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222</v>
      </c>
      <c r="D86" s="8">
        <v>54</v>
      </c>
      <c r="E86" s="8">
        <v>245</v>
      </c>
      <c r="F86" s="8">
        <v>27</v>
      </c>
      <c r="G86" s="1">
        <f>VLOOKUP(A:A,[1]TDSheet!$A:$G,7,0)</f>
        <v>0.1</v>
      </c>
      <c r="H86" s="1" t="e">
        <f>VLOOKUP(A:A,[1]TDSheet!$A:$H,8,0)</f>
        <v>#N/A</v>
      </c>
      <c r="I86" s="14">
        <f>VLOOKUP(A:A,[2]TDSheet!$A:$F,6,0)</f>
        <v>246</v>
      </c>
      <c r="J86" s="14">
        <f t="shared" si="19"/>
        <v>-1</v>
      </c>
      <c r="K86" s="14">
        <f>VLOOKUP(A:A,[1]TDSheet!$A:$L,12,0)</f>
        <v>40</v>
      </c>
      <c r="L86" s="14">
        <f>VLOOKUP(A:A,[1]TDSheet!$A:$M,13,0)</f>
        <v>90</v>
      </c>
      <c r="M86" s="14">
        <f>VLOOKUP(A:A,[1]TDSheet!$A:$T,20,0)</f>
        <v>70</v>
      </c>
      <c r="N86" s="14"/>
      <c r="O86" s="14"/>
      <c r="P86" s="15">
        <v>40</v>
      </c>
      <c r="Q86" s="15"/>
      <c r="R86" s="15">
        <v>120</v>
      </c>
      <c r="S86" s="14">
        <f t="shared" si="20"/>
        <v>49</v>
      </c>
      <c r="T86" s="15"/>
      <c r="U86" s="17">
        <f t="shared" si="21"/>
        <v>7.8979591836734695</v>
      </c>
      <c r="V86" s="14">
        <f t="shared" si="22"/>
        <v>0.55102040816326525</v>
      </c>
      <c r="W86" s="14"/>
      <c r="X86" s="14"/>
      <c r="Y86" s="14">
        <f>VLOOKUP(A:A,[1]TDSheet!$A:$Y,25,0)</f>
        <v>42.2</v>
      </c>
      <c r="Z86" s="14">
        <f>VLOOKUP(A:A,[1]TDSheet!$A:$Z,26,0)</f>
        <v>40.799999999999997</v>
      </c>
      <c r="AA86" s="14">
        <f>VLOOKUP(A:A,[1]TDSheet!$A:$AA,27,0)</f>
        <v>28.4</v>
      </c>
      <c r="AB86" s="14">
        <f>VLOOKUP(A:A,[3]TDSheet!$A:$D,4,0)</f>
        <v>39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3"/>
        <v>4</v>
      </c>
      <c r="AF86" s="14">
        <f t="shared" si="24"/>
        <v>0</v>
      </c>
      <c r="AG86" s="14">
        <f t="shared" si="25"/>
        <v>12</v>
      </c>
      <c r="AH86" s="14">
        <f t="shared" si="26"/>
        <v>0</v>
      </c>
      <c r="AI86" s="14"/>
      <c r="AJ86" s="14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844</v>
      </c>
      <c r="D87" s="8">
        <v>1059</v>
      </c>
      <c r="E87" s="8">
        <v>1582</v>
      </c>
      <c r="F87" s="8">
        <v>283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1613</v>
      </c>
      <c r="J87" s="14">
        <f t="shared" si="19"/>
        <v>-31</v>
      </c>
      <c r="K87" s="14">
        <f>VLOOKUP(A:A,[1]TDSheet!$A:$L,12,0)</f>
        <v>120</v>
      </c>
      <c r="L87" s="14">
        <f>VLOOKUP(A:A,[1]TDSheet!$A:$M,13,0)</f>
        <v>120</v>
      </c>
      <c r="M87" s="14">
        <f>VLOOKUP(A:A,[1]TDSheet!$A:$T,20,0)</f>
        <v>480</v>
      </c>
      <c r="N87" s="14"/>
      <c r="O87" s="14"/>
      <c r="P87" s="15">
        <v>320</v>
      </c>
      <c r="Q87" s="15"/>
      <c r="R87" s="15">
        <v>720</v>
      </c>
      <c r="S87" s="14">
        <f t="shared" si="20"/>
        <v>316.39999999999998</v>
      </c>
      <c r="T87" s="15"/>
      <c r="U87" s="17">
        <f t="shared" si="21"/>
        <v>6.4570164348925418</v>
      </c>
      <c r="V87" s="14">
        <f t="shared" si="22"/>
        <v>0.89443742098609358</v>
      </c>
      <c r="W87" s="14"/>
      <c r="X87" s="14"/>
      <c r="Y87" s="14">
        <f>VLOOKUP(A:A,[1]TDSheet!$A:$Y,25,0)</f>
        <v>264.2</v>
      </c>
      <c r="Z87" s="14">
        <f>VLOOKUP(A:A,[1]TDSheet!$A:$Z,26,0)</f>
        <v>238</v>
      </c>
      <c r="AA87" s="14">
        <f>VLOOKUP(A:A,[1]TDSheet!$A:$AA,27,0)</f>
        <v>244.8</v>
      </c>
      <c r="AB87" s="14">
        <f>VLOOKUP(A:A,[3]TDSheet!$A:$D,4,0)</f>
        <v>400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3"/>
        <v>128</v>
      </c>
      <c r="AF87" s="14">
        <f t="shared" si="24"/>
        <v>0</v>
      </c>
      <c r="AG87" s="14">
        <f t="shared" si="25"/>
        <v>288</v>
      </c>
      <c r="AH87" s="14">
        <f t="shared" si="26"/>
        <v>0</v>
      </c>
      <c r="AI87" s="14"/>
      <c r="AJ87" s="14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34</v>
      </c>
      <c r="D88" s="8">
        <v>89</v>
      </c>
      <c r="E88" s="8">
        <v>57</v>
      </c>
      <c r="F88" s="8">
        <v>61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63</v>
      </c>
      <c r="J88" s="14">
        <f t="shared" si="19"/>
        <v>-6</v>
      </c>
      <c r="K88" s="14">
        <f>VLOOKUP(A:A,[1]TDSheet!$A:$L,12,0)</f>
        <v>20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5"/>
      <c r="Q88" s="15"/>
      <c r="R88" s="15"/>
      <c r="S88" s="14">
        <f t="shared" si="20"/>
        <v>11.4</v>
      </c>
      <c r="T88" s="15"/>
      <c r="U88" s="17">
        <f t="shared" si="21"/>
        <v>7.1052631578947363</v>
      </c>
      <c r="V88" s="14">
        <f t="shared" si="22"/>
        <v>5.3508771929824563</v>
      </c>
      <c r="W88" s="14"/>
      <c r="X88" s="14"/>
      <c r="Y88" s="14">
        <f>VLOOKUP(A:A,[1]TDSheet!$A:$Y,25,0)</f>
        <v>13.6</v>
      </c>
      <c r="Z88" s="14">
        <f>VLOOKUP(A:A,[1]TDSheet!$A:$Z,26,0)</f>
        <v>10.4</v>
      </c>
      <c r="AA88" s="14">
        <f>VLOOKUP(A:A,[1]TDSheet!$A:$AA,27,0)</f>
        <v>12.8</v>
      </c>
      <c r="AB88" s="14">
        <f>VLOOKUP(A:A,[3]TDSheet!$A:$D,4,0)</f>
        <v>8</v>
      </c>
      <c r="AC88" s="14" t="str">
        <f>VLOOKUP(A:A,[1]TDSheet!$A:$AC,29,0)</f>
        <v>ко</v>
      </c>
      <c r="AD88" s="14" t="str">
        <f>VLOOKUP(A:A,[1]TDSheet!$A:$AD,30,0)</f>
        <v>ко</v>
      </c>
      <c r="AE88" s="14">
        <f t="shared" si="23"/>
        <v>0</v>
      </c>
      <c r="AF88" s="14">
        <f t="shared" si="24"/>
        <v>0</v>
      </c>
      <c r="AG88" s="14">
        <f t="shared" si="25"/>
        <v>0</v>
      </c>
      <c r="AH88" s="14">
        <f t="shared" si="26"/>
        <v>0</v>
      </c>
      <c r="AI88" s="14"/>
      <c r="AJ88" s="14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2211</v>
      </c>
      <c r="D89" s="8">
        <v>2785</v>
      </c>
      <c r="E89" s="8">
        <v>3446</v>
      </c>
      <c r="F89" s="8">
        <v>1495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3495</v>
      </c>
      <c r="J89" s="14">
        <f t="shared" si="19"/>
        <v>-49</v>
      </c>
      <c r="K89" s="14">
        <f>VLOOKUP(A:A,[1]TDSheet!$A:$L,12,0)</f>
        <v>280</v>
      </c>
      <c r="L89" s="14">
        <f>VLOOKUP(A:A,[1]TDSheet!$A:$M,13,0)</f>
        <v>720</v>
      </c>
      <c r="M89" s="14">
        <f>VLOOKUP(A:A,[1]TDSheet!$A:$T,20,0)</f>
        <v>480</v>
      </c>
      <c r="N89" s="14"/>
      <c r="O89" s="14"/>
      <c r="P89" s="15">
        <v>480</v>
      </c>
      <c r="Q89" s="15"/>
      <c r="R89" s="15">
        <v>1800</v>
      </c>
      <c r="S89" s="14">
        <f t="shared" si="20"/>
        <v>689.2</v>
      </c>
      <c r="T89" s="15">
        <v>400</v>
      </c>
      <c r="U89" s="17">
        <f t="shared" si="21"/>
        <v>8.2051654091700517</v>
      </c>
      <c r="V89" s="14">
        <f t="shared" si="22"/>
        <v>2.1691816598955307</v>
      </c>
      <c r="W89" s="14"/>
      <c r="X89" s="14"/>
      <c r="Y89" s="14">
        <f>VLOOKUP(A:A,[1]TDSheet!$A:$Y,25,0)</f>
        <v>531.79999999999995</v>
      </c>
      <c r="Z89" s="14">
        <f>VLOOKUP(A:A,[1]TDSheet!$A:$Z,26,0)</f>
        <v>565.79999999999995</v>
      </c>
      <c r="AA89" s="14">
        <f>VLOOKUP(A:A,[1]TDSheet!$A:$AA,27,0)</f>
        <v>520</v>
      </c>
      <c r="AB89" s="14">
        <f>VLOOKUP(A:A,[3]TDSheet!$A:$D,4,0)</f>
        <v>745</v>
      </c>
      <c r="AC89" s="14" t="str">
        <f>VLOOKUP(A:A,[1]TDSheet!$A:$AC,29,0)</f>
        <v>увел</v>
      </c>
      <c r="AD89" s="14" t="str">
        <f>VLOOKUP(A:A,[1]TDSheet!$A:$AD,30,0)</f>
        <v>увел</v>
      </c>
      <c r="AE89" s="14">
        <f t="shared" si="23"/>
        <v>168</v>
      </c>
      <c r="AF89" s="14">
        <f t="shared" si="24"/>
        <v>0</v>
      </c>
      <c r="AG89" s="14">
        <f t="shared" si="25"/>
        <v>630</v>
      </c>
      <c r="AH89" s="14">
        <f t="shared" si="26"/>
        <v>140</v>
      </c>
      <c r="AI89" s="14"/>
      <c r="AJ89" s="14"/>
    </row>
    <row r="90" spans="1:36" s="1" customFormat="1" ht="11.1" customHeight="1" outlineLevel="1" x14ac:dyDescent="0.2">
      <c r="A90" s="7" t="s">
        <v>92</v>
      </c>
      <c r="B90" s="7" t="s">
        <v>9</v>
      </c>
      <c r="C90" s="8">
        <v>228.91399999999999</v>
      </c>
      <c r="D90" s="8">
        <v>226.31</v>
      </c>
      <c r="E90" s="8">
        <v>267.39800000000002</v>
      </c>
      <c r="F90" s="8">
        <v>49.594000000000001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259.05</v>
      </c>
      <c r="J90" s="14">
        <f t="shared" si="19"/>
        <v>8.3480000000000132</v>
      </c>
      <c r="K90" s="14">
        <f>VLOOKUP(A:A,[1]TDSheet!$A:$L,12,0)</f>
        <v>30</v>
      </c>
      <c r="L90" s="14">
        <f>VLOOKUP(A:A,[1]TDSheet!$A:$M,13,0)</f>
        <v>70</v>
      </c>
      <c r="M90" s="14">
        <f>VLOOKUP(A:A,[1]TDSheet!$A:$T,20,0)</f>
        <v>90</v>
      </c>
      <c r="N90" s="14"/>
      <c r="O90" s="14"/>
      <c r="P90" s="15">
        <v>40</v>
      </c>
      <c r="Q90" s="15"/>
      <c r="R90" s="15">
        <v>120</v>
      </c>
      <c r="S90" s="14">
        <f t="shared" si="20"/>
        <v>53.479600000000005</v>
      </c>
      <c r="T90" s="15"/>
      <c r="U90" s="17">
        <f t="shared" si="21"/>
        <v>7.4718958256980228</v>
      </c>
      <c r="V90" s="14">
        <f t="shared" si="22"/>
        <v>0.92734425837141632</v>
      </c>
      <c r="W90" s="14"/>
      <c r="X90" s="14"/>
      <c r="Y90" s="14">
        <f>VLOOKUP(A:A,[1]TDSheet!$A:$Y,25,0)</f>
        <v>64.596400000000003</v>
      </c>
      <c r="Z90" s="14">
        <f>VLOOKUP(A:A,[1]TDSheet!$A:$Z,26,0)</f>
        <v>34.638600000000004</v>
      </c>
      <c r="AA90" s="14">
        <f>VLOOKUP(A:A,[1]TDSheet!$A:$AA,27,0)</f>
        <v>34.888999999999996</v>
      </c>
      <c r="AB90" s="14">
        <f>VLOOKUP(A:A,[3]TDSheet!$A:$D,4,0)</f>
        <v>42.145000000000003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23"/>
        <v>40</v>
      </c>
      <c r="AF90" s="14">
        <f t="shared" si="24"/>
        <v>0</v>
      </c>
      <c r="AG90" s="14">
        <f t="shared" si="25"/>
        <v>120</v>
      </c>
      <c r="AH90" s="14">
        <f t="shared" si="26"/>
        <v>0</v>
      </c>
      <c r="AI90" s="14"/>
      <c r="AJ90" s="14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168</v>
      </c>
      <c r="D91" s="8">
        <v>565</v>
      </c>
      <c r="E91" s="8">
        <v>443</v>
      </c>
      <c r="F91" s="8">
        <v>261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475</v>
      </c>
      <c r="J91" s="14">
        <f t="shared" si="19"/>
        <v>-32</v>
      </c>
      <c r="K91" s="14">
        <f>VLOOKUP(A:A,[1]TDSheet!$A:$L,12,0)</f>
        <v>60</v>
      </c>
      <c r="L91" s="14">
        <f>VLOOKUP(A:A,[1]TDSheet!$A:$M,13,0)</f>
        <v>80</v>
      </c>
      <c r="M91" s="14">
        <f>VLOOKUP(A:A,[1]TDSheet!$A:$T,20,0)</f>
        <v>40</v>
      </c>
      <c r="N91" s="14"/>
      <c r="O91" s="14"/>
      <c r="P91" s="15">
        <v>40</v>
      </c>
      <c r="Q91" s="15"/>
      <c r="R91" s="15">
        <v>240</v>
      </c>
      <c r="S91" s="14">
        <f t="shared" si="20"/>
        <v>88.6</v>
      </c>
      <c r="T91" s="15"/>
      <c r="U91" s="17">
        <f t="shared" si="21"/>
        <v>8.1376975169300234</v>
      </c>
      <c r="V91" s="14">
        <f t="shared" si="22"/>
        <v>2.9458239277652374</v>
      </c>
      <c r="W91" s="14"/>
      <c r="X91" s="14"/>
      <c r="Y91" s="14">
        <f>VLOOKUP(A:A,[1]TDSheet!$A:$Y,25,0)</f>
        <v>95.8</v>
      </c>
      <c r="Z91" s="14">
        <f>VLOOKUP(A:A,[1]TDSheet!$A:$Z,26,0)</f>
        <v>54.2</v>
      </c>
      <c r="AA91" s="14">
        <f>VLOOKUP(A:A,[1]TDSheet!$A:$AA,27,0)</f>
        <v>76.2</v>
      </c>
      <c r="AB91" s="14">
        <f>VLOOKUP(A:A,[3]TDSheet!$A:$D,4,0)</f>
        <v>56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23"/>
        <v>24</v>
      </c>
      <c r="AF91" s="14">
        <f t="shared" si="24"/>
        <v>0</v>
      </c>
      <c r="AG91" s="14">
        <f t="shared" si="25"/>
        <v>144</v>
      </c>
      <c r="AH91" s="14">
        <f t="shared" si="26"/>
        <v>0</v>
      </c>
      <c r="AI91" s="14"/>
      <c r="AJ91" s="14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153.11099999999999</v>
      </c>
      <c r="D92" s="8">
        <v>618.99400000000003</v>
      </c>
      <c r="E92" s="18">
        <v>440</v>
      </c>
      <c r="F92" s="18">
        <v>331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420.3</v>
      </c>
      <c r="J92" s="14">
        <f t="shared" si="19"/>
        <v>19.699999999999989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VLOOKUP(A:A,[1]TDSheet!$A:$T,20,0)</f>
        <v>160</v>
      </c>
      <c r="N92" s="14"/>
      <c r="O92" s="14"/>
      <c r="P92" s="15"/>
      <c r="Q92" s="15"/>
      <c r="R92" s="15">
        <v>250</v>
      </c>
      <c r="S92" s="14">
        <f t="shared" si="20"/>
        <v>88</v>
      </c>
      <c r="T92" s="15"/>
      <c r="U92" s="17">
        <f t="shared" si="21"/>
        <v>8.420454545454545</v>
      </c>
      <c r="V92" s="14">
        <f t="shared" si="22"/>
        <v>3.7613636363636362</v>
      </c>
      <c r="W92" s="14"/>
      <c r="X92" s="14"/>
      <c r="Y92" s="14">
        <f>VLOOKUP(A:A,[1]TDSheet!$A:$Y,25,0)</f>
        <v>63.4</v>
      </c>
      <c r="Z92" s="14">
        <f>VLOOKUP(A:A,[1]TDSheet!$A:$Z,26,0)</f>
        <v>55.4</v>
      </c>
      <c r="AA92" s="14">
        <f>VLOOKUP(A:A,[1]TDSheet!$A:$AA,27,0)</f>
        <v>74.400000000000006</v>
      </c>
      <c r="AB92" s="14">
        <f>VLOOKUP(A:A,[3]TDSheet!$A:$D,4,0)</f>
        <v>41.646999999999998</v>
      </c>
      <c r="AC92" s="14" t="str">
        <f>VLOOKUP(A:A,[1]TDSheet!$A:$AC,29,0)</f>
        <v>увел</v>
      </c>
      <c r="AD92" s="14" t="str">
        <f>VLOOKUP(A:A,[1]TDSheet!$A:$AD,30,0)</f>
        <v>увел</v>
      </c>
      <c r="AE92" s="14">
        <f t="shared" si="23"/>
        <v>0</v>
      </c>
      <c r="AF92" s="14">
        <f t="shared" si="24"/>
        <v>0</v>
      </c>
      <c r="AG92" s="14">
        <f t="shared" si="25"/>
        <v>250</v>
      </c>
      <c r="AH92" s="14">
        <f t="shared" si="26"/>
        <v>0</v>
      </c>
      <c r="AI92" s="14"/>
      <c r="AJ92" s="14"/>
    </row>
    <row r="93" spans="1:36" s="1" customFormat="1" ht="11.1" customHeight="1" outlineLevel="1" x14ac:dyDescent="0.2">
      <c r="A93" s="7" t="s">
        <v>95</v>
      </c>
      <c r="B93" s="7" t="s">
        <v>9</v>
      </c>
      <c r="C93" s="8">
        <v>158.59800000000001</v>
      </c>
      <c r="D93" s="8">
        <v>1.9530000000000001</v>
      </c>
      <c r="E93" s="8">
        <v>122.086</v>
      </c>
      <c r="F93" s="8">
        <v>36.512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126.4</v>
      </c>
      <c r="J93" s="14">
        <f t="shared" si="19"/>
        <v>-4.3140000000000072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40</v>
      </c>
      <c r="N93" s="14"/>
      <c r="O93" s="14"/>
      <c r="P93" s="15">
        <v>20</v>
      </c>
      <c r="Q93" s="15"/>
      <c r="R93" s="15">
        <v>50</v>
      </c>
      <c r="S93" s="14">
        <f t="shared" si="20"/>
        <v>24.417200000000001</v>
      </c>
      <c r="T93" s="15"/>
      <c r="U93" s="17">
        <f t="shared" si="21"/>
        <v>6.0003604016840582</v>
      </c>
      <c r="V93" s="14">
        <f t="shared" si="22"/>
        <v>1.4953393509493307</v>
      </c>
      <c r="W93" s="14"/>
      <c r="X93" s="14"/>
      <c r="Y93" s="14">
        <f>VLOOKUP(A:A,[1]TDSheet!$A:$Y,25,0)</f>
        <v>27.686399999999999</v>
      </c>
      <c r="Z93" s="14">
        <f>VLOOKUP(A:A,[1]TDSheet!$A:$Z,26,0)</f>
        <v>7.8439999999999994</v>
      </c>
      <c r="AA93" s="14">
        <f>VLOOKUP(A:A,[1]TDSheet!$A:$AA,27,0)</f>
        <v>10.263999999999999</v>
      </c>
      <c r="AB93" s="14">
        <f>VLOOKUP(A:A,[3]TDSheet!$A:$D,4,0)</f>
        <v>15.779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23"/>
        <v>20</v>
      </c>
      <c r="AF93" s="14">
        <f t="shared" si="24"/>
        <v>0</v>
      </c>
      <c r="AG93" s="14">
        <f t="shared" si="25"/>
        <v>50</v>
      </c>
      <c r="AH93" s="14">
        <f t="shared" si="26"/>
        <v>0</v>
      </c>
      <c r="AI93" s="14"/>
      <c r="AJ93" s="14"/>
    </row>
    <row r="94" spans="1:36" s="1" customFormat="1" ht="11.1" customHeight="1" outlineLevel="1" x14ac:dyDescent="0.2">
      <c r="A94" s="7" t="s">
        <v>96</v>
      </c>
      <c r="B94" s="7" t="s">
        <v>9</v>
      </c>
      <c r="C94" s="8">
        <v>8.7479999999999993</v>
      </c>
      <c r="D94" s="8"/>
      <c r="E94" s="18">
        <v>4.5149999999999997</v>
      </c>
      <c r="F94" s="18">
        <v>4.2329999999999997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4.5</v>
      </c>
      <c r="J94" s="14">
        <f t="shared" si="19"/>
        <v>1.499999999999968E-2</v>
      </c>
      <c r="K94" s="20">
        <v>0</v>
      </c>
      <c r="L94" s="20">
        <v>0</v>
      </c>
      <c r="M94" s="20">
        <v>0</v>
      </c>
      <c r="N94" s="14"/>
      <c r="O94" s="14"/>
      <c r="P94" s="15"/>
      <c r="Q94" s="15"/>
      <c r="R94" s="15"/>
      <c r="S94" s="14">
        <f t="shared" si="20"/>
        <v>0.90299999999999991</v>
      </c>
      <c r="T94" s="15"/>
      <c r="U94" s="17">
        <f t="shared" si="21"/>
        <v>4.6877076411960132</v>
      </c>
      <c r="V94" s="14">
        <f t="shared" si="22"/>
        <v>4.6877076411960132</v>
      </c>
      <c r="W94" s="14"/>
      <c r="X94" s="14"/>
      <c r="Y94" s="14">
        <f>VLOOKUP(A:A,[1]TDSheet!$A:$Y,25,0)</f>
        <v>45.817599999999999</v>
      </c>
      <c r="Z94" s="14">
        <f>VLOOKUP(A:A,[1]TDSheet!$A:$Z,26,0)</f>
        <v>28.318000000000001</v>
      </c>
      <c r="AA94" s="14">
        <f>VLOOKUP(A:A,[1]TDSheet!$A:$AA,27,0)</f>
        <v>14.813999999999998</v>
      </c>
      <c r="AB94" s="14">
        <v>0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3"/>
        <v>0</v>
      </c>
      <c r="AF94" s="14">
        <f t="shared" si="24"/>
        <v>0</v>
      </c>
      <c r="AG94" s="14">
        <f t="shared" si="25"/>
        <v>0</v>
      </c>
      <c r="AH94" s="14">
        <f t="shared" si="26"/>
        <v>0</v>
      </c>
      <c r="AI94" s="14"/>
      <c r="AJ94" s="14"/>
    </row>
    <row r="95" spans="1:36" s="1" customFormat="1" ht="11.1" customHeight="1" outlineLevel="1" x14ac:dyDescent="0.2">
      <c r="A95" s="7" t="s">
        <v>97</v>
      </c>
      <c r="B95" s="7" t="s">
        <v>9</v>
      </c>
      <c r="C95" s="8"/>
      <c r="D95" s="8">
        <v>226.4</v>
      </c>
      <c r="E95" s="18">
        <v>174</v>
      </c>
      <c r="F95" s="18">
        <v>45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207.6</v>
      </c>
      <c r="J95" s="14">
        <f t="shared" si="19"/>
        <v>-33.599999999999994</v>
      </c>
      <c r="K95" s="14">
        <v>30</v>
      </c>
      <c r="L95" s="14">
        <v>40</v>
      </c>
      <c r="M95" s="14">
        <v>100</v>
      </c>
      <c r="N95" s="14"/>
      <c r="O95" s="14"/>
      <c r="P95" s="15">
        <v>50</v>
      </c>
      <c r="Q95" s="15"/>
      <c r="R95" s="15">
        <v>50</v>
      </c>
      <c r="S95" s="14">
        <f t="shared" si="20"/>
        <v>34.799999999999997</v>
      </c>
      <c r="T95" s="15">
        <v>50</v>
      </c>
      <c r="U95" s="17">
        <f t="shared" si="21"/>
        <v>10.488505747126437</v>
      </c>
      <c r="V95" s="14">
        <f t="shared" si="22"/>
        <v>1.2931034482758621</v>
      </c>
      <c r="W95" s="14"/>
      <c r="X95" s="14"/>
      <c r="Y95" s="19">
        <v>45.817599999999999</v>
      </c>
      <c r="Z95" s="19">
        <v>28.318000000000001</v>
      </c>
      <c r="AA95" s="19">
        <v>14.813999999999998</v>
      </c>
      <c r="AB95" s="14">
        <f>VLOOKUP(A:A,[3]TDSheet!$A:$D,4,0)</f>
        <v>33.340000000000003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3"/>
        <v>50</v>
      </c>
      <c r="AF95" s="14">
        <f t="shared" si="24"/>
        <v>0</v>
      </c>
      <c r="AG95" s="14">
        <f t="shared" si="25"/>
        <v>50</v>
      </c>
      <c r="AH95" s="14">
        <f t="shared" si="26"/>
        <v>50</v>
      </c>
      <c r="AI95" s="14"/>
      <c r="AJ95" s="14"/>
    </row>
    <row r="96" spans="1:36" s="1" customFormat="1" ht="11.1" customHeight="1" outlineLevel="1" x14ac:dyDescent="0.2">
      <c r="A96" s="7" t="s">
        <v>98</v>
      </c>
      <c r="B96" s="7" t="s">
        <v>8</v>
      </c>
      <c r="C96" s="8">
        <v>-1</v>
      </c>
      <c r="D96" s="8">
        <v>218</v>
      </c>
      <c r="E96" s="8">
        <v>82</v>
      </c>
      <c r="F96" s="8">
        <v>133</v>
      </c>
      <c r="G96" s="1">
        <f>VLOOKUP(A:A,[1]TDSheet!$A:$G,7,0)</f>
        <v>1</v>
      </c>
      <c r="H96" s="1">
        <f>VLOOKUP(A:A,[1]TDSheet!$A:$H,8,0)</f>
        <v>45</v>
      </c>
      <c r="I96" s="14">
        <f>VLOOKUP(A:A,[2]TDSheet!$A:$F,6,0)</f>
        <v>84</v>
      </c>
      <c r="J96" s="14">
        <f t="shared" si="19"/>
        <v>-2</v>
      </c>
      <c r="K96" s="14">
        <f>VLOOKUP(A:A,[1]TDSheet!$A:$L,12,0)</f>
        <v>20</v>
      </c>
      <c r="L96" s="14">
        <f>VLOOKUP(A:A,[1]TDSheet!$A:$M,13,0)</f>
        <v>0</v>
      </c>
      <c r="M96" s="14">
        <f>VLOOKUP(A:A,[1]TDSheet!$A:$T,20,0)</f>
        <v>0</v>
      </c>
      <c r="N96" s="14"/>
      <c r="O96" s="14"/>
      <c r="P96" s="15"/>
      <c r="Q96" s="15"/>
      <c r="R96" s="15"/>
      <c r="S96" s="14">
        <f t="shared" si="20"/>
        <v>16.399999999999999</v>
      </c>
      <c r="T96" s="15"/>
      <c r="U96" s="17">
        <f t="shared" si="21"/>
        <v>9.3292682926829276</v>
      </c>
      <c r="V96" s="14">
        <f t="shared" si="22"/>
        <v>8.109756097560977</v>
      </c>
      <c r="W96" s="14"/>
      <c r="X96" s="14"/>
      <c r="Y96" s="14">
        <f>VLOOKUP(A:A,[1]TDSheet!$A:$Y,25,0)</f>
        <v>20.2</v>
      </c>
      <c r="Z96" s="14">
        <f>VLOOKUP(A:A,[1]TDSheet!$A:$Z,26,0)</f>
        <v>12.6</v>
      </c>
      <c r="AA96" s="14">
        <f>VLOOKUP(A:A,[1]TDSheet!$A:$AA,27,0)</f>
        <v>23.4</v>
      </c>
      <c r="AB96" s="14">
        <f>VLOOKUP(A:A,[3]TDSheet!$A:$D,4,0)</f>
        <v>25</v>
      </c>
      <c r="AC96" s="14" t="str">
        <f>VLOOKUP(A:A,[1]TDSheet!$A:$AC,29,0)</f>
        <v>увел</v>
      </c>
      <c r="AD96" s="14" t="str">
        <f>VLOOKUP(A:A,[1]TDSheet!$A:$AD,30,0)</f>
        <v>увел</v>
      </c>
      <c r="AE96" s="14">
        <f t="shared" si="23"/>
        <v>0</v>
      </c>
      <c r="AF96" s="14">
        <f t="shared" si="24"/>
        <v>0</v>
      </c>
      <c r="AG96" s="14">
        <f t="shared" si="25"/>
        <v>0</v>
      </c>
      <c r="AH96" s="14">
        <f t="shared" si="26"/>
        <v>0</v>
      </c>
      <c r="AI96" s="14"/>
      <c r="AJ96" s="14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411</v>
      </c>
      <c r="D97" s="8">
        <v>380</v>
      </c>
      <c r="E97" s="8">
        <v>662</v>
      </c>
      <c r="F97" s="8">
        <v>104</v>
      </c>
      <c r="G97" s="1">
        <f>VLOOKUP(A:A,[1]TDSheet!$A:$G,7,0)</f>
        <v>0.33</v>
      </c>
      <c r="H97" s="1">
        <f>VLOOKUP(A:A,[1]TDSheet!$A:$H,8,0)</f>
        <v>30</v>
      </c>
      <c r="I97" s="14">
        <f>VLOOKUP(A:A,[2]TDSheet!$A:$F,6,0)</f>
        <v>763</v>
      </c>
      <c r="J97" s="14">
        <f t="shared" si="19"/>
        <v>-101</v>
      </c>
      <c r="K97" s="14">
        <f>VLOOKUP(A:A,[1]TDSheet!$A:$L,12,0)</f>
        <v>0</v>
      </c>
      <c r="L97" s="14">
        <f>VLOOKUP(A:A,[1]TDSheet!$A:$M,13,0)</f>
        <v>120</v>
      </c>
      <c r="M97" s="14">
        <f>VLOOKUP(A:A,[1]TDSheet!$A:$T,20,0)</f>
        <v>240</v>
      </c>
      <c r="N97" s="14"/>
      <c r="O97" s="14"/>
      <c r="P97" s="15">
        <v>120</v>
      </c>
      <c r="Q97" s="15"/>
      <c r="R97" s="15">
        <v>160</v>
      </c>
      <c r="S97" s="14">
        <f t="shared" si="20"/>
        <v>132.4</v>
      </c>
      <c r="T97" s="15">
        <v>120</v>
      </c>
      <c r="U97" s="17">
        <f t="shared" si="21"/>
        <v>6.5256797583081569</v>
      </c>
      <c r="V97" s="14">
        <f t="shared" si="22"/>
        <v>0.78549848942598188</v>
      </c>
      <c r="W97" s="14"/>
      <c r="X97" s="14"/>
      <c r="Y97" s="14">
        <f>VLOOKUP(A:A,[1]TDSheet!$A:$Y,25,0)</f>
        <v>131.6</v>
      </c>
      <c r="Z97" s="14">
        <f>VLOOKUP(A:A,[1]TDSheet!$A:$Z,26,0)</f>
        <v>117</v>
      </c>
      <c r="AA97" s="14">
        <f>VLOOKUP(A:A,[1]TDSheet!$A:$AA,27,0)</f>
        <v>90.6</v>
      </c>
      <c r="AB97" s="14">
        <f>VLOOKUP(A:A,[3]TDSheet!$A:$D,4,0)</f>
        <v>65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23"/>
        <v>39.6</v>
      </c>
      <c r="AF97" s="14">
        <f t="shared" si="24"/>
        <v>0</v>
      </c>
      <c r="AG97" s="14">
        <f t="shared" si="25"/>
        <v>52.800000000000004</v>
      </c>
      <c r="AH97" s="14">
        <f t="shared" si="26"/>
        <v>39.6</v>
      </c>
      <c r="AI97" s="14"/>
      <c r="AJ97" s="14"/>
    </row>
    <row r="98" spans="1:36" s="1" customFormat="1" ht="11.1" customHeight="1" outlineLevel="1" x14ac:dyDescent="0.2">
      <c r="A98" s="7" t="s">
        <v>100</v>
      </c>
      <c r="B98" s="7" t="s">
        <v>8</v>
      </c>
      <c r="C98" s="8">
        <v>503</v>
      </c>
      <c r="D98" s="8">
        <v>145</v>
      </c>
      <c r="E98" s="8">
        <v>465</v>
      </c>
      <c r="F98" s="8">
        <v>171</v>
      </c>
      <c r="G98" s="1">
        <f>VLOOKUP(A:A,[1]TDSheet!$A:$G,7,0)</f>
        <v>0.18</v>
      </c>
      <c r="H98" s="1" t="e">
        <f>VLOOKUP(A:A,[1]TDSheet!$A:$H,8,0)</f>
        <v>#N/A</v>
      </c>
      <c r="I98" s="14">
        <f>VLOOKUP(A:A,[2]TDSheet!$A:$F,6,0)</f>
        <v>465</v>
      </c>
      <c r="J98" s="14">
        <f t="shared" si="19"/>
        <v>0</v>
      </c>
      <c r="K98" s="14">
        <f>VLOOKUP(A:A,[1]TDSheet!$A:$L,12,0)</f>
        <v>40</v>
      </c>
      <c r="L98" s="14">
        <f>VLOOKUP(A:A,[1]TDSheet!$A:$M,13,0)</f>
        <v>300</v>
      </c>
      <c r="M98" s="14">
        <f>VLOOKUP(A:A,[1]TDSheet!$A:$T,20,0)</f>
        <v>0</v>
      </c>
      <c r="N98" s="14"/>
      <c r="O98" s="14"/>
      <c r="P98" s="15"/>
      <c r="Q98" s="15"/>
      <c r="R98" s="15">
        <v>240</v>
      </c>
      <c r="S98" s="14">
        <f t="shared" si="20"/>
        <v>93</v>
      </c>
      <c r="T98" s="15"/>
      <c r="U98" s="17">
        <f t="shared" si="21"/>
        <v>8.0752688172043019</v>
      </c>
      <c r="V98" s="14">
        <f t="shared" si="22"/>
        <v>1.8387096774193548</v>
      </c>
      <c r="W98" s="14"/>
      <c r="X98" s="14"/>
      <c r="Y98" s="14">
        <f>VLOOKUP(A:A,[1]TDSheet!$A:$Y,25,0)</f>
        <v>74</v>
      </c>
      <c r="Z98" s="14">
        <f>VLOOKUP(A:A,[1]TDSheet!$A:$Z,26,0)</f>
        <v>93.6</v>
      </c>
      <c r="AA98" s="14">
        <f>VLOOKUP(A:A,[1]TDSheet!$A:$AA,27,0)</f>
        <v>64</v>
      </c>
      <c r="AB98" s="14">
        <f>VLOOKUP(A:A,[3]TDSheet!$A:$D,4,0)</f>
        <v>74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23"/>
        <v>0</v>
      </c>
      <c r="AF98" s="14">
        <f t="shared" si="24"/>
        <v>0</v>
      </c>
      <c r="AG98" s="14">
        <f t="shared" si="25"/>
        <v>43.199999999999996</v>
      </c>
      <c r="AH98" s="14">
        <f t="shared" si="26"/>
        <v>0</v>
      </c>
      <c r="AI98" s="14"/>
      <c r="AJ98" s="14"/>
    </row>
    <row r="99" spans="1:36" s="1" customFormat="1" ht="11.1" customHeight="1" outlineLevel="1" x14ac:dyDescent="0.2">
      <c r="A99" s="7" t="s">
        <v>101</v>
      </c>
      <c r="B99" s="7" t="s">
        <v>8</v>
      </c>
      <c r="C99" s="8">
        <v>665</v>
      </c>
      <c r="D99" s="8">
        <v>517</v>
      </c>
      <c r="E99" s="8">
        <v>864</v>
      </c>
      <c r="F99" s="8">
        <v>281</v>
      </c>
      <c r="G99" s="1">
        <f>VLOOKUP(A:A,[1]TDSheet!$A:$G,7,0)</f>
        <v>0.14000000000000001</v>
      </c>
      <c r="H99" s="1" t="e">
        <f>VLOOKUP(A:A,[1]TDSheet!$A:$H,8,0)</f>
        <v>#N/A</v>
      </c>
      <c r="I99" s="14">
        <f>VLOOKUP(A:A,[2]TDSheet!$A:$F,6,0)</f>
        <v>900</v>
      </c>
      <c r="J99" s="14">
        <f t="shared" si="19"/>
        <v>-36</v>
      </c>
      <c r="K99" s="14">
        <f>VLOOKUP(A:A,[1]TDSheet!$A:$L,12,0)</f>
        <v>60</v>
      </c>
      <c r="L99" s="14">
        <f>VLOOKUP(A:A,[1]TDSheet!$A:$M,13,0)</f>
        <v>240</v>
      </c>
      <c r="M99" s="14">
        <f>VLOOKUP(A:A,[1]TDSheet!$A:$T,20,0)</f>
        <v>160</v>
      </c>
      <c r="N99" s="14"/>
      <c r="O99" s="14"/>
      <c r="P99" s="15">
        <v>160</v>
      </c>
      <c r="Q99" s="15"/>
      <c r="R99" s="15">
        <v>480</v>
      </c>
      <c r="S99" s="14">
        <f t="shared" si="20"/>
        <v>172.8</v>
      </c>
      <c r="T99" s="15"/>
      <c r="U99" s="17">
        <f t="shared" si="21"/>
        <v>7.9918981481481479</v>
      </c>
      <c r="V99" s="14">
        <f t="shared" si="22"/>
        <v>1.6261574074074072</v>
      </c>
      <c r="W99" s="14"/>
      <c r="X99" s="14"/>
      <c r="Y99" s="14">
        <f>VLOOKUP(A:A,[1]TDSheet!$A:$Y,25,0)</f>
        <v>122.2</v>
      </c>
      <c r="Z99" s="14">
        <f>VLOOKUP(A:A,[1]TDSheet!$A:$Z,26,0)</f>
        <v>144.6</v>
      </c>
      <c r="AA99" s="14">
        <f>VLOOKUP(A:A,[1]TDSheet!$A:$AA,27,0)</f>
        <v>121</v>
      </c>
      <c r="AB99" s="14">
        <f>VLOOKUP(A:A,[3]TDSheet!$A:$D,4,0)</f>
        <v>164</v>
      </c>
      <c r="AC99" s="14" t="str">
        <f>VLOOKUP(A:A,[1]TDSheet!$A:$AC,29,0)</f>
        <v>костик</v>
      </c>
      <c r="AD99" s="14" t="str">
        <f>VLOOKUP(A:A,[1]TDSheet!$A:$AD,30,0)</f>
        <v>костик</v>
      </c>
      <c r="AE99" s="14">
        <f t="shared" si="23"/>
        <v>22.400000000000002</v>
      </c>
      <c r="AF99" s="14">
        <f t="shared" si="24"/>
        <v>0</v>
      </c>
      <c r="AG99" s="14">
        <f t="shared" si="25"/>
        <v>67.2</v>
      </c>
      <c r="AH99" s="14">
        <f t="shared" si="26"/>
        <v>0</v>
      </c>
      <c r="AI99" s="14"/>
      <c r="AJ99" s="14"/>
    </row>
    <row r="100" spans="1:36" s="1" customFormat="1" ht="11.1" customHeight="1" outlineLevel="1" x14ac:dyDescent="0.2">
      <c r="A100" s="7" t="s">
        <v>104</v>
      </c>
      <c r="B100" s="7" t="s">
        <v>8</v>
      </c>
      <c r="C100" s="8">
        <v>12</v>
      </c>
      <c r="D100" s="8">
        <v>51</v>
      </c>
      <c r="E100" s="18">
        <v>33</v>
      </c>
      <c r="F100" s="18">
        <v>29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34</v>
      </c>
      <c r="J100" s="14">
        <f t="shared" si="19"/>
        <v>-1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VLOOKUP(A:A,[1]TDSheet!$A:$T,20,0)</f>
        <v>0</v>
      </c>
      <c r="N100" s="14"/>
      <c r="O100" s="14"/>
      <c r="P100" s="15"/>
      <c r="Q100" s="15"/>
      <c r="R100" s="15"/>
      <c r="S100" s="14">
        <f t="shared" si="20"/>
        <v>6.6</v>
      </c>
      <c r="T100" s="15"/>
      <c r="U100" s="17">
        <f t="shared" si="21"/>
        <v>4.3939393939393945</v>
      </c>
      <c r="V100" s="14">
        <f t="shared" si="22"/>
        <v>4.3939393939393945</v>
      </c>
      <c r="W100" s="14"/>
      <c r="X100" s="14"/>
      <c r="Y100" s="14">
        <f>VLOOKUP(A:A,[1]TDSheet!$A:$Y,25,0)</f>
        <v>6.8</v>
      </c>
      <c r="Z100" s="14">
        <f>VLOOKUP(A:A,[1]TDSheet!$A:$Z,26,0)</f>
        <v>6.6</v>
      </c>
      <c r="AA100" s="14">
        <f>VLOOKUP(A:A,[1]TDSheet!$A:$AA,27,0)</f>
        <v>4.5999999999999996</v>
      </c>
      <c r="AB100" s="14">
        <f>VLOOKUP(A:A,[3]TDSheet!$A:$D,4,0)</f>
        <v>10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3"/>
        <v>0</v>
      </c>
      <c r="AF100" s="14">
        <f t="shared" si="24"/>
        <v>0</v>
      </c>
      <c r="AG100" s="14">
        <f t="shared" si="25"/>
        <v>0</v>
      </c>
      <c r="AH100" s="14">
        <f t="shared" si="26"/>
        <v>0</v>
      </c>
      <c r="AI100" s="14"/>
      <c r="AJ100" s="14"/>
    </row>
    <row r="101" spans="1:36" s="1" customFormat="1" ht="11.1" customHeight="1" outlineLevel="1" x14ac:dyDescent="0.2">
      <c r="A101" s="7" t="s">
        <v>105</v>
      </c>
      <c r="B101" s="7" t="s">
        <v>9</v>
      </c>
      <c r="C101" s="8">
        <v>20.323</v>
      </c>
      <c r="D101" s="8">
        <v>30</v>
      </c>
      <c r="E101" s="18">
        <v>35.445999999999998</v>
      </c>
      <c r="F101" s="18">
        <v>14.877000000000001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36</v>
      </c>
      <c r="J101" s="14">
        <f t="shared" si="19"/>
        <v>-0.55400000000000205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4"/>
      <c r="O101" s="14"/>
      <c r="P101" s="15"/>
      <c r="Q101" s="15"/>
      <c r="R101" s="15"/>
      <c r="S101" s="14">
        <f t="shared" si="20"/>
        <v>7.0891999999999999</v>
      </c>
      <c r="T101" s="15"/>
      <c r="U101" s="17">
        <f t="shared" si="21"/>
        <v>2.098544264515037</v>
      </c>
      <c r="V101" s="14">
        <f t="shared" si="22"/>
        <v>2.098544264515037</v>
      </c>
      <c r="W101" s="14"/>
      <c r="X101" s="14"/>
      <c r="Y101" s="14">
        <f>VLOOKUP(A:A,[1]TDSheet!$A:$Y,25,0)</f>
        <v>6.3116000000000003</v>
      </c>
      <c r="Z101" s="14">
        <f>VLOOKUP(A:A,[1]TDSheet!$A:$Z,26,0)</f>
        <v>3.9817999999999998</v>
      </c>
      <c r="AA101" s="14">
        <f>VLOOKUP(A:A,[1]TDSheet!$A:$AA,27,0)</f>
        <v>7.0327999999999999</v>
      </c>
      <c r="AB101" s="14">
        <f>VLOOKUP(A:A,[3]TDSheet!$A:$D,4,0)</f>
        <v>1.966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3"/>
        <v>0</v>
      </c>
      <c r="AF101" s="14">
        <f t="shared" si="24"/>
        <v>0</v>
      </c>
      <c r="AG101" s="14">
        <f t="shared" si="25"/>
        <v>0</v>
      </c>
      <c r="AH101" s="14">
        <f t="shared" si="26"/>
        <v>0</v>
      </c>
      <c r="AI101" s="14"/>
      <c r="AJ101" s="14"/>
    </row>
    <row r="102" spans="1:36" s="1" customFormat="1" ht="11.1" customHeight="1" outlineLevel="1" x14ac:dyDescent="0.2">
      <c r="A102" s="7" t="s">
        <v>102</v>
      </c>
      <c r="B102" s="7" t="s">
        <v>8</v>
      </c>
      <c r="C102" s="8">
        <v>517</v>
      </c>
      <c r="D102" s="8">
        <v>8</v>
      </c>
      <c r="E102" s="18">
        <v>289</v>
      </c>
      <c r="F102" s="18">
        <v>229</v>
      </c>
      <c r="G102" s="1">
        <f>VLOOKUP(A:A,[1]TDSheet!$A:$G,7,0)</f>
        <v>0</v>
      </c>
      <c r="H102" s="1">
        <f>VLOOKUP(A:A,[1]TDSheet!$A:$H,8,0)</f>
        <v>0</v>
      </c>
      <c r="I102" s="14">
        <f>VLOOKUP(A:A,[2]TDSheet!$A:$F,6,0)</f>
        <v>296</v>
      </c>
      <c r="J102" s="14">
        <f t="shared" si="19"/>
        <v>-7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5"/>
      <c r="Q102" s="15"/>
      <c r="R102" s="15"/>
      <c r="S102" s="14">
        <f t="shared" si="20"/>
        <v>57.8</v>
      </c>
      <c r="T102" s="15"/>
      <c r="U102" s="17">
        <f t="shared" si="21"/>
        <v>3.9619377162629759</v>
      </c>
      <c r="V102" s="14">
        <f t="shared" si="22"/>
        <v>3.9619377162629759</v>
      </c>
      <c r="W102" s="14"/>
      <c r="X102" s="14"/>
      <c r="Y102" s="14">
        <f>VLOOKUP(A:A,[1]TDSheet!$A:$Y,25,0)</f>
        <v>42.8</v>
      </c>
      <c r="Z102" s="14">
        <f>VLOOKUP(A:A,[1]TDSheet!$A:$Z,26,0)</f>
        <v>22.8</v>
      </c>
      <c r="AA102" s="14">
        <f>VLOOKUP(A:A,[1]TDSheet!$A:$AA,27,0)</f>
        <v>24.6</v>
      </c>
      <c r="AB102" s="14">
        <f>VLOOKUP(A:A,[3]TDSheet!$A:$D,4,0)</f>
        <v>31</v>
      </c>
      <c r="AC102" s="14">
        <f>VLOOKUP(A:A,[1]TDSheet!$A:$AC,29,0)</f>
        <v>0</v>
      </c>
      <c r="AD102" s="14">
        <f>VLOOKUP(A:A,[1]TDSheet!$A:$AD,30,0)</f>
        <v>0</v>
      </c>
      <c r="AE102" s="14">
        <f t="shared" si="23"/>
        <v>0</v>
      </c>
      <c r="AF102" s="14">
        <f t="shared" si="24"/>
        <v>0</v>
      </c>
      <c r="AG102" s="14">
        <f t="shared" si="25"/>
        <v>0</v>
      </c>
      <c r="AH102" s="14">
        <f t="shared" si="26"/>
        <v>0</v>
      </c>
      <c r="AI102" s="14"/>
      <c r="AJ102" s="14"/>
    </row>
    <row r="103" spans="1:36" s="1" customFormat="1" ht="11.1" customHeight="1" outlineLevel="1" x14ac:dyDescent="0.2">
      <c r="A103" s="7" t="s">
        <v>106</v>
      </c>
      <c r="B103" s="7" t="s">
        <v>9</v>
      </c>
      <c r="C103" s="8">
        <v>249.86699999999999</v>
      </c>
      <c r="D103" s="8">
        <v>205.346</v>
      </c>
      <c r="E103" s="18">
        <v>321.14100000000002</v>
      </c>
      <c r="F103" s="18">
        <v>128.726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320</v>
      </c>
      <c r="J103" s="14">
        <f t="shared" si="19"/>
        <v>1.1410000000000196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5"/>
      <c r="Q103" s="15"/>
      <c r="R103" s="15"/>
      <c r="S103" s="14">
        <f t="shared" si="20"/>
        <v>64.228200000000001</v>
      </c>
      <c r="T103" s="15"/>
      <c r="U103" s="17">
        <f t="shared" si="21"/>
        <v>2.004197533170788</v>
      </c>
      <c r="V103" s="14">
        <f t="shared" si="22"/>
        <v>2.004197533170788</v>
      </c>
      <c r="W103" s="14"/>
      <c r="X103" s="14"/>
      <c r="Y103" s="14">
        <f>VLOOKUP(A:A,[1]TDSheet!$A:$Y,25,0)</f>
        <v>71.225800000000007</v>
      </c>
      <c r="Z103" s="14">
        <f>VLOOKUP(A:A,[1]TDSheet!$A:$Z,26,0)</f>
        <v>42.180199999999999</v>
      </c>
      <c r="AA103" s="14">
        <f>VLOOKUP(A:A,[1]TDSheet!$A:$AA,27,0)</f>
        <v>39.772399999999998</v>
      </c>
      <c r="AB103" s="14">
        <f>VLOOKUP(A:A,[3]TDSheet!$A:$D,4,0)</f>
        <v>27.686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23"/>
        <v>0</v>
      </c>
      <c r="AF103" s="14">
        <f t="shared" si="24"/>
        <v>0</v>
      </c>
      <c r="AG103" s="14">
        <f t="shared" si="25"/>
        <v>0</v>
      </c>
      <c r="AH103" s="14">
        <f t="shared" si="26"/>
        <v>0</v>
      </c>
      <c r="AI103" s="14"/>
      <c r="AJ10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2024-11-08T13:19:57Z</dcterms:modified>
</cp:coreProperties>
</file>