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Луганск\"/>
    </mc:Choice>
  </mc:AlternateContent>
  <xr:revisionPtr revIDLastSave="0" documentId="13_ncr:1_{E24E97D8-3488-4497-A6E9-6FDD175ED4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P37" i="1"/>
  <c r="P33" i="1"/>
  <c r="P24" i="1"/>
  <c r="P7" i="1"/>
  <c r="P8" i="1"/>
  <c r="AB8" i="1" s="1"/>
  <c r="P9" i="1"/>
  <c r="P6" i="1"/>
  <c r="P5" i="1" s="1"/>
  <c r="O47" i="1"/>
  <c r="T47" i="1" s="1"/>
  <c r="O46" i="1"/>
  <c r="S4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6" i="1"/>
  <c r="T6" i="1" s="1"/>
  <c r="AB7" i="1"/>
  <c r="AB9" i="1"/>
  <c r="AB10" i="1"/>
  <c r="AB27" i="1"/>
  <c r="AB11" i="1"/>
  <c r="AB12" i="1"/>
  <c r="AB13" i="1"/>
  <c r="AB14" i="1"/>
  <c r="AB16" i="1"/>
  <c r="AB18" i="1"/>
  <c r="AB19" i="1"/>
  <c r="AB20" i="1"/>
  <c r="AB21" i="1"/>
  <c r="AB22" i="1"/>
  <c r="AB30" i="1"/>
  <c r="AB24" i="1"/>
  <c r="AB26" i="1"/>
  <c r="AB28" i="1"/>
  <c r="AB15" i="1"/>
  <c r="AB29" i="1"/>
  <c r="AB17" i="1"/>
  <c r="AB23" i="1"/>
  <c r="AB31" i="1"/>
  <c r="AB32" i="1"/>
  <c r="AB33" i="1"/>
  <c r="AB34" i="1"/>
  <c r="AB35" i="1"/>
  <c r="AB25" i="1"/>
  <c r="AB36" i="1"/>
  <c r="AB37" i="1"/>
  <c r="AB38" i="1"/>
  <c r="AB39" i="1"/>
  <c r="AB40" i="1"/>
  <c r="AB41" i="1"/>
  <c r="AB42" i="1"/>
  <c r="AB43" i="1"/>
  <c r="AB44" i="1"/>
  <c r="AB6" i="1"/>
  <c r="K44" i="1"/>
  <c r="K43" i="1"/>
  <c r="K42" i="1"/>
  <c r="K41" i="1"/>
  <c r="K40" i="1"/>
  <c r="K39" i="1"/>
  <c r="K38" i="1"/>
  <c r="K37" i="1"/>
  <c r="K36" i="1"/>
  <c r="K25" i="1"/>
  <c r="K35" i="1"/>
  <c r="K34" i="1"/>
  <c r="K33" i="1"/>
  <c r="K32" i="1"/>
  <c r="K31" i="1"/>
  <c r="K23" i="1"/>
  <c r="K17" i="1"/>
  <c r="K29" i="1"/>
  <c r="K15" i="1"/>
  <c r="K28" i="1"/>
  <c r="K26" i="1"/>
  <c r="K24" i="1"/>
  <c r="K30" i="1"/>
  <c r="K22" i="1"/>
  <c r="K21" i="1"/>
  <c r="K20" i="1"/>
  <c r="K19" i="1"/>
  <c r="K18" i="1"/>
  <c r="K16" i="1"/>
  <c r="K14" i="1"/>
  <c r="K13" i="1"/>
  <c r="K12" i="1"/>
  <c r="K11" i="1"/>
  <c r="K27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7" i="1" l="1"/>
  <c r="T46" i="1"/>
  <c r="O5" i="1"/>
  <c r="S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AB5" i="1"/>
  <c r="K5" i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<sst xmlns="http://schemas.openxmlformats.org/spreadsheetml/2006/main" count="145" uniqueCount="87">
  <si>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</si>
  <si>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</si>
  <si>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</si>
  <si>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</si>
  <si>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</si>
  <si>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</si>
  <si>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</si>
  <si>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</si>
  <si>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</si>
  <si>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</si>
  <si>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</si>
  <si>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</si>
  <si>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</si>
  <si>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</si>
  <si>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</si>
  <si>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</si>
  <si>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</si>
  <si>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</si>
  <si>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</si>
  <si>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</si>
  <si>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</si>
  <si>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</si>
  <si>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</si>
  <si>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</si>
  <si>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07,10,</t>
  </si>
  <si>
    <t>23,09,</t>
  </si>
  <si>
    <t>16,09,</t>
  </si>
  <si>
    <t>09,09,</t>
  </si>
  <si>
    <t>02,09,</t>
  </si>
  <si>
    <t>26,08,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</si>
  <si>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</si>
  <si>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</si>
  <si>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</si>
  <si>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</si>
  <si>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</si>
  <si>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</si>
  <si>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</si>
  <si>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</si>
  <si>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</si>
  <si>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</si>
  <si>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</si>
  <si>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</si>
  <si>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</si>
  <si>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</si>
  <si>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</si>
  <si>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</si>
  <si>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</si>
  <si>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</si>
  <si>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</si>
  <si>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</si>
  <si>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</si>
  <si>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</si>
  <si>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</si>
  <si>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</si>
  <si>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</si>
  <si>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</si>
  <si>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</si>
  <si>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</si>
  <si>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</si>
  <si>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</si>
  <si>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</si>
  <si>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</si>
  <si>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</si>
  <si>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</si>
  <si>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</si>
  <si>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</si>
  <si>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</si>
  <si>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</si>
  <si>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</si>
  <si>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</si>
  <si>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</si>
  <si>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</si>
  <si>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</si>
  <si>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</si>
  <si>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</si>
  <si>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</si>
  <si>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</si>
  <si>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</si>
  <si>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</si>
  <si>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</si>
  <si>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16,09,24 завод не отгружает</t>
  </si>
  <si>
    <t>30,09,24 завод отгрузил 64шт. из 248шт.</t>
  </si>
  <si>
    <t>с 02,09,24 завод отгружает не регулярно и не в полном объеме</t>
  </si>
  <si>
    <t>с 09,09,24 завод отгружает не регулярно и не в полном объеме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</si>
  <si>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</si>
  <si>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</si>
  <si>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t>Остатки по Донецку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</si>
</sst>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2" fontId="1" fillId="0" borderId="1" xfId="1" applyNumberFormat="1" applyBorder="1"/>
    <xf numFmtId="164" fontId="4" fillId="0" borderId="1" xfId="1" applyNumberFormat="1" applyFont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9" borderId="1" xfId="1" applyNumberFormat="1" applyFont="1" applyFill="1"/>
    <xf numFmtId="164" fontId="1" fillId="9" borderId="6" xfId="1" applyNumberFormat="1" applyFill="1" applyBorder="1"/>
    <xf numFmtId="164" fontId="1" fillId="9" borderId="1" xfId="1" applyNumberFormat="1" applyFill="1"/>
    <xf numFmtId="164" fontId="1" fillId="9" borderId="3" xfId="1" applyNumberFormat="1" applyFill="1" applyBorder="1"/>
    <xf numFmtId="164" fontId="1" fillId="9" borderId="9" xfId="1" applyNumberFormat="1" applyFill="1" applyBorder="1"/>
    <xf numFmtId="164" fontId="1" fillId="9" borderId="10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85.140625" customWidth="1"/>
    <col min="2" max="2" width="4" customWidth="1"/>
    <col min="3" max="6" width="5.85546875" customWidth="1"/>
    <col min="7" max="7" width="5.140625" style="8" customWidth="1"/>
    <col min="8" max="8" width="5.140625" customWidth="1"/>
    <col min="9" max="9" width="8.7109375" bestFit="1" customWidth="1"/>
    <col min="10" max="11" width="6.28515625" customWidth="1"/>
    <col min="12" max="13" width="1.140625" customWidth="1"/>
    <col min="14" max="17" width="6.28515625" customWidth="1"/>
    <col min="18" max="18" width="21.7109375" customWidth="1"/>
    <col min="19" max="20" width="5.85546875" customWidth="1"/>
    <col min="21" max="26" width="6.140625" customWidth="1"/>
    <col min="27" max="27" width="4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 t="s">
        <v>86</v>
      </c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2373.0630000000001</v>
      </c>
      <c r="F5" s="4">
        <f>SUM(F6:F496)</f>
        <v>5330.5920000000006</v>
      </c>
      <c r="G5" s="6"/>
      <c r="H5" s="1"/>
      <c r="I5" s="1"/>
      <c r="J5" s="4">
        <f t="shared" ref="J5:Q5" si="0">SUM(J6:J496)</f>
        <v>2733.5</v>
      </c>
      <c r="K5" s="4">
        <f t="shared" si="0"/>
        <v>-360.43700000000001</v>
      </c>
      <c r="L5" s="4">
        <f t="shared" si="0"/>
        <v>0</v>
      </c>
      <c r="M5" s="4">
        <f t="shared" si="0"/>
        <v>0</v>
      </c>
      <c r="N5" s="4">
        <f t="shared" si="0"/>
        <v>3155.6</v>
      </c>
      <c r="O5" s="4">
        <f t="shared" si="0"/>
        <v>474.61259999999999</v>
      </c>
      <c r="P5" s="4">
        <f t="shared" si="0"/>
        <v>785</v>
      </c>
      <c r="Q5" s="4">
        <f t="shared" si="0"/>
        <v>841</v>
      </c>
      <c r="R5" s="1"/>
      <c r="S5" s="1"/>
      <c r="T5" s="1"/>
      <c r="U5" s="4">
        <f t="shared" ref="U5:Z5" si="1">SUM(U6:U496)</f>
        <v>452.79460000000006</v>
      </c>
      <c r="V5" s="4">
        <f t="shared" si="1"/>
        <v>347.09780000000001</v>
      </c>
      <c r="W5" s="4">
        <f t="shared" si="1"/>
        <v>325.61339999999996</v>
      </c>
      <c r="X5" s="4">
        <f t="shared" si="1"/>
        <v>299.96780000000001</v>
      </c>
      <c r="Y5" s="4">
        <f t="shared" si="1"/>
        <v>309.44380000000001</v>
      </c>
      <c r="Z5" s="4">
        <f t="shared" si="1"/>
        <v>447.89620000000002</v>
      </c>
      <c r="AA5" s="1"/>
      <c r="AB5" s="4">
        <f>SUM(AB6:AB496)</f>
        <v>611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32" t="s">
        <v>30</v>
      </c>
      <c r="B6" s="1" t="s">
        <v>31</v>
      </c>
      <c r="C6" s="1">
        <v>26</v>
      </c>
      <c r="D6" s="1"/>
      <c r="E6" s="1">
        <v>9</v>
      </c>
      <c r="F6" s="1"/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4" si="2">E6-J6</f>
        <v>-10</v>
      </c>
      <c r="L6" s="1"/>
      <c r="M6" s="1"/>
      <c r="N6" s="1">
        <v>42.399999999999991</v>
      </c>
      <c r="O6" s="1">
        <f>E6/5</f>
        <v>1.8</v>
      </c>
      <c r="P6" s="5">
        <f>Q6</f>
        <v>60</v>
      </c>
      <c r="Q6" s="5">
        <v>60</v>
      </c>
      <c r="R6" s="1"/>
      <c r="S6" s="1">
        <f>(F6+N6+P6)/O6</f>
        <v>56.888888888888886</v>
      </c>
      <c r="T6" s="1">
        <f>(F6+N6)/O6</f>
        <v>23.55555555555555</v>
      </c>
      <c r="U6" s="1">
        <v>3.8</v>
      </c>
      <c r="V6" s="1">
        <v>1.8</v>
      </c>
      <c r="W6" s="1">
        <v>3</v>
      </c>
      <c r="X6" s="1">
        <v>1.2</v>
      </c>
      <c r="Y6" s="1">
        <v>3.4</v>
      </c>
      <c r="Z6" s="1">
        <v>4</v>
      </c>
      <c r="AA6" s="1"/>
      <c r="AB6" s="1">
        <f t="shared" ref="AB6:AB44" si="3">P6*G6</f>
        <v>8.4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32" t="s">
        <v>32</v>
      </c>
      <c r="B7" s="1" t="s">
        <v>31</v>
      </c>
      <c r="C7" s="1">
        <v>73</v>
      </c>
      <c r="D7" s="1">
        <v>16</v>
      </c>
      <c r="E7" s="1">
        <v>39</v>
      </c>
      <c r="F7" s="1">
        <v>2</v>
      </c>
      <c r="G7" s="6">
        <v>0.18</v>
      </c>
      <c r="H7" s="1">
        <v>270</v>
      </c>
      <c r="I7" s="1">
        <v>9988438</v>
      </c>
      <c r="J7" s="1">
        <v>39</v>
      </c>
      <c r="K7" s="1">
        <f t="shared" si="2"/>
        <v>0</v>
      </c>
      <c r="L7" s="1"/>
      <c r="M7" s="1"/>
      <c r="N7" s="1"/>
      <c r="O7" s="1">
        <f t="shared" ref="O7:O44" si="4">E7/5</f>
        <v>7.8</v>
      </c>
      <c r="P7" s="5">
        <f t="shared" ref="P7:P9" si="5">Q7</f>
        <v>60</v>
      </c>
      <c r="Q7" s="5">
        <v>60</v>
      </c>
      <c r="R7" s="1"/>
      <c r="S7" s="1">
        <f t="shared" ref="S7:S44" si="6">(F7+N7+P7)/O7</f>
        <v>7.9487179487179489</v>
      </c>
      <c r="T7" s="1">
        <f t="shared" ref="T7:T44" si="7">(F7+N7)/O7</f>
        <v>0.25641025641025644</v>
      </c>
      <c r="U7" s="1">
        <v>2.4</v>
      </c>
      <c r="V7" s="1">
        <v>4.8</v>
      </c>
      <c r="W7" s="1">
        <v>5.8</v>
      </c>
      <c r="X7" s="1">
        <v>3</v>
      </c>
      <c r="Y7" s="1">
        <v>1</v>
      </c>
      <c r="Z7" s="1">
        <v>4.4000000000000004</v>
      </c>
      <c r="AA7" s="1"/>
      <c r="AB7" s="1">
        <f t="shared" si="3"/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32" t="s">
        <v>33</v>
      </c>
      <c r="B8" s="1" t="s">
        <v>31</v>
      </c>
      <c r="C8" s="1">
        <v>71</v>
      </c>
      <c r="D8" s="1">
        <v>16</v>
      </c>
      <c r="E8" s="1">
        <v>38</v>
      </c>
      <c r="F8" s="1"/>
      <c r="G8" s="6">
        <v>0.18</v>
      </c>
      <c r="H8" s="1">
        <v>270</v>
      </c>
      <c r="I8" s="1">
        <v>9988445</v>
      </c>
      <c r="J8" s="1">
        <v>40</v>
      </c>
      <c r="K8" s="1">
        <f t="shared" si="2"/>
        <v>-2</v>
      </c>
      <c r="L8" s="1"/>
      <c r="M8" s="1"/>
      <c r="N8" s="1"/>
      <c r="O8" s="1">
        <f t="shared" si="4"/>
        <v>7.6</v>
      </c>
      <c r="P8" s="5">
        <f t="shared" si="5"/>
        <v>60</v>
      </c>
      <c r="Q8" s="5">
        <v>60</v>
      </c>
      <c r="R8" s="1"/>
      <c r="S8" s="1">
        <f t="shared" si="6"/>
        <v>7.8947368421052637</v>
      </c>
      <c r="T8" s="1">
        <f t="shared" si="7"/>
        <v>0</v>
      </c>
      <c r="U8" s="1">
        <v>2</v>
      </c>
      <c r="V8" s="1">
        <v>4.5999999999999996</v>
      </c>
      <c r="W8" s="1">
        <v>5.6</v>
      </c>
      <c r="X8" s="1">
        <v>2.2000000000000002</v>
      </c>
      <c r="Y8" s="1">
        <v>0.2</v>
      </c>
      <c r="Z8" s="1">
        <v>3.4</v>
      </c>
      <c r="AA8" s="1"/>
      <c r="AB8" s="1">
        <f t="shared" si="3"/>
        <v>10.799999999999999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32" t="s">
        <v>36</v>
      </c>
      <c r="B9" s="1" t="s">
        <v>31</v>
      </c>
      <c r="C9" s="1">
        <v>46</v>
      </c>
      <c r="D9" s="1">
        <v>64</v>
      </c>
      <c r="E9" s="1">
        <v>12</v>
      </c>
      <c r="F9" s="1">
        <v>58</v>
      </c>
      <c r="G9" s="6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4"/>
        <v>2.4</v>
      </c>
      <c r="P9" s="5">
        <f t="shared" si="5"/>
        <v>40</v>
      </c>
      <c r="Q9" s="5">
        <v>40</v>
      </c>
      <c r="R9" s="1"/>
      <c r="S9" s="1">
        <f t="shared" si="6"/>
        <v>40.833333333333336</v>
      </c>
      <c r="T9" s="1">
        <f t="shared" si="7"/>
        <v>24.166666666666668</v>
      </c>
      <c r="U9" s="1">
        <v>4.2</v>
      </c>
      <c r="V9" s="1">
        <v>5.8</v>
      </c>
      <c r="W9" s="1">
        <v>3.8</v>
      </c>
      <c r="X9" s="1">
        <v>1.2</v>
      </c>
      <c r="Y9" s="1">
        <v>4.5999999999999996</v>
      </c>
      <c r="Z9" s="1">
        <v>9.1999999999999993</v>
      </c>
      <c r="AA9" s="1"/>
      <c r="AB9" s="1">
        <f t="shared" si="3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32" t="s">
        <v>37</v>
      </c>
      <c r="B10" s="1" t="s">
        <v>31</v>
      </c>
      <c r="C10" s="1">
        <v>1</v>
      </c>
      <c r="D10" s="1">
        <v>84</v>
      </c>
      <c r="E10" s="1">
        <v>1</v>
      </c>
      <c r="F10" s="1">
        <v>83.01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2"/>
        <v>-1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415.05</v>
      </c>
      <c r="T10" s="1">
        <f t="shared" si="7"/>
        <v>415.05</v>
      </c>
      <c r="U10" s="1">
        <v>1</v>
      </c>
      <c r="V10" s="1">
        <v>3.6</v>
      </c>
      <c r="W10" s="1">
        <v>0.2</v>
      </c>
      <c r="X10" s="1">
        <v>1.6</v>
      </c>
      <c r="Y10" s="1">
        <v>1.6</v>
      </c>
      <c r="Z10" s="1">
        <v>4.4000000000000004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32" t="s">
        <v>41</v>
      </c>
      <c r="B11" s="1" t="s">
        <v>31</v>
      </c>
      <c r="C11" s="1">
        <v>152</v>
      </c>
      <c r="D11" s="1"/>
      <c r="E11" s="1">
        <v>25</v>
      </c>
      <c r="F11" s="1">
        <v>127</v>
      </c>
      <c r="G11" s="6">
        <v>0.18</v>
      </c>
      <c r="H11" s="1">
        <v>150</v>
      </c>
      <c r="I11" s="1">
        <v>5034819</v>
      </c>
      <c r="J11" s="1">
        <v>25</v>
      </c>
      <c r="K11" s="1">
        <f t="shared" si="2"/>
        <v>0</v>
      </c>
      <c r="L11" s="1"/>
      <c r="M11" s="1"/>
      <c r="N11" s="1"/>
      <c r="O11" s="1">
        <f t="shared" si="4"/>
        <v>5</v>
      </c>
      <c r="P11" s="5"/>
      <c r="Q11" s="5"/>
      <c r="R11" s="1"/>
      <c r="S11" s="1">
        <f t="shared" si="6"/>
        <v>25.4</v>
      </c>
      <c r="T11" s="1">
        <f t="shared" si="7"/>
        <v>25.4</v>
      </c>
      <c r="U11" s="1">
        <v>5.8</v>
      </c>
      <c r="V11" s="1">
        <v>3.8</v>
      </c>
      <c r="W11" s="1">
        <v>7.8</v>
      </c>
      <c r="X11" s="1">
        <v>3.6</v>
      </c>
      <c r="Y11" s="1">
        <v>3.6</v>
      </c>
      <c r="Z11" s="1">
        <v>6.8</v>
      </c>
      <c r="AA11" s="26" t="s">
        <v>55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0" t="s">
        <v>42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1.4339999999999999</v>
      </c>
      <c r="Y12" s="1">
        <v>0</v>
      </c>
      <c r="Z12" s="1">
        <v>0</v>
      </c>
      <c r="AA12" s="19" t="s">
        <v>80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32" t="s">
        <v>43</v>
      </c>
      <c r="B13" s="1" t="s">
        <v>31</v>
      </c>
      <c r="C13" s="1">
        <v>105</v>
      </c>
      <c r="D13" s="1">
        <v>144</v>
      </c>
      <c r="E13" s="1">
        <v>96</v>
      </c>
      <c r="F13" s="1">
        <v>113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4</v>
      </c>
      <c r="L13" s="1"/>
      <c r="M13" s="1"/>
      <c r="N13" s="1">
        <v>174</v>
      </c>
      <c r="O13" s="1">
        <f t="shared" si="4"/>
        <v>19.2</v>
      </c>
      <c r="P13" s="5"/>
      <c r="Q13" s="5"/>
      <c r="R13" s="1"/>
      <c r="S13" s="1">
        <f t="shared" si="6"/>
        <v>14.947916666666668</v>
      </c>
      <c r="T13" s="1">
        <f t="shared" si="7"/>
        <v>14.947916666666668</v>
      </c>
      <c r="U13" s="1">
        <v>23.4</v>
      </c>
      <c r="V13" s="1">
        <v>16.600000000000001</v>
      </c>
      <c r="W13" s="1">
        <v>7.6</v>
      </c>
      <c r="X13" s="1">
        <v>18.2</v>
      </c>
      <c r="Y13" s="1">
        <v>2.4</v>
      </c>
      <c r="Z13" s="1">
        <v>16.8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33" t="s">
        <v>44</v>
      </c>
      <c r="B14" s="11" t="s">
        <v>31</v>
      </c>
      <c r="C14" s="11">
        <v>227</v>
      </c>
      <c r="D14" s="11"/>
      <c r="E14" s="11">
        <v>37</v>
      </c>
      <c r="F14" s="12">
        <v>189</v>
      </c>
      <c r="G14" s="6">
        <v>0.18</v>
      </c>
      <c r="H14" s="1">
        <v>150</v>
      </c>
      <c r="I14" s="1">
        <v>5038411</v>
      </c>
      <c r="J14" s="1">
        <v>36</v>
      </c>
      <c r="K14" s="1">
        <f t="shared" si="2"/>
        <v>1</v>
      </c>
      <c r="L14" s="1"/>
      <c r="M14" s="1"/>
      <c r="N14" s="1"/>
      <c r="O14" s="1">
        <f t="shared" si="4"/>
        <v>7.4</v>
      </c>
      <c r="P14" s="5"/>
      <c r="Q14" s="5"/>
      <c r="R14" s="1"/>
      <c r="S14" s="1">
        <f t="shared" si="6"/>
        <v>25.54054054054054</v>
      </c>
      <c r="T14" s="1">
        <f t="shared" si="7"/>
        <v>25.54054054054054</v>
      </c>
      <c r="U14" s="1">
        <v>0.6</v>
      </c>
      <c r="V14" s="1">
        <v>0</v>
      </c>
      <c r="W14" s="1">
        <v>0</v>
      </c>
      <c r="X14" s="1">
        <v>0</v>
      </c>
      <c r="Y14" s="1">
        <v>-0.2</v>
      </c>
      <c r="Z14" s="1">
        <v>0.2</v>
      </c>
      <c r="AA14" s="26" t="s">
        <v>55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1" t="s">
        <v>59</v>
      </c>
      <c r="B15" s="20" t="s">
        <v>31</v>
      </c>
      <c r="C15" s="20">
        <v>5</v>
      </c>
      <c r="D15" s="20">
        <v>5</v>
      </c>
      <c r="E15" s="20">
        <v>10</v>
      </c>
      <c r="F15" s="21"/>
      <c r="G15" s="22">
        <v>0</v>
      </c>
      <c r="H15" s="23" t="e">
        <v>#N/A</v>
      </c>
      <c r="I15" s="23" t="s">
        <v>40</v>
      </c>
      <c r="J15" s="23">
        <v>20</v>
      </c>
      <c r="K15" s="23">
        <f>E15-J15</f>
        <v>-10</v>
      </c>
      <c r="L15" s="23"/>
      <c r="M15" s="23"/>
      <c r="N15" s="23"/>
      <c r="O15" s="23">
        <f t="shared" si="4"/>
        <v>2</v>
      </c>
      <c r="P15" s="24"/>
      <c r="Q15" s="24"/>
      <c r="R15" s="23"/>
      <c r="S15" s="23">
        <f t="shared" si="6"/>
        <v>0</v>
      </c>
      <c r="T15" s="23">
        <f t="shared" si="7"/>
        <v>0</v>
      </c>
      <c r="U15" s="23">
        <v>10.4</v>
      </c>
      <c r="V15" s="23">
        <v>12.2</v>
      </c>
      <c r="W15" s="23">
        <v>13.8</v>
      </c>
      <c r="X15" s="23">
        <v>9.6</v>
      </c>
      <c r="Y15" s="23">
        <v>8.1999999999999993</v>
      </c>
      <c r="Z15" s="23">
        <v>5</v>
      </c>
      <c r="AA15" s="23"/>
      <c r="AB15" s="2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33" t="s">
        <v>45</v>
      </c>
      <c r="B16" s="11" t="s">
        <v>31</v>
      </c>
      <c r="C16" s="11">
        <v>44</v>
      </c>
      <c r="D16" s="11">
        <v>170</v>
      </c>
      <c r="E16" s="11">
        <v>54</v>
      </c>
      <c r="F16" s="12">
        <v>159</v>
      </c>
      <c r="G16" s="6">
        <v>0.18</v>
      </c>
      <c r="H16" s="1">
        <v>150</v>
      </c>
      <c r="I16" s="1">
        <v>5038459</v>
      </c>
      <c r="J16" s="1">
        <v>55</v>
      </c>
      <c r="K16" s="1">
        <f t="shared" si="2"/>
        <v>-1</v>
      </c>
      <c r="L16" s="1"/>
      <c r="M16" s="1"/>
      <c r="N16" s="1">
        <v>31.200000000000021</v>
      </c>
      <c r="O16" s="1">
        <f t="shared" si="4"/>
        <v>10.8</v>
      </c>
      <c r="P16" s="5"/>
      <c r="Q16" s="5"/>
      <c r="R16" s="1"/>
      <c r="S16" s="1">
        <f t="shared" si="6"/>
        <v>17.611111111111111</v>
      </c>
      <c r="T16" s="1">
        <f t="shared" si="7"/>
        <v>17.611111111111111</v>
      </c>
      <c r="U16" s="1">
        <v>4.2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1" t="s">
        <v>61</v>
      </c>
      <c r="B17" s="20" t="s">
        <v>31</v>
      </c>
      <c r="C17" s="20">
        <v>4</v>
      </c>
      <c r="D17" s="20"/>
      <c r="E17" s="20">
        <v>3</v>
      </c>
      <c r="F17" s="21"/>
      <c r="G17" s="22">
        <v>0</v>
      </c>
      <c r="H17" s="23" t="e">
        <v>#N/A</v>
      </c>
      <c r="I17" s="23" t="s">
        <v>40</v>
      </c>
      <c r="J17" s="23">
        <v>23</v>
      </c>
      <c r="K17" s="23">
        <f>E17-J17</f>
        <v>-20</v>
      </c>
      <c r="L17" s="23"/>
      <c r="M17" s="23"/>
      <c r="N17" s="23"/>
      <c r="O17" s="23">
        <f t="shared" si="4"/>
        <v>0.6</v>
      </c>
      <c r="P17" s="24"/>
      <c r="Q17" s="24"/>
      <c r="R17" s="23"/>
      <c r="S17" s="23">
        <f t="shared" si="6"/>
        <v>0</v>
      </c>
      <c r="T17" s="23">
        <f t="shared" si="7"/>
        <v>0</v>
      </c>
      <c r="U17" s="23">
        <v>9.4</v>
      </c>
      <c r="V17" s="23">
        <v>11.8</v>
      </c>
      <c r="W17" s="23">
        <v>4.4000000000000004</v>
      </c>
      <c r="X17" s="23">
        <v>7.6</v>
      </c>
      <c r="Y17" s="23">
        <v>9.4</v>
      </c>
      <c r="Z17" s="23">
        <v>5.6</v>
      </c>
      <c r="AA17" s="23"/>
      <c r="AB17" s="2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32" t="s">
        <v>46</v>
      </c>
      <c r="B18" s="1" t="s">
        <v>31</v>
      </c>
      <c r="C18" s="1">
        <v>50</v>
      </c>
      <c r="D18" s="1">
        <v>40</v>
      </c>
      <c r="E18" s="1">
        <v>16</v>
      </c>
      <c r="F18" s="1">
        <v>74</v>
      </c>
      <c r="G18" s="6">
        <v>0.18</v>
      </c>
      <c r="H18" s="1">
        <v>150</v>
      </c>
      <c r="I18" s="1">
        <v>5038831</v>
      </c>
      <c r="J18" s="1">
        <v>16</v>
      </c>
      <c r="K18" s="1">
        <f t="shared" si="2"/>
        <v>0</v>
      </c>
      <c r="L18" s="1"/>
      <c r="M18" s="1"/>
      <c r="N18" s="1"/>
      <c r="O18" s="1">
        <f t="shared" si="4"/>
        <v>3.2</v>
      </c>
      <c r="P18" s="5"/>
      <c r="Q18" s="5"/>
      <c r="R18" s="1"/>
      <c r="S18" s="1">
        <f t="shared" si="6"/>
        <v>23.125</v>
      </c>
      <c r="T18" s="1">
        <f t="shared" si="7"/>
        <v>23.125</v>
      </c>
      <c r="U18" s="1">
        <v>0</v>
      </c>
      <c r="V18" s="1">
        <v>0</v>
      </c>
      <c r="W18" s="1">
        <v>0</v>
      </c>
      <c r="X18" s="1">
        <v>1.6</v>
      </c>
      <c r="Y18" s="1">
        <v>7</v>
      </c>
      <c r="Z18" s="1">
        <v>8.6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32" t="s">
        <v>47</v>
      </c>
      <c r="B19" s="1" t="s">
        <v>31</v>
      </c>
      <c r="C19" s="1">
        <v>119</v>
      </c>
      <c r="D19" s="1"/>
      <c r="E19" s="1">
        <v>31</v>
      </c>
      <c r="F19" s="1">
        <v>88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-1</v>
      </c>
      <c r="L19" s="1"/>
      <c r="M19" s="1"/>
      <c r="N19" s="1"/>
      <c r="O19" s="1">
        <f t="shared" si="4"/>
        <v>6.2</v>
      </c>
      <c r="P19" s="5"/>
      <c r="Q19" s="5"/>
      <c r="R19" s="1"/>
      <c r="S19" s="1">
        <f t="shared" si="6"/>
        <v>14.193548387096774</v>
      </c>
      <c r="T19" s="1">
        <f t="shared" si="7"/>
        <v>14.193548387096774</v>
      </c>
      <c r="U19" s="1">
        <v>0.2</v>
      </c>
      <c r="V19" s="1">
        <v>5.2</v>
      </c>
      <c r="W19" s="1">
        <v>6</v>
      </c>
      <c r="X19" s="1">
        <v>2.8</v>
      </c>
      <c r="Y19" s="1">
        <v>0</v>
      </c>
      <c r="Z19" s="1">
        <v>0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32" t="s">
        <v>48</v>
      </c>
      <c r="B20" s="1" t="s">
        <v>31</v>
      </c>
      <c r="C20" s="1">
        <v>97</v>
      </c>
      <c r="D20" s="1">
        <v>216</v>
      </c>
      <c r="E20" s="1">
        <v>61</v>
      </c>
      <c r="F20" s="1">
        <v>243</v>
      </c>
      <c r="G20" s="6">
        <v>0.18</v>
      </c>
      <c r="H20" s="1">
        <v>150</v>
      </c>
      <c r="I20" s="1">
        <v>5038435</v>
      </c>
      <c r="J20" s="1">
        <v>71</v>
      </c>
      <c r="K20" s="1">
        <f t="shared" si="2"/>
        <v>-10</v>
      </c>
      <c r="L20" s="1"/>
      <c r="M20" s="1"/>
      <c r="N20" s="1"/>
      <c r="O20" s="1">
        <f t="shared" si="4"/>
        <v>12.2</v>
      </c>
      <c r="P20" s="5"/>
      <c r="Q20" s="5"/>
      <c r="R20" s="1"/>
      <c r="S20" s="1">
        <f t="shared" si="6"/>
        <v>19.918032786885249</v>
      </c>
      <c r="T20" s="1">
        <f t="shared" si="7"/>
        <v>19.918032786885249</v>
      </c>
      <c r="U20" s="1">
        <v>3.4</v>
      </c>
      <c r="V20" s="1">
        <v>13.6</v>
      </c>
      <c r="W20" s="1">
        <v>1.2</v>
      </c>
      <c r="X20" s="1">
        <v>-0.2</v>
      </c>
      <c r="Y20" s="1">
        <v>0</v>
      </c>
      <c r="Z20" s="1">
        <v>8.6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2" t="s">
        <v>49</v>
      </c>
      <c r="B21" s="27" t="s">
        <v>31</v>
      </c>
      <c r="C21" s="27">
        <v>176</v>
      </c>
      <c r="D21" s="27"/>
      <c r="E21" s="27">
        <v>34</v>
      </c>
      <c r="F21" s="27">
        <v>142</v>
      </c>
      <c r="G21" s="6">
        <v>0.4</v>
      </c>
      <c r="H21" s="1" t="e">
        <v>#N/A</v>
      </c>
      <c r="I21" s="1">
        <v>5039609</v>
      </c>
      <c r="J21" s="1">
        <v>37</v>
      </c>
      <c r="K21" s="1">
        <f t="shared" si="2"/>
        <v>-3</v>
      </c>
      <c r="L21" s="1"/>
      <c r="M21" s="1"/>
      <c r="N21" s="1"/>
      <c r="O21" s="1">
        <f t="shared" si="4"/>
        <v>6.8</v>
      </c>
      <c r="P21" s="5"/>
      <c r="Q21" s="5"/>
      <c r="R21" s="1"/>
      <c r="S21" s="1">
        <f t="shared" si="6"/>
        <v>20.882352941176471</v>
      </c>
      <c r="T21" s="1">
        <f t="shared" si="7"/>
        <v>20.882352941176471</v>
      </c>
      <c r="U21" s="1">
        <v>1.2</v>
      </c>
      <c r="V21" s="1">
        <v>0.4</v>
      </c>
      <c r="W21" s="1">
        <v>0</v>
      </c>
      <c r="X21" s="1">
        <v>0</v>
      </c>
      <c r="Y21" s="1">
        <v>0</v>
      </c>
      <c r="Z21" s="1">
        <v>0</v>
      </c>
      <c r="AA21" s="27" t="s">
        <v>50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33" t="s">
        <v>51</v>
      </c>
      <c r="B22" s="11" t="s">
        <v>31</v>
      </c>
      <c r="C22" s="11"/>
      <c r="D22" s="11">
        <v>40</v>
      </c>
      <c r="E22" s="11">
        <v>-3</v>
      </c>
      <c r="F22" s="12">
        <v>39</v>
      </c>
      <c r="G22" s="6">
        <v>0.18</v>
      </c>
      <c r="H22" s="1">
        <v>120</v>
      </c>
      <c r="I22" s="1">
        <v>5038398</v>
      </c>
      <c r="J22" s="1">
        <v>1</v>
      </c>
      <c r="K22" s="1">
        <f t="shared" si="2"/>
        <v>-4</v>
      </c>
      <c r="L22" s="1"/>
      <c r="M22" s="1"/>
      <c r="N22" s="1"/>
      <c r="O22" s="1">
        <f t="shared" si="4"/>
        <v>-0.6</v>
      </c>
      <c r="P22" s="5"/>
      <c r="Q22" s="5"/>
      <c r="R22" s="1"/>
      <c r="S22" s="1">
        <f t="shared" si="6"/>
        <v>-65</v>
      </c>
      <c r="T22" s="1">
        <f t="shared" si="7"/>
        <v>-65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5.2</v>
      </c>
      <c r="AA22" s="26" t="s">
        <v>55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1" t="s">
        <v>62</v>
      </c>
      <c r="B23" s="20" t="s">
        <v>31</v>
      </c>
      <c r="C23" s="20">
        <v>105</v>
      </c>
      <c r="D23" s="20"/>
      <c r="E23" s="20">
        <v>30</v>
      </c>
      <c r="F23" s="21">
        <v>75</v>
      </c>
      <c r="G23" s="22">
        <v>0</v>
      </c>
      <c r="H23" s="23" t="e">
        <v>#N/A</v>
      </c>
      <c r="I23" s="23" t="s">
        <v>40</v>
      </c>
      <c r="J23" s="23">
        <v>27</v>
      </c>
      <c r="K23" s="23">
        <f>E23-J23</f>
        <v>3</v>
      </c>
      <c r="L23" s="23"/>
      <c r="M23" s="23"/>
      <c r="N23" s="23"/>
      <c r="O23" s="23">
        <f t="shared" si="4"/>
        <v>6</v>
      </c>
      <c r="P23" s="24"/>
      <c r="Q23" s="24"/>
      <c r="R23" s="23"/>
      <c r="S23" s="23">
        <f t="shared" si="6"/>
        <v>12.5</v>
      </c>
      <c r="T23" s="23">
        <f t="shared" si="7"/>
        <v>12.5</v>
      </c>
      <c r="U23" s="23">
        <v>8.4</v>
      </c>
      <c r="V23" s="23">
        <v>8.6</v>
      </c>
      <c r="W23" s="23">
        <v>2.8</v>
      </c>
      <c r="X23" s="23">
        <v>2.2000000000000002</v>
      </c>
      <c r="Y23" s="23">
        <v>6.2</v>
      </c>
      <c r="Z23" s="23">
        <v>4.4000000000000004</v>
      </c>
      <c r="AA23" s="26" t="s">
        <v>55</v>
      </c>
      <c r="AB23" s="23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3" t="s">
        <v>54</v>
      </c>
      <c r="B24" s="11" t="s">
        <v>39</v>
      </c>
      <c r="C24" s="11">
        <v>103.41</v>
      </c>
      <c r="D24" s="11"/>
      <c r="E24" s="11">
        <v>22.456</v>
      </c>
      <c r="F24" s="12">
        <v>51.844000000000001</v>
      </c>
      <c r="G24" s="6">
        <v>1</v>
      </c>
      <c r="H24" s="1">
        <v>150</v>
      </c>
      <c r="I24" s="1">
        <v>5038596</v>
      </c>
      <c r="J24" s="1">
        <v>22.5</v>
      </c>
      <c r="K24" s="1">
        <f t="shared" si="2"/>
        <v>-4.4000000000000483E-2</v>
      </c>
      <c r="L24" s="1"/>
      <c r="M24" s="1"/>
      <c r="N24" s="1"/>
      <c r="O24" s="1">
        <f t="shared" si="4"/>
        <v>4.4912000000000001</v>
      </c>
      <c r="P24" s="5">
        <f t="shared" ref="P24" si="8">Q24</f>
        <v>15</v>
      </c>
      <c r="Q24" s="5">
        <v>15</v>
      </c>
      <c r="R24" s="1"/>
      <c r="S24" s="1">
        <f t="shared" si="6"/>
        <v>14.883327395796222</v>
      </c>
      <c r="T24" s="1">
        <f t="shared" si="7"/>
        <v>11.543462771642323</v>
      </c>
      <c r="U24" s="1">
        <v>1.6020000000000001</v>
      </c>
      <c r="V24" s="1">
        <v>5.6360000000000001</v>
      </c>
      <c r="W24" s="1">
        <v>6.6059999999999999</v>
      </c>
      <c r="X24" s="1">
        <v>4.548</v>
      </c>
      <c r="Y24" s="1">
        <v>4.8719999999999999</v>
      </c>
      <c r="Z24" s="1">
        <v>8.9039999999999999</v>
      </c>
      <c r="AA24" s="1"/>
      <c r="AB24" s="1">
        <f t="shared" si="3"/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1" t="s">
        <v>69</v>
      </c>
      <c r="B25" s="20" t="s">
        <v>39</v>
      </c>
      <c r="C25" s="20">
        <v>27.925999999999998</v>
      </c>
      <c r="D25" s="20"/>
      <c r="E25" s="20"/>
      <c r="F25" s="21">
        <v>10.868</v>
      </c>
      <c r="G25" s="22">
        <v>0</v>
      </c>
      <c r="H25" s="23" t="e">
        <v>#N/A</v>
      </c>
      <c r="I25" s="23" t="s">
        <v>40</v>
      </c>
      <c r="J25" s="23"/>
      <c r="K25" s="23">
        <f>E25-J25</f>
        <v>0</v>
      </c>
      <c r="L25" s="23"/>
      <c r="M25" s="23"/>
      <c r="N25" s="23"/>
      <c r="O25" s="23">
        <f t="shared" si="4"/>
        <v>0</v>
      </c>
      <c r="P25" s="24"/>
      <c r="Q25" s="24"/>
      <c r="R25" s="23"/>
      <c r="S25" s="23" t="e">
        <f t="shared" si="6"/>
        <v>#DIV/0!</v>
      </c>
      <c r="T25" s="23" t="e">
        <f t="shared" si="7"/>
        <v>#DIV/0!</v>
      </c>
      <c r="U25" s="23">
        <v>1.492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/>
      <c r="AB25" s="2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3" t="s">
        <v>56</v>
      </c>
      <c r="B26" s="13" t="s">
        <v>39</v>
      </c>
      <c r="C26" s="13"/>
      <c r="D26" s="13"/>
      <c r="E26" s="13"/>
      <c r="F26" s="14"/>
      <c r="G26" s="15">
        <v>1</v>
      </c>
      <c r="H26" s="16">
        <v>120</v>
      </c>
      <c r="I26" s="16">
        <v>8785204</v>
      </c>
      <c r="J26" s="16"/>
      <c r="K26" s="16">
        <f t="shared" si="2"/>
        <v>0</v>
      </c>
      <c r="L26" s="16"/>
      <c r="M26" s="16"/>
      <c r="N26" s="16"/>
      <c r="O26" s="16">
        <f t="shared" si="4"/>
        <v>0</v>
      </c>
      <c r="P26" s="17"/>
      <c r="Q26" s="17"/>
      <c r="R26" s="16"/>
      <c r="S26" s="16" t="e">
        <f t="shared" si="6"/>
        <v>#DIV/0!</v>
      </c>
      <c r="T26" s="16" t="e">
        <f t="shared" si="7"/>
        <v>#DIV/0!</v>
      </c>
      <c r="U26" s="16">
        <v>0</v>
      </c>
      <c r="V26" s="16">
        <v>0</v>
      </c>
      <c r="W26" s="16">
        <v>0</v>
      </c>
      <c r="X26" s="16">
        <v>0</v>
      </c>
      <c r="Y26" s="16">
        <v>1.3779999999999999</v>
      </c>
      <c r="Z26" s="16">
        <v>7.6719999999999997</v>
      </c>
      <c r="AA26" s="16" t="s">
        <v>57</v>
      </c>
      <c r="AB26" s="16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31" t="s">
        <v>38</v>
      </c>
      <c r="B27" s="20" t="s">
        <v>39</v>
      </c>
      <c r="C27" s="20">
        <v>91.738</v>
      </c>
      <c r="D27" s="20"/>
      <c r="E27" s="20">
        <v>24.059000000000001</v>
      </c>
      <c r="F27" s="21">
        <v>49.140999999999998</v>
      </c>
      <c r="G27" s="22">
        <v>0</v>
      </c>
      <c r="H27" s="23" t="e">
        <v>#N/A</v>
      </c>
      <c r="I27" s="23" t="s">
        <v>40</v>
      </c>
      <c r="J27" s="23">
        <v>27</v>
      </c>
      <c r="K27" s="23">
        <f>E27-J27</f>
        <v>-2.9409999999999989</v>
      </c>
      <c r="L27" s="23"/>
      <c r="M27" s="23"/>
      <c r="N27" s="23"/>
      <c r="O27" s="23">
        <f t="shared" si="4"/>
        <v>4.8117999999999999</v>
      </c>
      <c r="P27" s="24"/>
      <c r="Q27" s="24"/>
      <c r="R27" s="23"/>
      <c r="S27" s="23">
        <f t="shared" si="6"/>
        <v>10.212602352549981</v>
      </c>
      <c r="T27" s="23">
        <f t="shared" si="7"/>
        <v>10.212602352549981</v>
      </c>
      <c r="U27" s="23">
        <v>1.9077999999999999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/>
      <c r="AB27" s="23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32" t="s">
        <v>58</v>
      </c>
      <c r="B28" s="1" t="s">
        <v>39</v>
      </c>
      <c r="C28" s="1">
        <v>256.346</v>
      </c>
      <c r="D28" s="1"/>
      <c r="E28" s="1">
        <v>7.31</v>
      </c>
      <c r="F28" s="1">
        <v>249.036</v>
      </c>
      <c r="G28" s="6">
        <v>1</v>
      </c>
      <c r="H28" s="1">
        <v>180</v>
      </c>
      <c r="I28" s="1">
        <v>5038619</v>
      </c>
      <c r="J28" s="1">
        <v>8</v>
      </c>
      <c r="K28" s="1">
        <f t="shared" si="2"/>
        <v>-0.69000000000000039</v>
      </c>
      <c r="L28" s="1"/>
      <c r="M28" s="1"/>
      <c r="N28" s="1"/>
      <c r="O28" s="1">
        <f t="shared" si="4"/>
        <v>1.462</v>
      </c>
      <c r="P28" s="5"/>
      <c r="Q28" s="5"/>
      <c r="R28" s="1"/>
      <c r="S28" s="1">
        <f t="shared" si="6"/>
        <v>170.33926128590971</v>
      </c>
      <c r="T28" s="1">
        <f t="shared" si="7"/>
        <v>170.33926128590971</v>
      </c>
      <c r="U28" s="1">
        <v>1.6164000000000001</v>
      </c>
      <c r="V28" s="1">
        <v>0.45800000000000002</v>
      </c>
      <c r="W28" s="1">
        <v>0</v>
      </c>
      <c r="X28" s="1">
        <v>0.93800000000000006</v>
      </c>
      <c r="Y28" s="1">
        <v>0.46</v>
      </c>
      <c r="Z28" s="1">
        <v>1.3540000000000001</v>
      </c>
      <c r="AA28" s="28" t="s">
        <v>53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3" t="s">
        <v>60</v>
      </c>
      <c r="B29" s="11" t="s">
        <v>39</v>
      </c>
      <c r="C29" s="11">
        <v>99.956999999999994</v>
      </c>
      <c r="D29" s="11"/>
      <c r="E29" s="11">
        <v>2.2669999999999999</v>
      </c>
      <c r="F29" s="12">
        <v>95.272000000000006</v>
      </c>
      <c r="G29" s="18">
        <v>1</v>
      </c>
      <c r="H29" s="1">
        <v>150</v>
      </c>
      <c r="I29" s="1">
        <v>5038572</v>
      </c>
      <c r="J29" s="1">
        <v>5.5</v>
      </c>
      <c r="K29" s="1">
        <f t="shared" si="2"/>
        <v>-3.2330000000000001</v>
      </c>
      <c r="L29" s="1"/>
      <c r="M29" s="1"/>
      <c r="N29" s="1"/>
      <c r="O29" s="1">
        <f t="shared" si="4"/>
        <v>0.45339999999999997</v>
      </c>
      <c r="P29" s="5">
        <v>15</v>
      </c>
      <c r="Q29" s="5"/>
      <c r="R29" s="1"/>
      <c r="S29" s="1">
        <f t="shared" si="6"/>
        <v>243.21129245699166</v>
      </c>
      <c r="T29" s="1">
        <f t="shared" si="7"/>
        <v>210.1279223643582</v>
      </c>
      <c r="U29" s="1">
        <v>2.4403999999999999</v>
      </c>
      <c r="V29" s="1">
        <v>2.371</v>
      </c>
      <c r="W29" s="1">
        <v>2.4308000000000001</v>
      </c>
      <c r="X29" s="1">
        <v>0.91700000000000004</v>
      </c>
      <c r="Y29" s="1">
        <v>5.3150000000000004</v>
      </c>
      <c r="Z29" s="1">
        <v>0.48399999999999999</v>
      </c>
      <c r="AA29" s="28" t="s">
        <v>53</v>
      </c>
      <c r="AB29" s="1">
        <f t="shared" si="3"/>
        <v>15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5" t="s">
        <v>52</v>
      </c>
      <c r="B30" s="20" t="s">
        <v>39</v>
      </c>
      <c r="C30" s="20">
        <v>17.600000000000001</v>
      </c>
      <c r="D30" s="20"/>
      <c r="E30" s="20">
        <v>-2.5750000000000002</v>
      </c>
      <c r="F30" s="21">
        <v>17.600000000000001</v>
      </c>
      <c r="G30" s="25">
        <v>0</v>
      </c>
      <c r="H30" s="23" t="e">
        <v>#N/A</v>
      </c>
      <c r="I30" s="23" t="s">
        <v>40</v>
      </c>
      <c r="J30" s="23"/>
      <c r="K30" s="23">
        <f>E30-J30</f>
        <v>-2.5750000000000002</v>
      </c>
      <c r="L30" s="23"/>
      <c r="M30" s="23"/>
      <c r="N30" s="23"/>
      <c r="O30" s="23">
        <f t="shared" si="4"/>
        <v>-0.51500000000000001</v>
      </c>
      <c r="P30" s="24"/>
      <c r="Q30" s="24">
        <v>15</v>
      </c>
      <c r="R30" s="23"/>
      <c r="S30" s="23">
        <f t="shared" si="6"/>
        <v>-34.174757281553397</v>
      </c>
      <c r="T30" s="23">
        <f t="shared" si="7"/>
        <v>-34.174757281553397</v>
      </c>
      <c r="U30" s="23">
        <v>0</v>
      </c>
      <c r="V30" s="23">
        <v>0.51600000000000001</v>
      </c>
      <c r="W30" s="23">
        <v>0</v>
      </c>
      <c r="X30" s="23">
        <v>0</v>
      </c>
      <c r="Y30" s="23">
        <v>2.6739999999999999</v>
      </c>
      <c r="Z30" s="23">
        <v>1</v>
      </c>
      <c r="AA30" s="28" t="s">
        <v>53</v>
      </c>
      <c r="AB30" s="23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34" t="s">
        <v>63</v>
      </c>
      <c r="B31" s="23" t="s">
        <v>39</v>
      </c>
      <c r="C31" s="23">
        <v>216.96299999999999</v>
      </c>
      <c r="D31" s="23"/>
      <c r="E31" s="23">
        <v>6.4210000000000003</v>
      </c>
      <c r="F31" s="23">
        <v>210.542</v>
      </c>
      <c r="G31" s="22">
        <v>0</v>
      </c>
      <c r="H31" s="23">
        <v>120</v>
      </c>
      <c r="I31" s="23" t="s">
        <v>64</v>
      </c>
      <c r="J31" s="23">
        <v>12</v>
      </c>
      <c r="K31" s="23">
        <f t="shared" si="2"/>
        <v>-5.5789999999999997</v>
      </c>
      <c r="L31" s="23"/>
      <c r="M31" s="23"/>
      <c r="N31" s="23"/>
      <c r="O31" s="23">
        <f t="shared" si="4"/>
        <v>1.2842</v>
      </c>
      <c r="P31" s="24"/>
      <c r="Q31" s="24"/>
      <c r="R31" s="23"/>
      <c r="S31" s="23">
        <f t="shared" si="6"/>
        <v>163.94798318018999</v>
      </c>
      <c r="T31" s="23">
        <f t="shared" si="7"/>
        <v>163.94798318018999</v>
      </c>
      <c r="U31" s="23">
        <v>15.2798</v>
      </c>
      <c r="V31" s="23">
        <v>7.1936000000000009</v>
      </c>
      <c r="W31" s="23">
        <v>1.9978</v>
      </c>
      <c r="X31" s="23">
        <v>4.7392000000000003</v>
      </c>
      <c r="Y31" s="23">
        <v>4.0175999999999998</v>
      </c>
      <c r="Z31" s="23">
        <v>4.1246</v>
      </c>
      <c r="AA31" s="29" t="s">
        <v>84</v>
      </c>
      <c r="AB31" s="23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34" t="s">
        <v>65</v>
      </c>
      <c r="B32" s="1" t="s">
        <v>31</v>
      </c>
      <c r="C32" s="1">
        <v>93</v>
      </c>
      <c r="D32" s="1">
        <v>64</v>
      </c>
      <c r="E32" s="1">
        <v>108</v>
      </c>
      <c r="F32" s="1">
        <v>7</v>
      </c>
      <c r="G32" s="6">
        <v>0.1</v>
      </c>
      <c r="H32" s="1">
        <v>60</v>
      </c>
      <c r="I32" s="1">
        <v>8444170</v>
      </c>
      <c r="J32" s="1">
        <v>128</v>
      </c>
      <c r="K32" s="1">
        <f t="shared" si="2"/>
        <v>-20</v>
      </c>
      <c r="L32" s="1"/>
      <c r="M32" s="1"/>
      <c r="N32" s="1">
        <v>159.80000000000001</v>
      </c>
      <c r="O32" s="1">
        <f t="shared" si="4"/>
        <v>21.6</v>
      </c>
      <c r="P32" s="5"/>
      <c r="Q32" s="5"/>
      <c r="R32" s="1"/>
      <c r="S32" s="1">
        <f t="shared" si="6"/>
        <v>7.7222222222222223</v>
      </c>
      <c r="T32" s="1">
        <f t="shared" si="7"/>
        <v>7.7222222222222223</v>
      </c>
      <c r="U32" s="1">
        <v>27.8</v>
      </c>
      <c r="V32" s="1">
        <v>21.8</v>
      </c>
      <c r="W32" s="1">
        <v>14.2</v>
      </c>
      <c r="X32" s="1">
        <v>21.2</v>
      </c>
      <c r="Y32" s="1">
        <v>3.6</v>
      </c>
      <c r="Z32" s="1">
        <v>20.2</v>
      </c>
      <c r="AA32" s="19" t="s">
        <v>81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34" t="s">
        <v>66</v>
      </c>
      <c r="B33" s="1" t="s">
        <v>39</v>
      </c>
      <c r="C33" s="1">
        <v>217.858</v>
      </c>
      <c r="D33" s="1"/>
      <c r="E33" s="1">
        <v>30.75</v>
      </c>
      <c r="F33" s="1">
        <v>169.11799999999999</v>
      </c>
      <c r="G33" s="6">
        <v>1</v>
      </c>
      <c r="H33" s="1">
        <v>120</v>
      </c>
      <c r="I33" s="1">
        <v>5522704</v>
      </c>
      <c r="J33" s="1">
        <v>25.5</v>
      </c>
      <c r="K33" s="1">
        <f t="shared" si="2"/>
        <v>5.25</v>
      </c>
      <c r="L33" s="1"/>
      <c r="M33" s="1"/>
      <c r="N33" s="1"/>
      <c r="O33" s="1">
        <f t="shared" si="4"/>
        <v>6.15</v>
      </c>
      <c r="P33" s="5">
        <f t="shared" ref="P33" si="9">Q33</f>
        <v>20</v>
      </c>
      <c r="Q33" s="5">
        <v>20</v>
      </c>
      <c r="R33" s="1"/>
      <c r="S33" s="1">
        <f t="shared" si="6"/>
        <v>30.750894308943089</v>
      </c>
      <c r="T33" s="1">
        <f t="shared" si="7"/>
        <v>27.498861788617884</v>
      </c>
      <c r="U33" s="1">
        <v>2.4523999999999999</v>
      </c>
      <c r="V33" s="1">
        <v>0.60660000000000003</v>
      </c>
      <c r="W33" s="1">
        <v>9.7365999999999993</v>
      </c>
      <c r="X33" s="1">
        <v>4.6728000000000014</v>
      </c>
      <c r="Y33" s="1">
        <v>12.8424</v>
      </c>
      <c r="Z33" s="1">
        <v>2.1714000000000002</v>
      </c>
      <c r="AA33" s="28" t="s">
        <v>53</v>
      </c>
      <c r="AB33" s="1">
        <f t="shared" si="3"/>
        <v>20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34" t="s">
        <v>67</v>
      </c>
      <c r="B34" s="1" t="s">
        <v>31</v>
      </c>
      <c r="C34" s="1">
        <v>90</v>
      </c>
      <c r="D34" s="1"/>
      <c r="E34" s="1">
        <v>25</v>
      </c>
      <c r="F34" s="1"/>
      <c r="G34" s="6">
        <v>0.14000000000000001</v>
      </c>
      <c r="H34" s="1">
        <v>180</v>
      </c>
      <c r="I34" s="1">
        <v>9988391</v>
      </c>
      <c r="J34" s="1">
        <v>42</v>
      </c>
      <c r="K34" s="1">
        <f t="shared" si="2"/>
        <v>-17</v>
      </c>
      <c r="L34" s="1"/>
      <c r="M34" s="1"/>
      <c r="N34" s="1">
        <v>39.599999999999987</v>
      </c>
      <c r="O34" s="1">
        <f t="shared" si="4"/>
        <v>5</v>
      </c>
      <c r="P34" s="5"/>
      <c r="Q34" s="5"/>
      <c r="R34" s="1"/>
      <c r="S34" s="1">
        <f t="shared" si="6"/>
        <v>7.9199999999999973</v>
      </c>
      <c r="T34" s="1">
        <f t="shared" si="7"/>
        <v>7.9199999999999973</v>
      </c>
      <c r="U34" s="1">
        <v>7.2</v>
      </c>
      <c r="V34" s="1">
        <v>2.6</v>
      </c>
      <c r="W34" s="1">
        <v>5.6</v>
      </c>
      <c r="X34" s="1">
        <v>2.6</v>
      </c>
      <c r="Y34" s="1">
        <v>4.5999999999999996</v>
      </c>
      <c r="Z34" s="1">
        <v>6.4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34" t="s">
        <v>68</v>
      </c>
      <c r="B35" s="1" t="s">
        <v>31</v>
      </c>
      <c r="C35" s="1">
        <v>97</v>
      </c>
      <c r="D35" s="1">
        <v>1</v>
      </c>
      <c r="E35" s="1">
        <v>47</v>
      </c>
      <c r="F35" s="1"/>
      <c r="G35" s="6">
        <v>0.18</v>
      </c>
      <c r="H35" s="1">
        <v>270</v>
      </c>
      <c r="I35" s="1">
        <v>9988681</v>
      </c>
      <c r="J35" s="1">
        <v>80</v>
      </c>
      <c r="K35" s="1">
        <f t="shared" si="2"/>
        <v>-33</v>
      </c>
      <c r="L35" s="1"/>
      <c r="M35" s="1"/>
      <c r="N35" s="1">
        <v>115.4</v>
      </c>
      <c r="O35" s="1">
        <f t="shared" si="4"/>
        <v>9.4</v>
      </c>
      <c r="P35" s="5"/>
      <c r="Q35" s="5"/>
      <c r="R35" s="1"/>
      <c r="S35" s="1">
        <f t="shared" si="6"/>
        <v>12.276595744680851</v>
      </c>
      <c r="T35" s="1">
        <f t="shared" si="7"/>
        <v>12.276595744680851</v>
      </c>
      <c r="U35" s="1">
        <v>11.8</v>
      </c>
      <c r="V35" s="1">
        <v>7</v>
      </c>
      <c r="W35" s="1">
        <v>7.6</v>
      </c>
      <c r="X35" s="1">
        <v>6.4</v>
      </c>
      <c r="Y35" s="1">
        <v>4.4000000000000004</v>
      </c>
      <c r="Z35" s="1">
        <v>2.8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34" t="s">
        <v>70</v>
      </c>
      <c r="B36" s="23" t="s">
        <v>39</v>
      </c>
      <c r="C36" s="23">
        <v>69.771000000000001</v>
      </c>
      <c r="D36" s="23"/>
      <c r="E36" s="23">
        <v>13.555</v>
      </c>
      <c r="F36" s="23">
        <v>56.216000000000001</v>
      </c>
      <c r="G36" s="22">
        <v>0</v>
      </c>
      <c r="H36" s="23">
        <v>120</v>
      </c>
      <c r="I36" s="23" t="s">
        <v>64</v>
      </c>
      <c r="J36" s="23">
        <v>13</v>
      </c>
      <c r="K36" s="23">
        <f t="shared" si="2"/>
        <v>0.55499999999999972</v>
      </c>
      <c r="L36" s="23"/>
      <c r="M36" s="23"/>
      <c r="N36" s="23"/>
      <c r="O36" s="23">
        <f t="shared" si="4"/>
        <v>2.7109999999999999</v>
      </c>
      <c r="P36" s="24"/>
      <c r="Q36" s="24">
        <v>56</v>
      </c>
      <c r="R36" s="23"/>
      <c r="S36" s="23">
        <f t="shared" si="6"/>
        <v>20.736259682773884</v>
      </c>
      <c r="T36" s="23">
        <f t="shared" si="7"/>
        <v>20.736259682773884</v>
      </c>
      <c r="U36" s="23">
        <v>1.212</v>
      </c>
      <c r="V36" s="23">
        <v>1.169</v>
      </c>
      <c r="W36" s="23">
        <v>3.1938</v>
      </c>
      <c r="X36" s="23">
        <v>5.7189999999999994</v>
      </c>
      <c r="Y36" s="23">
        <v>0.65900000000000003</v>
      </c>
      <c r="Z36" s="23">
        <v>3.258</v>
      </c>
      <c r="AA36" s="29" t="s">
        <v>85</v>
      </c>
      <c r="AB36" s="23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34" t="s">
        <v>71</v>
      </c>
      <c r="B37" s="1" t="s">
        <v>39</v>
      </c>
      <c r="C37" s="1">
        <v>176.43700000000001</v>
      </c>
      <c r="D37" s="1"/>
      <c r="E37" s="1">
        <v>64.453000000000003</v>
      </c>
      <c r="F37" s="1">
        <v>96.349000000000004</v>
      </c>
      <c r="G37" s="6">
        <v>1</v>
      </c>
      <c r="H37" s="1">
        <v>120</v>
      </c>
      <c r="I37" s="1">
        <v>8785198</v>
      </c>
      <c r="J37" s="1">
        <v>73</v>
      </c>
      <c r="K37" s="1">
        <f t="shared" si="2"/>
        <v>-8.546999999999997</v>
      </c>
      <c r="L37" s="1"/>
      <c r="M37" s="1"/>
      <c r="N37" s="1"/>
      <c r="O37" s="1">
        <f t="shared" si="4"/>
        <v>12.890600000000001</v>
      </c>
      <c r="P37" s="5">
        <f t="shared" ref="P37" si="10">Q37</f>
        <v>15</v>
      </c>
      <c r="Q37" s="5">
        <v>15</v>
      </c>
      <c r="R37" s="1"/>
      <c r="S37" s="1">
        <f t="shared" si="6"/>
        <v>8.6379997827874568</v>
      </c>
      <c r="T37" s="1">
        <f t="shared" si="7"/>
        <v>7.4743611623974058</v>
      </c>
      <c r="U37" s="1">
        <v>11.031000000000001</v>
      </c>
      <c r="V37" s="1">
        <v>13.124000000000001</v>
      </c>
      <c r="W37" s="1">
        <v>2.44</v>
      </c>
      <c r="X37" s="1">
        <v>0</v>
      </c>
      <c r="Y37" s="1">
        <v>10.048400000000001</v>
      </c>
      <c r="Z37" s="1">
        <v>19.542400000000001</v>
      </c>
      <c r="AA37" s="19" t="s">
        <v>82</v>
      </c>
      <c r="AB37" s="1">
        <f t="shared" si="3"/>
        <v>15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34" t="s">
        <v>72</v>
      </c>
      <c r="B38" s="1" t="s">
        <v>31</v>
      </c>
      <c r="C38" s="1">
        <v>51</v>
      </c>
      <c r="D38" s="1">
        <v>396</v>
      </c>
      <c r="E38" s="1">
        <v>161</v>
      </c>
      <c r="F38" s="1">
        <v>267</v>
      </c>
      <c r="G38" s="6">
        <v>0.1</v>
      </c>
      <c r="H38" s="1">
        <v>60</v>
      </c>
      <c r="I38" s="1">
        <v>8444187</v>
      </c>
      <c r="J38" s="1">
        <v>190</v>
      </c>
      <c r="K38" s="1">
        <f t="shared" si="2"/>
        <v>-29</v>
      </c>
      <c r="L38" s="1"/>
      <c r="M38" s="1"/>
      <c r="N38" s="1">
        <v>35.200000000000053</v>
      </c>
      <c r="O38" s="1">
        <f t="shared" si="4"/>
        <v>32.200000000000003</v>
      </c>
      <c r="P38" s="5"/>
      <c r="Q38" s="5"/>
      <c r="R38" s="1"/>
      <c r="S38" s="1">
        <f t="shared" si="6"/>
        <v>9.3850931677018643</v>
      </c>
      <c r="T38" s="1">
        <f t="shared" si="7"/>
        <v>9.3850931677018643</v>
      </c>
      <c r="U38" s="1">
        <v>26.8</v>
      </c>
      <c r="V38" s="1">
        <v>26.6</v>
      </c>
      <c r="W38" s="1">
        <v>17</v>
      </c>
      <c r="X38" s="1">
        <v>24.2</v>
      </c>
      <c r="Y38" s="1">
        <v>2.4</v>
      </c>
      <c r="Z38" s="1">
        <v>22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34" t="s">
        <v>73</v>
      </c>
      <c r="B39" s="1" t="s">
        <v>31</v>
      </c>
      <c r="C39" s="1">
        <v>120</v>
      </c>
      <c r="D39" s="1">
        <v>372</v>
      </c>
      <c r="E39" s="1">
        <v>126</v>
      </c>
      <c r="F39" s="1">
        <v>324</v>
      </c>
      <c r="G39" s="6">
        <v>0.1</v>
      </c>
      <c r="H39" s="1">
        <v>90</v>
      </c>
      <c r="I39" s="1">
        <v>8444194</v>
      </c>
      <c r="J39" s="1">
        <v>136</v>
      </c>
      <c r="K39" s="1">
        <f t="shared" si="2"/>
        <v>-10</v>
      </c>
      <c r="L39" s="1"/>
      <c r="M39" s="1"/>
      <c r="N39" s="1"/>
      <c r="O39" s="1">
        <f t="shared" si="4"/>
        <v>25.2</v>
      </c>
      <c r="P39" s="5"/>
      <c r="Q39" s="5"/>
      <c r="R39" s="1"/>
      <c r="S39" s="1">
        <f t="shared" si="6"/>
        <v>12.857142857142858</v>
      </c>
      <c r="T39" s="1">
        <f t="shared" si="7"/>
        <v>12.857142857142858</v>
      </c>
      <c r="U39" s="1">
        <v>20.399999999999999</v>
      </c>
      <c r="V39" s="1">
        <v>27</v>
      </c>
      <c r="W39" s="1">
        <v>10</v>
      </c>
      <c r="X39" s="1">
        <v>16.8</v>
      </c>
      <c r="Y39" s="1">
        <v>27</v>
      </c>
      <c r="Z39" s="1">
        <v>27.4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34" t="s">
        <v>74</v>
      </c>
      <c r="B40" s="1" t="s">
        <v>31</v>
      </c>
      <c r="C40" s="1">
        <v>144</v>
      </c>
      <c r="D40" s="1"/>
      <c r="E40" s="1">
        <v>50</v>
      </c>
      <c r="F40" s="1">
        <v>94</v>
      </c>
      <c r="G40" s="6">
        <v>0.2</v>
      </c>
      <c r="H40" s="1">
        <v>120</v>
      </c>
      <c r="I40" s="1">
        <v>783798</v>
      </c>
      <c r="J40" s="1">
        <v>62</v>
      </c>
      <c r="K40" s="1">
        <f t="shared" si="2"/>
        <v>-12</v>
      </c>
      <c r="L40" s="1"/>
      <c r="M40" s="1"/>
      <c r="N40" s="1"/>
      <c r="O40" s="1">
        <f t="shared" si="4"/>
        <v>10</v>
      </c>
      <c r="P40" s="5"/>
      <c r="Q40" s="5"/>
      <c r="R40" s="1"/>
      <c r="S40" s="1">
        <f t="shared" si="6"/>
        <v>9.4</v>
      </c>
      <c r="T40" s="1">
        <f t="shared" si="7"/>
        <v>9.4</v>
      </c>
      <c r="U40" s="1">
        <v>8.1999999999999993</v>
      </c>
      <c r="V40" s="1">
        <v>8</v>
      </c>
      <c r="W40" s="1">
        <v>9</v>
      </c>
      <c r="X40" s="1">
        <v>8.4</v>
      </c>
      <c r="Y40" s="1">
        <v>11.2</v>
      </c>
      <c r="Z40" s="1">
        <v>6.6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34" t="s">
        <v>75</v>
      </c>
      <c r="B41" s="1" t="s">
        <v>39</v>
      </c>
      <c r="C41" s="1">
        <v>9.2260000000000009</v>
      </c>
      <c r="D41" s="1"/>
      <c r="E41" s="1">
        <v>6.14</v>
      </c>
      <c r="F41" s="1"/>
      <c r="G41" s="6">
        <v>1</v>
      </c>
      <c r="H41" s="1">
        <v>120</v>
      </c>
      <c r="I41" s="1">
        <v>783811</v>
      </c>
      <c r="J41" s="1">
        <v>14</v>
      </c>
      <c r="K41" s="1">
        <f t="shared" si="2"/>
        <v>-7.86</v>
      </c>
      <c r="L41" s="1"/>
      <c r="M41" s="1"/>
      <c r="N41" s="1">
        <v>800</v>
      </c>
      <c r="O41" s="1">
        <f t="shared" si="4"/>
        <v>1.228</v>
      </c>
      <c r="P41" s="5">
        <f t="shared" ref="P41" si="11">Q41</f>
        <v>300</v>
      </c>
      <c r="Q41" s="5">
        <v>300</v>
      </c>
      <c r="R41" s="1"/>
      <c r="S41" s="1">
        <f t="shared" si="6"/>
        <v>895.76547231270365</v>
      </c>
      <c r="T41" s="1">
        <f t="shared" si="7"/>
        <v>651.46579804560258</v>
      </c>
      <c r="U41" s="1">
        <v>7.3944000000000001</v>
      </c>
      <c r="V41" s="1">
        <v>2.2524000000000002</v>
      </c>
      <c r="W41" s="1">
        <v>0</v>
      </c>
      <c r="X41" s="1">
        <v>0</v>
      </c>
      <c r="Y41" s="1">
        <v>0</v>
      </c>
      <c r="Z41" s="1">
        <v>0</v>
      </c>
      <c r="AA41" s="1" t="s">
        <v>76</v>
      </c>
      <c r="AB41" s="1">
        <f t="shared" si="3"/>
        <v>300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34" t="s">
        <v>77</v>
      </c>
      <c r="B42" s="1" t="s">
        <v>31</v>
      </c>
      <c r="C42" s="1">
        <v>212</v>
      </c>
      <c r="D42" s="1"/>
      <c r="E42" s="1">
        <v>51</v>
      </c>
      <c r="F42" s="1">
        <v>161</v>
      </c>
      <c r="G42" s="6">
        <v>0.2</v>
      </c>
      <c r="H42" s="1">
        <v>120</v>
      </c>
      <c r="I42" s="1">
        <v>783804</v>
      </c>
      <c r="J42" s="1">
        <v>63</v>
      </c>
      <c r="K42" s="1">
        <f t="shared" si="2"/>
        <v>-12</v>
      </c>
      <c r="L42" s="1"/>
      <c r="M42" s="1"/>
      <c r="N42" s="1">
        <v>58</v>
      </c>
      <c r="O42" s="1">
        <f t="shared" si="4"/>
        <v>10.199999999999999</v>
      </c>
      <c r="P42" s="5"/>
      <c r="Q42" s="5"/>
      <c r="R42" s="1"/>
      <c r="S42" s="1">
        <f t="shared" si="6"/>
        <v>21.47058823529412</v>
      </c>
      <c r="T42" s="1">
        <f t="shared" si="7"/>
        <v>21.47058823529412</v>
      </c>
      <c r="U42" s="1">
        <v>15</v>
      </c>
      <c r="V42" s="1">
        <v>5.2</v>
      </c>
      <c r="W42" s="1">
        <v>11.4</v>
      </c>
      <c r="X42" s="1">
        <v>7.4</v>
      </c>
      <c r="Y42" s="1">
        <v>10</v>
      </c>
      <c r="Z42" s="1">
        <v>4.5999999999999996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35" t="s">
        <v>78</v>
      </c>
      <c r="B43" s="11" t="s">
        <v>39</v>
      </c>
      <c r="C43" s="11">
        <v>861.346</v>
      </c>
      <c r="D43" s="11">
        <v>4.4390000000000001</v>
      </c>
      <c r="E43" s="11">
        <v>530.81700000000001</v>
      </c>
      <c r="F43" s="12">
        <v>264.596</v>
      </c>
      <c r="G43" s="6">
        <v>1</v>
      </c>
      <c r="H43" s="1">
        <v>120</v>
      </c>
      <c r="I43" s="1">
        <v>783828</v>
      </c>
      <c r="J43" s="1">
        <v>575.5</v>
      </c>
      <c r="K43" s="1">
        <f t="shared" si="2"/>
        <v>-44.682999999999993</v>
      </c>
      <c r="L43" s="1"/>
      <c r="M43" s="1"/>
      <c r="N43" s="1">
        <v>1700</v>
      </c>
      <c r="O43" s="1">
        <f t="shared" si="4"/>
        <v>106.1634</v>
      </c>
      <c r="P43" s="5">
        <v>200</v>
      </c>
      <c r="Q43" s="5"/>
      <c r="R43" s="1"/>
      <c r="S43" s="1">
        <f t="shared" si="6"/>
        <v>20.389286703327137</v>
      </c>
      <c r="T43" s="1">
        <f t="shared" si="7"/>
        <v>18.505398282270537</v>
      </c>
      <c r="U43" s="1">
        <v>84.359200000000001</v>
      </c>
      <c r="V43" s="1">
        <v>29.340800000000002</v>
      </c>
      <c r="W43" s="1">
        <v>0</v>
      </c>
      <c r="X43" s="1">
        <v>17.968800000000002</v>
      </c>
      <c r="Y43" s="1">
        <v>35.369999999999997</v>
      </c>
      <c r="Z43" s="1">
        <v>89.185400000000001</v>
      </c>
      <c r="AA43" s="19" t="s">
        <v>83</v>
      </c>
      <c r="AB43" s="1">
        <f t="shared" si="3"/>
        <v>200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31" t="s">
        <v>79</v>
      </c>
      <c r="B44" s="20" t="s">
        <v>39</v>
      </c>
      <c r="C44" s="20">
        <v>-3.5859999999999999</v>
      </c>
      <c r="D44" s="20">
        <v>63.996000000000002</v>
      </c>
      <c r="E44" s="20">
        <v>60.41</v>
      </c>
      <c r="F44" s="21"/>
      <c r="G44" s="22">
        <v>0</v>
      </c>
      <c r="H44" s="23" t="e">
        <v>#N/A</v>
      </c>
      <c r="I44" s="23" t="s">
        <v>40</v>
      </c>
      <c r="J44" s="23">
        <v>116.5</v>
      </c>
      <c r="K44" s="23">
        <f t="shared" si="2"/>
        <v>-56.09</v>
      </c>
      <c r="L44" s="23"/>
      <c r="M44" s="23"/>
      <c r="N44" s="23"/>
      <c r="O44" s="23">
        <f t="shared" si="4"/>
        <v>12.081999999999999</v>
      </c>
      <c r="P44" s="24"/>
      <c r="Q44" s="24">
        <v>200</v>
      </c>
      <c r="R44" s="23"/>
      <c r="S44" s="23">
        <f t="shared" si="6"/>
        <v>0</v>
      </c>
      <c r="T44" s="23">
        <f t="shared" si="7"/>
        <v>0</v>
      </c>
      <c r="U44" s="23">
        <v>12.007199999999999</v>
      </c>
      <c r="V44" s="23">
        <v>2.0304000000000002</v>
      </c>
      <c r="W44" s="23">
        <v>55.208399999999997</v>
      </c>
      <c r="X44" s="23">
        <v>16.231000000000002</v>
      </c>
      <c r="Y44" s="23">
        <v>26.807400000000001</v>
      </c>
      <c r="Z44" s="23">
        <v>6.2004000000000001</v>
      </c>
      <c r="AA44" s="23"/>
      <c r="AB44" s="23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32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2" t="s">
        <v>34</v>
      </c>
      <c r="B46" s="1" t="s">
        <v>31</v>
      </c>
      <c r="C46" s="1">
        <v>1335</v>
      </c>
      <c r="D46" s="1"/>
      <c r="E46" s="1">
        <v>341</v>
      </c>
      <c r="F46" s="1">
        <v>991</v>
      </c>
      <c r="G46" s="6">
        <v>0.18</v>
      </c>
      <c r="H46" s="1">
        <v>120</v>
      </c>
      <c r="I46" s="1"/>
      <c r="J46" s="1">
        <v>368</v>
      </c>
      <c r="K46" s="1">
        <f>E46-J46</f>
        <v>-27</v>
      </c>
      <c r="L46" s="1"/>
      <c r="M46" s="1"/>
      <c r="N46" s="1"/>
      <c r="O46" s="1">
        <f t="shared" ref="O46:O47" si="12">E46/5</f>
        <v>68.2</v>
      </c>
      <c r="P46" s="5"/>
      <c r="Q46" s="5"/>
      <c r="R46" s="1"/>
      <c r="S46" s="1">
        <f t="shared" ref="S46:S47" si="13">(F46+N46+P46)/O46</f>
        <v>14.530791788856304</v>
      </c>
      <c r="T46" s="1">
        <f t="shared" ref="T46:T47" si="14">(F46+N46)/O46</f>
        <v>14.530791788856304</v>
      </c>
      <c r="U46" s="1">
        <v>58.8</v>
      </c>
      <c r="V46" s="1">
        <v>50.6</v>
      </c>
      <c r="W46" s="1">
        <v>59.4</v>
      </c>
      <c r="X46" s="1">
        <v>51.2</v>
      </c>
      <c r="Y46" s="1">
        <v>38</v>
      </c>
      <c r="Z46" s="1">
        <v>68.8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32" t="s">
        <v>35</v>
      </c>
      <c r="B47" s="1" t="s">
        <v>31</v>
      </c>
      <c r="C47" s="1">
        <v>629</v>
      </c>
      <c r="D47" s="1">
        <v>400</v>
      </c>
      <c r="E47" s="1">
        <v>205</v>
      </c>
      <c r="F47" s="1">
        <v>824</v>
      </c>
      <c r="G47" s="6">
        <v>0.18</v>
      </c>
      <c r="H47" s="1">
        <v>120</v>
      </c>
      <c r="I47" s="1"/>
      <c r="J47" s="1">
        <v>225</v>
      </c>
      <c r="K47" s="1">
        <f>E47-J47</f>
        <v>-20</v>
      </c>
      <c r="L47" s="1"/>
      <c r="M47" s="1"/>
      <c r="N47" s="1"/>
      <c r="O47" s="1">
        <f t="shared" si="12"/>
        <v>41</v>
      </c>
      <c r="P47" s="5"/>
      <c r="Q47" s="5"/>
      <c r="R47" s="1"/>
      <c r="S47" s="1">
        <f t="shared" si="13"/>
        <v>20.097560975609756</v>
      </c>
      <c r="T47" s="1">
        <f t="shared" si="14"/>
        <v>20.097560975609756</v>
      </c>
      <c r="U47" s="1">
        <v>53.6</v>
      </c>
      <c r="V47" s="1">
        <v>39.799999999999997</v>
      </c>
      <c r="W47" s="1">
        <v>47.8</v>
      </c>
      <c r="X47" s="1">
        <v>50</v>
      </c>
      <c r="Y47" s="1">
        <v>56.4</v>
      </c>
      <c r="Z47" s="1">
        <v>58.6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4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2024-10-07T12:50:43Z</dcterms:created>
  <dcterms:modified xsi:type="dcterms:W3CDTF">2024-11-04T10:14:27Z</dcterms:modified>
</cp:coreProperties>
</file>