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1"/>
  <sheetViews>
    <sheetView tabSelected="1" zoomScale="87" zoomScaleNormal="87" workbookViewId="0">
      <pane ySplit="9" topLeftCell="A139" activePane="bottomLeft" state="frozen"/>
      <selection pane="bottomLeft" activeCell="J161" sqref="J16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160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1000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80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RIGHT(D26:D171,4)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360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3400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600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RIGHT(D38:D184,4)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120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RIGHT(D39:D185,4)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RIGHT(D40:D184,4)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150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RIGHT(D41:D185,4)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2300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RIGHT(D42:D183,4)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RIGHT(D43:D182,4)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RIGHT(D44:D185,4)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RIGHT(D45:D186,4)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RIGHT(D46:D189,4)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RIGHT(D47:D194,4)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RIGHT(D48:D195,4)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1200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RIGHT(D49:D196,4)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RIGHT(D50:D197,4)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RIGHT(D51:D198,4)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200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RIGHT(D52:D197,4)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RIGHT(D53:D198,4)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RIGHT(D54:D196,4)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120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RIGHT(D55:D197,4)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600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RIGHT(D56:D197,4)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1700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RIGHT(D57:D198,4)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RIGHT(D58:D198,4)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RIGHT(D59:D199,4)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90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RIGHT(D60:D200,4)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RIGHT(D61:D202,4)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RIGHT(D62:D203,4)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RIGHT(D63:D203,4)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240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RIGHT(D64:D204,4)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120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RIGHT(D65:D205,4)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>
        <v>40</v>
      </c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RIGHT(D66:D203,4)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5500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RIGHT(D67:D204,4)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600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RIGHT(D68:D206,4)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RIGHT(D69:D207,4)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600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RIGHT(D70:D203,4)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RIGHT(D71:D204,4)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RIGHT(D72:D207,4)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RIGHT(D73:D208,4)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RIGHT(D74:D208,4)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RIGHT(D75:D209,4)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120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RIGHT(D76:D209,4)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RIGHT(D77:D210,4)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RIGHT(D78:D211,4)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480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RIGHT(D79:D212,4)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RIGHT(D80:D213,4)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>
        <v>30</v>
      </c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RIGHT(D81:D213,4)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RIGHT(D82:D214,4)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RIGHT(D83:D214,4)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RIGHT(D84:D212,4)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320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RIGHT(D85:D215,4)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RIGHT(D86:D216,4)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>
        <v>1400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RIGHT(D87:D218,4)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400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RIGHT(D88:D219,4)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RIGHT(D89:D219,4)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RIGHT(D90:D219,4)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RIGHT(D91:D221,4)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120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RIGHT(D92:D222,4)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RIGHT(D93:D223,4)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RIGHT(D94:D222,4)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>
        <v>600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RIGHT(D95:D223,4)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RIGHT(D96:D224,4)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150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RIGHT(D97:D225,4)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200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RIGHT(D98:D226,4)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200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RIGHT(D99:D224,4)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RIGHT(D100:D224,4)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RIGHT(D101:D226,4)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1800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RIGHT(D102:D227,4)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RIGHT(D103:D228,4)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>
        <v>600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RIGHT(D104:D229,4)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RIGHT(D105:D230,4)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RIGHT(D106:D231,4)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200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RIGHT(D107:D233,4)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RIGHT(D108:D234,4)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RIGHT(D109:D234,4)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RIGHT(D110:D235,4)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80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RIGHT(D111:D236,4)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/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RIGHT(D112:D236,4)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RIGHT(D113:D238,4)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>
        <v>200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RIGHT(D114:D239,4)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>
        <v>80</v>
      </c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RIGHT(D115:D239,4)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1600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RIGHT(D116:D242,4)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RIGHT(D117:D243,4)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400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RIGHT(D119:D244,4)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RIGHT(D120:D245,4)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RIGHT(D121:D249,4)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RIGHT(D122:D250,4)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RIGHT(D123:D251,4)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RIGHT(D124:D252,4)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120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RIGHT(D125:D250,4)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RIGHT(D126:D247,4)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120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RIGHT(D127:D250,4)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RIGHT(D128:D253,4)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>
        <v>120</v>
      </c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RIGHT(D129:D254,4)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RIGHT(D130:D255,4)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120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RIGHT(D131:D256,4)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RIGHT(D132:D256,4)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RIGHT(D133:D256,4)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160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RIGHT(D134:D254,4)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200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RIGHT(D135:D255,4)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>
        <v>40</v>
      </c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RIGHT(D136:D256,4)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>
        <v>10</v>
      </c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RIGHT(D137:D256,4)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>
        <v>20</v>
      </c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RIGHT(D138:D256,4)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 thickBot="1">
      <c r="A139" s="94">
        <f>RIGHT(D139:D254,4)</f>
        <v/>
      </c>
      <c r="B139" s="47" t="inlineStr">
        <is>
          <t>БЕКОН с/к с/н в/у 1/180 10шт.</t>
        </is>
      </c>
      <c r="C139" s="35" t="inlineStr">
        <is>
          <t>ШТ</t>
        </is>
      </c>
      <c r="D139" s="28" t="n">
        <v>1001223296919</v>
      </c>
      <c r="E139" s="24" t="n"/>
      <c r="F139" s="23" t="n"/>
      <c r="G139" s="23">
        <f>E139*0.18</f>
        <v/>
      </c>
      <c r="H139" s="14" t="n"/>
      <c r="I139" s="14" t="n"/>
      <c r="J139" s="93" t="n"/>
    </row>
    <row r="140" ht="16.5" customHeight="1" s="92" thickBot="1" thickTop="1">
      <c r="A140" s="94">
        <f>RIGHT(D140:D255,4)</f>
        <v/>
      </c>
      <c r="B140" s="74" t="inlineStr">
        <is>
          <t>Паштеты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RIGHT(D141:D258,4)</f>
        <v/>
      </c>
      <c r="B141" s="74" t="inlineStr">
        <is>
          <t>Пельмени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Top="1">
      <c r="A142" s="94">
        <f>RIGHT(D142:D259,4)</f>
        <v/>
      </c>
      <c r="B142" s="47" t="inlineStr">
        <is>
          <t>ОСТАН.ТРАДИЦ. пельм кор.0.5кг зам._120с</t>
        </is>
      </c>
      <c r="C142" s="33" t="inlineStr">
        <is>
          <t>ШТ</t>
        </is>
      </c>
      <c r="D142" s="28" t="n">
        <v>1002112606314</v>
      </c>
      <c r="E142" s="24" t="n"/>
      <c r="F142" s="23" t="n">
        <v>0.5</v>
      </c>
      <c r="G142" s="23">
        <f>E142*0.5</f>
        <v/>
      </c>
      <c r="H142" s="14" t="n">
        <v>8</v>
      </c>
      <c r="I142" s="72" t="n">
        <v>120</v>
      </c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АДЖИКОЙ пл.0.45кг зам. </t>
        </is>
      </c>
      <c r="C143" s="33" t="inlineStr">
        <is>
          <t>ШТ</t>
        </is>
      </c>
      <c r="D143" s="28" t="n">
        <v>1002115036155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БЕЛ.ГРИБАМИ пл.0.45кг зам. </t>
        </is>
      </c>
      <c r="C144" s="33" t="inlineStr">
        <is>
          <t>ШТ</t>
        </is>
      </c>
      <c r="D144" s="28" t="n">
        <v>1002115056157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 thickBot="1">
      <c r="A145" s="94">
        <f>RIGHT(D145:D260,4)</f>
        <v/>
      </c>
      <c r="B145" s="47" t="inlineStr">
        <is>
          <t>ОСТАН.ТРАДИЦ.пельм пл.0.9кг зам._120с</t>
        </is>
      </c>
      <c r="C145" s="36" t="inlineStr">
        <is>
          <t>ШТ</t>
        </is>
      </c>
      <c r="D145" s="28" t="n">
        <v>1002112606313</v>
      </c>
      <c r="E145" s="24" t="n"/>
      <c r="F145" s="23" t="n">
        <v>0.9</v>
      </c>
      <c r="G145" s="23">
        <f>E145*0.9</f>
        <v/>
      </c>
      <c r="H145" s="14" t="n">
        <v>9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Полуфабрикаты с картофелем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>С КАРТОФЕЛЕМ вареники кор.0.5кг зам_120</t>
        </is>
      </c>
      <c r="C147" s="36" t="inlineStr">
        <is>
          <t>ШТ</t>
        </is>
      </c>
      <c r="D147" s="28" t="n">
        <v>1002151784945</v>
      </c>
      <c r="E147" s="24" t="n"/>
      <c r="F147" s="23" t="n">
        <v>0.5</v>
      </c>
      <c r="G147" s="23">
        <f>E147*0.5</f>
        <v/>
      </c>
      <c r="H147" s="14" t="n">
        <v>8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Блины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Format="1" customHeight="1" s="88" thickBot="1" thickTop="1">
      <c r="A149" s="94">
        <f>RIGHT(D149:D264,4)</f>
        <v/>
      </c>
      <c r="B149" s="89" t="inlineStr">
        <is>
          <t>С КУРИЦЕЙ И ГРИБАМИ 1/420 10шт.зам.</t>
        </is>
      </c>
      <c r="C149" s="90" t="inlineStr">
        <is>
          <t>ШТ</t>
        </is>
      </c>
      <c r="D149" s="83" t="n">
        <v>1002133974956</v>
      </c>
      <c r="E149" s="84" t="n"/>
      <c r="F149" s="85" t="n">
        <v>0.42</v>
      </c>
      <c r="G149" s="85">
        <f>E149*0.42</f>
        <v/>
      </c>
      <c r="H149" s="86" t="n">
        <v>4.2</v>
      </c>
      <c r="I149" s="91" t="n">
        <v>120</v>
      </c>
      <c r="J149" s="86" t="n"/>
      <c r="K149" s="87" t="n"/>
    </row>
    <row r="150" ht="16.5" customHeight="1" s="92" thickTop="1">
      <c r="A150" s="94">
        <f>RIGHT(D150:D265,4)</f>
        <v/>
      </c>
      <c r="B150" s="47" t="inlineStr">
        <is>
          <t>БЛИНЧ.С МЯСОМ пл.1/420 10шт.зам.</t>
        </is>
      </c>
      <c r="C150" s="33" t="inlineStr">
        <is>
          <t>ШТ</t>
        </is>
      </c>
      <c r="D150" s="28" t="n">
        <v>1002131151762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>
      <c r="A151" s="94">
        <f>RIGHT(D151:D266,4)</f>
        <v/>
      </c>
      <c r="B151" s="47" t="inlineStr">
        <is>
          <t>БЛИНЧ. С ТВОРОГОМ 1/420 12шт.зам.</t>
        </is>
      </c>
      <c r="C151" s="36" t="inlineStr">
        <is>
          <t>ШТ</t>
        </is>
      </c>
      <c r="D151" s="28" t="n">
        <v>1002131181764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 thickTop="1">
      <c r="A152" s="94">
        <f>RIGHT(D152:D267,4)</f>
        <v/>
      </c>
      <c r="B152" s="74" t="inlineStr">
        <is>
          <t>Консервы мясные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74" t="inlineStr">
        <is>
          <t>Мясокостные замороженные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 xml:space="preserve"> РАГУ СВИНОЕ 1кг 8шт.зам_120с </t>
        </is>
      </c>
      <c r="C154" s="36" t="inlineStr">
        <is>
          <t>ШТ</t>
        </is>
      </c>
      <c r="D154" s="68" t="inlineStr">
        <is>
          <t>1002162156004</t>
        </is>
      </c>
      <c r="E154" s="24" t="n"/>
      <c r="F154" s="23" t="n">
        <v>1</v>
      </c>
      <c r="G154" s="23">
        <f>E154*1</f>
        <v/>
      </c>
      <c r="H154" s="14" t="n">
        <v>8</v>
      </c>
      <c r="I154" s="72" t="n">
        <v>120</v>
      </c>
      <c r="J154" s="39" t="n"/>
    </row>
    <row r="155" ht="15.75" customHeight="1" s="92" thickTop="1">
      <c r="A155" s="94">
        <f>RIGHT(D155:D270,4)</f>
        <v/>
      </c>
      <c r="B155" s="47" t="inlineStr">
        <is>
          <t>ШАШЛЫК ИЗ СВИНИНЫ зам.</t>
        </is>
      </c>
      <c r="C155" s="30" t="inlineStr">
        <is>
          <t>КГ</t>
        </is>
      </c>
      <c r="D155" s="68" t="inlineStr">
        <is>
          <t>1002162215417</t>
        </is>
      </c>
      <c r="E155" s="24" t="n"/>
      <c r="F155" s="23" t="n">
        <v>2</v>
      </c>
      <c r="G155" s="23">
        <f>E155*1</f>
        <v/>
      </c>
      <c r="H155" s="14" t="n">
        <v>6</v>
      </c>
      <c r="I155" s="72" t="n">
        <v>90</v>
      </c>
      <c r="J155" s="39" t="n"/>
    </row>
    <row r="156" ht="15.75" customHeight="1" s="92" thickBot="1">
      <c r="A156" s="94">
        <f>RIGHT(D156:D271,4)</f>
        <v/>
      </c>
      <c r="B156" s="47" t="inlineStr">
        <is>
          <t>РЕБРЫШКИ ОБЫКНОВЕННЫЕ 1кг 12шт.зам.</t>
        </is>
      </c>
      <c r="C156" s="36" t="inlineStr">
        <is>
          <t>ШТ</t>
        </is>
      </c>
      <c r="D156" s="69" t="inlineStr">
        <is>
          <t>1002162166019</t>
        </is>
      </c>
      <c r="E156" s="24" t="n"/>
      <c r="F156" s="23" t="n">
        <v>1</v>
      </c>
      <c r="G156" s="23">
        <f>E156*1</f>
        <v/>
      </c>
      <c r="H156" s="14" t="n">
        <v>12</v>
      </c>
      <c r="I156" s="72" t="n">
        <v>120</v>
      </c>
      <c r="J156" s="39" t="n"/>
    </row>
    <row r="157" ht="16.5" customHeight="1" s="92" thickBot="1" thickTop="1">
      <c r="A157" s="77" t="n"/>
      <c r="B157" s="77" t="inlineStr">
        <is>
          <t>ВСЕГО:</t>
        </is>
      </c>
      <c r="C157" s="16" t="n"/>
      <c r="D157" s="48" t="n"/>
      <c r="E157" s="17">
        <f>SUM(E5:E156)</f>
        <v/>
      </c>
      <c r="F157" s="17">
        <f>SUM(F10:F156)</f>
        <v/>
      </c>
      <c r="G157" s="17">
        <f>SUM(G11:G156)</f>
        <v/>
      </c>
      <c r="H157" s="17">
        <f>SUM(H10:H153)</f>
        <v/>
      </c>
      <c r="I157" s="17" t="n"/>
      <c r="J157" s="17" t="n"/>
    </row>
    <row r="158" ht="15.75" customHeight="1" s="92" thickTop="1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</sheetData>
  <autoFilter ref="A9:J157"/>
  <mergeCells count="2">
    <mergeCell ref="E1:J1"/>
    <mergeCell ref="G3:J3"/>
  </mergeCells>
  <dataValidations disablePrompts="1" count="2">
    <dataValidation sqref="B150" showDropDown="0" showInputMessage="1" showErrorMessage="1" allowBlank="0" type="textLength" operator="lessThanOrEqual">
      <formula1>40</formula1>
    </dataValidation>
    <dataValidation sqref="D154:D15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2025-02-25T11:49:08Z</dcterms:modified>
  <cp:lastModifiedBy>Uaer4</cp:lastModifiedBy>
  <cp:lastPrinted>2023-11-08T08:22:20Z</cp:lastPrinted>
</cp:coreProperties>
</file>