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3,25 Симф Ост\"/>
    </mc:Choice>
  </mc:AlternateContent>
  <xr:revisionPtr revIDLastSave="0" documentId="13_ncr:1_{9B825B35-8C6A-46A8-9F6D-4A0836DA8C92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7" i="1"/>
  <c r="AC8" i="1"/>
  <c r="AC9" i="1"/>
  <c r="AC10" i="1"/>
  <c r="AC11" i="1"/>
  <c r="AC12" i="1"/>
  <c r="AC13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7" i="1"/>
  <c r="AC98" i="1"/>
  <c r="AC99" i="1"/>
  <c r="AC100" i="1"/>
  <c r="AC101" i="1"/>
  <c r="AC103" i="1"/>
  <c r="AC104" i="1"/>
  <c r="AC105" i="1"/>
  <c r="AC106" i="1"/>
  <c r="AC107" i="1"/>
  <c r="AC108" i="1"/>
  <c r="AC109" i="1"/>
  <c r="AC110" i="1"/>
  <c r="AC111" i="1"/>
  <c r="AC112" i="1"/>
  <c r="AC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9" i="1"/>
  <c r="AB80" i="1"/>
  <c r="AB81" i="1"/>
  <c r="AB82" i="1"/>
  <c r="AB84" i="1"/>
  <c r="AB85" i="1"/>
  <c r="AB86" i="1"/>
  <c r="AB87" i="1"/>
  <c r="AB88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9" i="1"/>
  <c r="AB111" i="1"/>
  <c r="AB11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7" i="1"/>
  <c r="AA108" i="1"/>
  <c r="AA111" i="1"/>
  <c r="AA11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7" i="1"/>
  <c r="Z108" i="1"/>
  <c r="Z111" i="1"/>
  <c r="Z11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7" i="1"/>
  <c r="Y108" i="1"/>
  <c r="Y111" i="1"/>
  <c r="Y112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V30" i="1" s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U59" i="1" s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U76" i="1" s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U92" i="1" s="1"/>
  <c r="S93" i="1"/>
  <c r="V93" i="1" s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7" i="1"/>
  <c r="M108" i="1"/>
  <c r="M111" i="1"/>
  <c r="M11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7" i="1"/>
  <c r="L108" i="1"/>
  <c r="L111" i="1"/>
  <c r="L11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7" i="1"/>
  <c r="K108" i="1"/>
  <c r="K111" i="1"/>
  <c r="K11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7" i="1"/>
  <c r="V92" i="1" l="1"/>
  <c r="U30" i="1"/>
  <c r="J6" i="1"/>
  <c r="I8" i="1"/>
  <c r="I9" i="1"/>
  <c r="I10" i="1"/>
  <c r="I11" i="1"/>
  <c r="I12" i="1"/>
  <c r="I13" i="1"/>
  <c r="I6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8" i="1"/>
  <c r="I109" i="1"/>
  <c r="I110" i="1"/>
  <c r="I111" i="1"/>
  <c r="I112" i="1"/>
  <c r="I7" i="1"/>
  <c r="X6" i="1"/>
  <c r="Y6" i="1"/>
  <c r="Z6" i="1"/>
  <c r="AA6" i="1"/>
  <c r="AB6" i="1"/>
  <c r="AE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7" i="1"/>
  <c r="E6" i="1"/>
  <c r="F6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7" i="1"/>
  <c r="G108" i="1"/>
  <c r="G111" i="1"/>
  <c r="G112" i="1"/>
  <c r="G7" i="1"/>
</calcChain>
</file>

<file path=xl/sharedStrings.xml><?xml version="1.0" encoding="utf-8"?>
<sst xmlns="http://schemas.openxmlformats.org/spreadsheetml/2006/main" count="260" uniqueCount="142">
  <si>
    <t>Период: 27.02.2025 - 06.03.2025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</si>
  <si>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</si>
  <si>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</si>
  <si>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</si>
  <si>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</si>
  <si>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</si>
  <si>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</si>
  <si>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</si>
  <si>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</si>
  <si>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</si>
  <si>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</si>
  <si>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</si>
  <si>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</si>
  <si>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</si>
  <si>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</si>
  <si>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</si>
  <si>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</si>
  <si>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</si>
  <si>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</si>
  <si>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</si>
  <si>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</si>
  <si>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</si>
  <si>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</si>
  <si>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</si>
  <si>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</si>
  <si>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</si>
  <si>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</si>
  <si>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</si>
  <si>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</si>
  <si>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</si>
  <si>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</si>
  <si>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</si>
  <si>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</si>
  <si>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</si>
  <si>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</si>
  <si>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</si>
  <si>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</si>
  <si>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</si>
  <si>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</si>
  <si>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</si>
  <si>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</si>
  <si>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</si>
  <si>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</si>
  <si>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</si>
  <si>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</si>
  <si>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</si>
  <si>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</si>
  <si>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</si>
  <si>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</si>
  <si>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</si>
  <si>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</si>
  <si>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</si>
  <si>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</si>
  <si>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</si>
  <si>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</si>
  <si>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</si>
  <si>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</si>
  <si>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</si>
  <si>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</si>
  <si>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</si>
  <si>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</si>
  <si>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</si>
  <si>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</si>
  <si>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</si>
  <si>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</si>
  <si>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</si>
  <si>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</si>
  <si>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</si>
  <si>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</si>
  <si>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</si>
  <si>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</si>
  <si>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</si>
  <si>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</si>
  <si>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</si>
  <si>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</si>
  <si>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</si>
  <si>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</si>
  <si>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</si>
  <si>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</si>
  <si>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</si>
  <si>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</si>
  <si>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</si>
  <si>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</si>
  <si>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</si>
  <si>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</si>
  <si>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</si>
  <si>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</si>
  <si>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</si>
  <si>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</si>
  <si>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</si>
  <si>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</si>
  <si>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</si>
  <si>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</si>
  <si>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</si>
  <si>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</si>
  <si>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</si>
  <si>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</si>
  <si>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</si>
  <si>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</si>
  <si>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</si>
  <si>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</si>
  <si>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</si>
  <si>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</si>
  <si>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</si>
  <si>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</si>
  <si>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</si>
  <si>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</si>
  <si>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</si>
  <si>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</si>
  <si>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</si>
  <si>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</si>
  <si>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ДОМАШНИЙ РЕЦЕПТ Коровино 0.5кг 8шт. (6305)</t>
  </si>
  <si>
    <t>БОНУС ДОМАШНИЙ РЕЦЕПТ Коровино вар п/о (5324)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</si>
  <si>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</si>
  <si>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</si>
  <si>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</si>
  <si>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</si>
  <si>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</si>
  <si>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</si>
  <si>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</si>
  <si>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</si>
  <si>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</si>
  <si>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</si>
  <si>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</si>
  <si>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</si>
  <si>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</si>
  <si>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</si>
  <si>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</si>
  <si>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</si>
  <si>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06,03,</t>
  </si>
  <si>
    <t>08,03,</t>
  </si>
  <si>
    <t>07,03,</t>
  </si>
  <si>
    <t>11,03,</t>
  </si>
  <si>
    <t>14,02,</t>
  </si>
  <si>
    <t>21,02,</t>
  </si>
  <si>
    <t>28,02,</t>
  </si>
  <si>
    <t>04,03,</t>
  </si>
  <si>
    <t>4,3т</t>
  </si>
  <si>
    <t>увел</t>
  </si>
  <si>
    <t>вывод</t>
  </si>
  <si>
    <t>витал</t>
  </si>
  <si>
    <t>борд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</si>
</sst>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/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7" fillId="0" borderId="3" xfId="0" applyNumberFormat="1" applyFont="1" applyBorder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76;&#1074;%2028,02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47;&#1072;&#1103;&#1074;&#1082;&#1072;%2028-06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87;&#1088;%2004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21.02.2025 - 28.02.2025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28,02,</v>
          </cell>
          <cell r="L5" t="str">
            <v>01,03,</v>
          </cell>
          <cell r="M5" t="str">
            <v>03,03,</v>
          </cell>
          <cell r="N5" t="str">
            <v>04,03,</v>
          </cell>
          <cell r="O5">
            <v>8.0299999999999994</v>
          </cell>
          <cell r="Q5" t="str">
            <v>05,03,</v>
          </cell>
          <cell r="R5" t="str">
            <v>06,03,</v>
          </cell>
          <cell r="T5" t="str">
            <v>07,03,</v>
          </cell>
          <cell r="Y5" t="str">
            <v>07,02,</v>
          </cell>
          <cell r="Z5" t="str">
            <v>14,02,</v>
          </cell>
          <cell r="AA5" t="str">
            <v>21,02,</v>
          </cell>
          <cell r="AB5" t="str">
            <v>28,02,</v>
          </cell>
        </row>
        <row r="6">
          <cell r="E6">
            <v>74679.543999999994</v>
          </cell>
          <cell r="F6">
            <v>64364.042999999998</v>
          </cell>
          <cell r="I6">
            <v>75474.376999999993</v>
          </cell>
          <cell r="J6">
            <v>-794.83299999999963</v>
          </cell>
          <cell r="K6">
            <v>10040</v>
          </cell>
          <cell r="L6">
            <v>13270</v>
          </cell>
          <cell r="M6">
            <v>38870</v>
          </cell>
          <cell r="N6">
            <v>19830</v>
          </cell>
          <cell r="O6">
            <v>14320</v>
          </cell>
          <cell r="P6">
            <v>0</v>
          </cell>
          <cell r="Q6">
            <v>7900</v>
          </cell>
          <cell r="R6">
            <v>17940</v>
          </cell>
          <cell r="S6">
            <v>14935.908799999997</v>
          </cell>
          <cell r="T6">
            <v>11970</v>
          </cell>
          <cell r="W6">
            <v>0</v>
          </cell>
          <cell r="X6">
            <v>0</v>
          </cell>
          <cell r="Y6">
            <v>15987.128800000006</v>
          </cell>
          <cell r="Z6">
            <v>16221.753399999998</v>
          </cell>
          <cell r="AA6">
            <v>15931.1304</v>
          </cell>
          <cell r="AB6">
            <v>14245.234999999997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11.968</v>
          </cell>
          <cell r="E7">
            <v>4.476</v>
          </cell>
          <cell r="F7">
            <v>7.492</v>
          </cell>
          <cell r="G7">
            <v>0</v>
          </cell>
          <cell r="H7">
            <v>120</v>
          </cell>
          <cell r="I7">
            <v>5</v>
          </cell>
          <cell r="J7">
            <v>-0.52400000000000002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0.8952</v>
          </cell>
          <cell r="U7">
            <v>8.3690795352993739</v>
          </cell>
          <cell r="V7">
            <v>8.3690795352993739</v>
          </cell>
          <cell r="Y7">
            <v>2.0979999999999999</v>
          </cell>
          <cell r="Z7">
            <v>3.1794000000000002</v>
          </cell>
          <cell r="AA7">
            <v>1.7120000000000002</v>
          </cell>
          <cell r="AB7">
            <v>1.4950000000000001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453</v>
          </cell>
          <cell r="D8">
            <v>464</v>
          </cell>
          <cell r="E8">
            <v>454</v>
          </cell>
          <cell r="F8">
            <v>453</v>
          </cell>
          <cell r="G8">
            <v>0.4</v>
          </cell>
          <cell r="H8">
            <v>60</v>
          </cell>
          <cell r="I8">
            <v>468</v>
          </cell>
          <cell r="J8">
            <v>-14</v>
          </cell>
          <cell r="K8">
            <v>0</v>
          </cell>
          <cell r="L8">
            <v>80</v>
          </cell>
          <cell r="M8">
            <v>120</v>
          </cell>
          <cell r="N8">
            <v>120</v>
          </cell>
          <cell r="O8">
            <v>80</v>
          </cell>
          <cell r="R8">
            <v>160</v>
          </cell>
          <cell r="S8">
            <v>90.8</v>
          </cell>
          <cell r="U8">
            <v>11.156387665198238</v>
          </cell>
          <cell r="V8">
            <v>4.9889867841409696</v>
          </cell>
          <cell r="Y8">
            <v>96.8</v>
          </cell>
          <cell r="Z8">
            <v>98.6</v>
          </cell>
          <cell r="AA8">
            <v>101.8</v>
          </cell>
          <cell r="AB8">
            <v>73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5.6139999999999999</v>
          </cell>
          <cell r="E9">
            <v>3.2530000000000001</v>
          </cell>
          <cell r="F9">
            <v>2.3610000000000002</v>
          </cell>
          <cell r="G9">
            <v>0</v>
          </cell>
          <cell r="H9">
            <v>120</v>
          </cell>
          <cell r="I9">
            <v>3.05</v>
          </cell>
          <cell r="J9">
            <v>0.20300000000000029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0.65060000000000007</v>
          </cell>
          <cell r="U9">
            <v>3.6289578850292039</v>
          </cell>
          <cell r="V9">
            <v>3.6289578850292039</v>
          </cell>
          <cell r="Y9">
            <v>0.66779999999999995</v>
          </cell>
          <cell r="Z9">
            <v>0.77560000000000007</v>
          </cell>
          <cell r="AA9">
            <v>0.78239999999999998</v>
          </cell>
          <cell r="AB9">
            <v>0.56699999999999995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209</v>
          </cell>
          <cell r="D10">
            <v>2</v>
          </cell>
          <cell r="E10">
            <v>119</v>
          </cell>
          <cell r="F10">
            <v>89</v>
          </cell>
          <cell r="G10">
            <v>0.25</v>
          </cell>
          <cell r="H10">
            <v>120</v>
          </cell>
          <cell r="I10">
            <v>122</v>
          </cell>
          <cell r="J10">
            <v>-3</v>
          </cell>
          <cell r="K10">
            <v>0</v>
          </cell>
          <cell r="L10">
            <v>0</v>
          </cell>
          <cell r="M10">
            <v>80</v>
          </cell>
          <cell r="N10">
            <v>120</v>
          </cell>
          <cell r="O10">
            <v>80</v>
          </cell>
          <cell r="S10">
            <v>23.8</v>
          </cell>
          <cell r="U10">
            <v>15.504201680672269</v>
          </cell>
          <cell r="V10">
            <v>3.7394957983193278</v>
          </cell>
          <cell r="Y10">
            <v>17.8</v>
          </cell>
          <cell r="Z10">
            <v>30.2</v>
          </cell>
          <cell r="AA10">
            <v>17.8</v>
          </cell>
          <cell r="AB10">
            <v>18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1852.432</v>
          </cell>
          <cell r="D11">
            <v>1024.5719999999999</v>
          </cell>
          <cell r="E11">
            <v>1595.2180000000001</v>
          </cell>
          <cell r="F11">
            <v>1260.2049999999999</v>
          </cell>
          <cell r="G11">
            <v>1</v>
          </cell>
          <cell r="H11">
            <v>60</v>
          </cell>
          <cell r="I11">
            <v>1555.55</v>
          </cell>
          <cell r="J11">
            <v>39.66800000000012</v>
          </cell>
          <cell r="K11">
            <v>0</v>
          </cell>
          <cell r="L11">
            <v>600</v>
          </cell>
          <cell r="M11">
            <v>1300</v>
          </cell>
          <cell r="N11">
            <v>600</v>
          </cell>
          <cell r="O11">
            <v>500</v>
          </cell>
          <cell r="Q11">
            <v>300</v>
          </cell>
          <cell r="R11">
            <v>400</v>
          </cell>
          <cell r="S11">
            <v>319.04360000000003</v>
          </cell>
          <cell r="T11">
            <v>600</v>
          </cell>
          <cell r="U11">
            <v>17.427727746301759</v>
          </cell>
          <cell r="V11">
            <v>3.9499460261857622</v>
          </cell>
          <cell r="Y11">
            <v>309.66840000000002</v>
          </cell>
          <cell r="Z11">
            <v>341.45339999999999</v>
          </cell>
          <cell r="AA11">
            <v>310.80959999999999</v>
          </cell>
          <cell r="AB11">
            <v>291.32600000000002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418.63600000000002</v>
          </cell>
          <cell r="D12">
            <v>0.55500000000000005</v>
          </cell>
          <cell r="E12">
            <v>25.57</v>
          </cell>
          <cell r="F12">
            <v>393.62099999999998</v>
          </cell>
          <cell r="G12">
            <v>1</v>
          </cell>
          <cell r="H12">
            <v>120</v>
          </cell>
          <cell r="I12">
            <v>25.1</v>
          </cell>
          <cell r="J12">
            <v>0.46999999999999886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5.1139999999999999</v>
          </cell>
          <cell r="U12">
            <v>76.969299960891675</v>
          </cell>
          <cell r="V12">
            <v>76.969299960891675</v>
          </cell>
          <cell r="Y12">
            <v>5.0442</v>
          </cell>
          <cell r="Z12">
            <v>11.4978</v>
          </cell>
          <cell r="AA12">
            <v>8.5790000000000006</v>
          </cell>
          <cell r="AB12">
            <v>9.0519999999999996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114.691</v>
          </cell>
          <cell r="D13">
            <v>135.49600000000001</v>
          </cell>
          <cell r="E13">
            <v>129.994</v>
          </cell>
          <cell r="F13">
            <v>120.193</v>
          </cell>
          <cell r="G13">
            <v>1</v>
          </cell>
          <cell r="H13">
            <v>60</v>
          </cell>
          <cell r="I13">
            <v>126.45</v>
          </cell>
          <cell r="J13">
            <v>3.5439999999999969</v>
          </cell>
          <cell r="K13">
            <v>0</v>
          </cell>
          <cell r="L13">
            <v>20</v>
          </cell>
          <cell r="M13">
            <v>80</v>
          </cell>
          <cell r="N13">
            <v>30</v>
          </cell>
          <cell r="O13">
            <v>20</v>
          </cell>
          <cell r="Q13">
            <v>30</v>
          </cell>
          <cell r="R13">
            <v>30</v>
          </cell>
          <cell r="S13">
            <v>25.998799999999999</v>
          </cell>
          <cell r="T13">
            <v>30</v>
          </cell>
          <cell r="U13">
            <v>13.854216348446851</v>
          </cell>
          <cell r="V13">
            <v>4.6230210625105777</v>
          </cell>
          <cell r="Y13">
            <v>23.4892</v>
          </cell>
          <cell r="Z13">
            <v>25.562000000000001</v>
          </cell>
          <cell r="AA13">
            <v>26.420400000000001</v>
          </cell>
          <cell r="AB13">
            <v>19.05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113</v>
          </cell>
          <cell r="D14">
            <v>30</v>
          </cell>
          <cell r="E14">
            <v>92</v>
          </cell>
          <cell r="F14">
            <v>51</v>
          </cell>
          <cell r="G14">
            <v>7.0000000000000007E-2</v>
          </cell>
          <cell r="H14">
            <v>120</v>
          </cell>
          <cell r="I14">
            <v>82</v>
          </cell>
          <cell r="J14">
            <v>10</v>
          </cell>
          <cell r="K14">
            <v>0</v>
          </cell>
          <cell r="L14">
            <v>0</v>
          </cell>
          <cell r="M14">
            <v>40</v>
          </cell>
          <cell r="N14">
            <v>120</v>
          </cell>
          <cell r="S14">
            <v>18.399999999999999</v>
          </cell>
          <cell r="U14">
            <v>11.467391304347826</v>
          </cell>
          <cell r="V14">
            <v>2.7717391304347827</v>
          </cell>
          <cell r="Y14">
            <v>16.399999999999999</v>
          </cell>
          <cell r="Z14">
            <v>20.8</v>
          </cell>
          <cell r="AA14">
            <v>13.2</v>
          </cell>
          <cell r="AB14">
            <v>0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752.00400000000002</v>
          </cell>
          <cell r="D15">
            <v>315.14100000000002</v>
          </cell>
          <cell r="E15">
            <v>566.86599999999999</v>
          </cell>
          <cell r="F15">
            <v>494.24</v>
          </cell>
          <cell r="G15">
            <v>1</v>
          </cell>
          <cell r="H15">
            <v>60</v>
          </cell>
          <cell r="I15">
            <v>541.54999999999995</v>
          </cell>
          <cell r="J15">
            <v>25.316000000000031</v>
          </cell>
          <cell r="K15">
            <v>0</v>
          </cell>
          <cell r="L15">
            <v>100</v>
          </cell>
          <cell r="M15">
            <v>360</v>
          </cell>
          <cell r="N15">
            <v>300</v>
          </cell>
          <cell r="O15">
            <v>100</v>
          </cell>
          <cell r="Q15">
            <v>100</v>
          </cell>
          <cell r="R15">
            <v>230</v>
          </cell>
          <cell r="S15">
            <v>113.3732</v>
          </cell>
          <cell r="T15">
            <v>100</v>
          </cell>
          <cell r="U15">
            <v>15.737758129787288</v>
          </cell>
          <cell r="V15">
            <v>4.3594076907064458</v>
          </cell>
          <cell r="Y15">
            <v>104.727</v>
          </cell>
          <cell r="Z15">
            <v>126.95820000000001</v>
          </cell>
          <cell r="AA15">
            <v>110.74839999999999</v>
          </cell>
          <cell r="AB15">
            <v>126.181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742</v>
          </cell>
          <cell r="D16">
            <v>414</v>
          </cell>
          <cell r="E16">
            <v>372</v>
          </cell>
          <cell r="F16">
            <v>775</v>
          </cell>
          <cell r="G16">
            <v>0.25</v>
          </cell>
          <cell r="H16">
            <v>120</v>
          </cell>
          <cell r="I16">
            <v>377</v>
          </cell>
          <cell r="J16">
            <v>-5</v>
          </cell>
          <cell r="K16">
            <v>0</v>
          </cell>
          <cell r="L16">
            <v>0</v>
          </cell>
          <cell r="M16">
            <v>200</v>
          </cell>
          <cell r="N16">
            <v>200</v>
          </cell>
          <cell r="S16">
            <v>74.400000000000006</v>
          </cell>
          <cell r="T16">
            <v>200</v>
          </cell>
          <cell r="U16">
            <v>18.481182795698924</v>
          </cell>
          <cell r="V16">
            <v>10.416666666666666</v>
          </cell>
          <cell r="Y16">
            <v>84.6</v>
          </cell>
          <cell r="Z16">
            <v>74.400000000000006</v>
          </cell>
          <cell r="AA16">
            <v>62.2</v>
          </cell>
          <cell r="AB16">
            <v>39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30.050999999999998</v>
          </cell>
          <cell r="D17">
            <v>26.545000000000002</v>
          </cell>
          <cell r="E17">
            <v>25.169</v>
          </cell>
          <cell r="F17">
            <v>25.524999999999999</v>
          </cell>
          <cell r="G17">
            <v>1</v>
          </cell>
          <cell r="H17">
            <v>30</v>
          </cell>
          <cell r="I17">
            <v>34</v>
          </cell>
          <cell r="J17">
            <v>-8.8309999999999995</v>
          </cell>
          <cell r="K17">
            <v>0</v>
          </cell>
          <cell r="L17">
            <v>10</v>
          </cell>
          <cell r="M17">
            <v>20</v>
          </cell>
          <cell r="N17">
            <v>0</v>
          </cell>
          <cell r="S17">
            <v>5.0338000000000003</v>
          </cell>
          <cell r="U17">
            <v>11.030434264372838</v>
          </cell>
          <cell r="V17">
            <v>5.0707219198220024</v>
          </cell>
          <cell r="Y17">
            <v>3.0091999999999999</v>
          </cell>
          <cell r="Z17">
            <v>2.9929999999999999</v>
          </cell>
          <cell r="AA17">
            <v>8.0010000000000012</v>
          </cell>
          <cell r="AB17">
            <v>1.5129999999999999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D18">
            <v>74.873999999999995</v>
          </cell>
          <cell r="E18">
            <v>28.45</v>
          </cell>
          <cell r="F18">
            <v>46.423999999999999</v>
          </cell>
          <cell r="G18">
            <v>1</v>
          </cell>
          <cell r="H18">
            <v>30</v>
          </cell>
          <cell r="I18">
            <v>28.5</v>
          </cell>
          <cell r="J18">
            <v>-5.0000000000000711E-2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10</v>
          </cell>
          <cell r="S18">
            <v>5.6899999999999995</v>
          </cell>
          <cell r="U18">
            <v>9.9163444639718819</v>
          </cell>
          <cell r="V18">
            <v>8.1588752196836563</v>
          </cell>
          <cell r="Y18">
            <v>3.3154000000000003</v>
          </cell>
          <cell r="Z18">
            <v>7.503400000000001</v>
          </cell>
          <cell r="AA18">
            <v>9.3610000000000007</v>
          </cell>
          <cell r="AB18">
            <v>4.508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322.75</v>
          </cell>
          <cell r="D19">
            <v>771.80899999999997</v>
          </cell>
          <cell r="E19">
            <v>462.38900000000001</v>
          </cell>
          <cell r="F19">
            <v>621.654</v>
          </cell>
          <cell r="G19">
            <v>1</v>
          </cell>
          <cell r="H19">
            <v>45</v>
          </cell>
          <cell r="I19">
            <v>444.815</v>
          </cell>
          <cell r="J19">
            <v>17.574000000000012</v>
          </cell>
          <cell r="K19">
            <v>0</v>
          </cell>
          <cell r="L19">
            <v>100</v>
          </cell>
          <cell r="M19">
            <v>150</v>
          </cell>
          <cell r="N19">
            <v>50</v>
          </cell>
          <cell r="O19">
            <v>100</v>
          </cell>
          <cell r="R19">
            <v>100</v>
          </cell>
          <cell r="S19">
            <v>92.477800000000002</v>
          </cell>
          <cell r="T19">
            <v>100</v>
          </cell>
          <cell r="U19">
            <v>13.210240728045001</v>
          </cell>
          <cell r="V19">
            <v>6.7221971110904457</v>
          </cell>
          <cell r="Y19">
            <v>102.0372</v>
          </cell>
          <cell r="Z19">
            <v>97.219399999999993</v>
          </cell>
          <cell r="AA19">
            <v>120.5444</v>
          </cell>
          <cell r="AB19">
            <v>88.201999999999998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993</v>
          </cell>
          <cell r="D20">
            <v>8</v>
          </cell>
          <cell r="E20">
            <v>579</v>
          </cell>
          <cell r="F20">
            <v>421</v>
          </cell>
          <cell r="G20">
            <v>0.25</v>
          </cell>
          <cell r="H20">
            <v>120</v>
          </cell>
          <cell r="I20">
            <v>575</v>
          </cell>
          <cell r="J20">
            <v>4</v>
          </cell>
          <cell r="K20">
            <v>600</v>
          </cell>
          <cell r="L20">
            <v>400</v>
          </cell>
          <cell r="M20">
            <v>400</v>
          </cell>
          <cell r="N20">
            <v>200</v>
          </cell>
          <cell r="S20">
            <v>115.8</v>
          </cell>
          <cell r="T20">
            <v>400</v>
          </cell>
          <cell r="U20">
            <v>20.906735751295336</v>
          </cell>
          <cell r="V20">
            <v>3.6355785837651124</v>
          </cell>
          <cell r="Y20">
            <v>132.19999999999999</v>
          </cell>
          <cell r="Z20">
            <v>133</v>
          </cell>
          <cell r="AA20">
            <v>123</v>
          </cell>
          <cell r="AB20">
            <v>101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1133.7070000000001</v>
          </cell>
          <cell r="D21">
            <v>1170.68</v>
          </cell>
          <cell r="E21">
            <v>911.03599999999994</v>
          </cell>
          <cell r="F21">
            <v>1380.7829999999999</v>
          </cell>
          <cell r="G21">
            <v>1</v>
          </cell>
          <cell r="H21">
            <v>45</v>
          </cell>
          <cell r="I21">
            <v>856.51499999999999</v>
          </cell>
          <cell r="J21">
            <v>54.520999999999958</v>
          </cell>
          <cell r="K21">
            <v>500</v>
          </cell>
          <cell r="L21">
            <v>0</v>
          </cell>
          <cell r="M21">
            <v>200</v>
          </cell>
          <cell r="N21">
            <v>0</v>
          </cell>
          <cell r="O21">
            <v>200</v>
          </cell>
          <cell r="S21">
            <v>182.2072</v>
          </cell>
          <cell r="T21">
            <v>100</v>
          </cell>
          <cell r="U21">
            <v>13.06634973810036</v>
          </cell>
          <cell r="V21">
            <v>7.5780924134721346</v>
          </cell>
          <cell r="Y21">
            <v>209.88499999999999</v>
          </cell>
          <cell r="Z21">
            <v>231.76280000000003</v>
          </cell>
          <cell r="AA21">
            <v>260.96280000000002</v>
          </cell>
          <cell r="AB21">
            <v>176.25299999999999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99</v>
          </cell>
          <cell r="D22">
            <v>331</v>
          </cell>
          <cell r="E22">
            <v>195</v>
          </cell>
          <cell r="F22">
            <v>197</v>
          </cell>
          <cell r="G22">
            <v>0.15</v>
          </cell>
          <cell r="H22">
            <v>60</v>
          </cell>
          <cell r="I22">
            <v>222</v>
          </cell>
          <cell r="J22">
            <v>-27</v>
          </cell>
          <cell r="K22">
            <v>0</v>
          </cell>
          <cell r="L22">
            <v>0</v>
          </cell>
          <cell r="M22">
            <v>0</v>
          </cell>
          <cell r="N22">
            <v>80</v>
          </cell>
          <cell r="Q22">
            <v>40</v>
          </cell>
          <cell r="R22">
            <v>80</v>
          </cell>
          <cell r="S22">
            <v>39</v>
          </cell>
          <cell r="U22">
            <v>10.179487179487179</v>
          </cell>
          <cell r="V22">
            <v>5.0512820512820511</v>
          </cell>
          <cell r="Y22">
            <v>49.6</v>
          </cell>
          <cell r="Z22">
            <v>31.2</v>
          </cell>
          <cell r="AA22">
            <v>42.4</v>
          </cell>
          <cell r="AB22">
            <v>41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1292</v>
          </cell>
          <cell r="D23">
            <v>1993</v>
          </cell>
          <cell r="E23">
            <v>2142</v>
          </cell>
          <cell r="F23">
            <v>1119</v>
          </cell>
          <cell r="G23">
            <v>0.12</v>
          </cell>
          <cell r="H23">
            <v>60</v>
          </cell>
          <cell r="I23">
            <v>2153</v>
          </cell>
          <cell r="J23">
            <v>-11</v>
          </cell>
          <cell r="K23">
            <v>0</v>
          </cell>
          <cell r="L23">
            <v>0</v>
          </cell>
          <cell r="M23">
            <v>1600</v>
          </cell>
          <cell r="N23">
            <v>800</v>
          </cell>
          <cell r="O23">
            <v>400</v>
          </cell>
          <cell r="R23">
            <v>800</v>
          </cell>
          <cell r="S23">
            <v>428.4</v>
          </cell>
          <cell r="U23">
            <v>11.015406162464986</v>
          </cell>
          <cell r="V23">
            <v>2.6120448179271709</v>
          </cell>
          <cell r="Y23">
            <v>318.60000000000002</v>
          </cell>
          <cell r="Z23">
            <v>319.60000000000002</v>
          </cell>
          <cell r="AA23">
            <v>360.6</v>
          </cell>
          <cell r="AB23">
            <v>413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1279</v>
          </cell>
          <cell r="D24">
            <v>828</v>
          </cell>
          <cell r="E24">
            <v>638</v>
          </cell>
          <cell r="F24">
            <v>1446</v>
          </cell>
          <cell r="G24">
            <v>0.25</v>
          </cell>
          <cell r="H24">
            <v>120</v>
          </cell>
          <cell r="I24">
            <v>656</v>
          </cell>
          <cell r="J24">
            <v>-18</v>
          </cell>
          <cell r="K24">
            <v>0</v>
          </cell>
          <cell r="L24">
            <v>0</v>
          </cell>
          <cell r="M24">
            <v>600</v>
          </cell>
          <cell r="N24">
            <v>200</v>
          </cell>
          <cell r="S24">
            <v>127.6</v>
          </cell>
          <cell r="T24">
            <v>400</v>
          </cell>
          <cell r="U24">
            <v>20.736677115987462</v>
          </cell>
          <cell r="V24">
            <v>11.332288401253919</v>
          </cell>
          <cell r="Y24">
            <v>161.19999999999999</v>
          </cell>
          <cell r="Z24">
            <v>148</v>
          </cell>
          <cell r="AA24">
            <v>133.80000000000001</v>
          </cell>
          <cell r="AB24">
            <v>81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122.3</v>
          </cell>
          <cell r="E25">
            <v>26.774000000000001</v>
          </cell>
          <cell r="F25">
            <v>95.525999999999996</v>
          </cell>
          <cell r="G25">
            <v>1</v>
          </cell>
          <cell r="H25">
            <v>120</v>
          </cell>
          <cell r="I25">
            <v>28</v>
          </cell>
          <cell r="J25">
            <v>-1.2259999999999991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5.3548</v>
          </cell>
          <cell r="U25">
            <v>17.839321730036602</v>
          </cell>
          <cell r="V25">
            <v>17.839321730036602</v>
          </cell>
          <cell r="Y25">
            <v>6.1441999999999997</v>
          </cell>
          <cell r="Z25">
            <v>8.7176000000000009</v>
          </cell>
          <cell r="AA25">
            <v>10.862399999999999</v>
          </cell>
          <cell r="AB25">
            <v>1.9710000000000001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493.541</v>
          </cell>
          <cell r="D26">
            <v>204.917</v>
          </cell>
          <cell r="E26">
            <v>387.55500000000001</v>
          </cell>
          <cell r="F26">
            <v>302.84300000000002</v>
          </cell>
          <cell r="G26">
            <v>1</v>
          </cell>
          <cell r="H26">
            <v>60</v>
          </cell>
          <cell r="I26">
            <v>377.15</v>
          </cell>
          <cell r="J26">
            <v>10.40500000000003</v>
          </cell>
          <cell r="K26">
            <v>200</v>
          </cell>
          <cell r="L26">
            <v>50</v>
          </cell>
          <cell r="M26">
            <v>50</v>
          </cell>
          <cell r="N26">
            <v>200</v>
          </cell>
          <cell r="O26">
            <v>70</v>
          </cell>
          <cell r="R26">
            <v>200</v>
          </cell>
          <cell r="S26">
            <v>77.510999999999996</v>
          </cell>
          <cell r="T26">
            <v>100</v>
          </cell>
          <cell r="U26">
            <v>15.131310394653664</v>
          </cell>
          <cell r="V26">
            <v>3.907097057191883</v>
          </cell>
          <cell r="Y26">
            <v>71.605999999999995</v>
          </cell>
          <cell r="Z26">
            <v>93.411799999999999</v>
          </cell>
          <cell r="AA26">
            <v>83.622799999999998</v>
          </cell>
          <cell r="AB26">
            <v>102.96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1002</v>
          </cell>
          <cell r="D27">
            <v>1609</v>
          </cell>
          <cell r="E27">
            <v>829</v>
          </cell>
          <cell r="F27">
            <v>1773</v>
          </cell>
          <cell r="G27">
            <v>0.22</v>
          </cell>
          <cell r="H27">
            <v>120</v>
          </cell>
          <cell r="I27">
            <v>830</v>
          </cell>
          <cell r="J27">
            <v>-1</v>
          </cell>
          <cell r="K27">
            <v>0</v>
          </cell>
          <cell r="L27">
            <v>400</v>
          </cell>
          <cell r="M27">
            <v>200</v>
          </cell>
          <cell r="N27">
            <v>400</v>
          </cell>
          <cell r="S27">
            <v>165.8</v>
          </cell>
          <cell r="T27">
            <v>600</v>
          </cell>
          <cell r="U27">
            <v>20.343787696019298</v>
          </cell>
          <cell r="V27">
            <v>10.693606755126657</v>
          </cell>
          <cell r="Y27">
            <v>167.4</v>
          </cell>
          <cell r="Z27">
            <v>201.6</v>
          </cell>
          <cell r="AA27">
            <v>176.8</v>
          </cell>
          <cell r="AB27">
            <v>154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1228</v>
          </cell>
          <cell r="D28">
            <v>338</v>
          </cell>
          <cell r="E28">
            <v>839</v>
          </cell>
          <cell r="F28">
            <v>703</v>
          </cell>
          <cell r="G28">
            <v>0</v>
          </cell>
          <cell r="H28" t="e">
            <v>#N/A</v>
          </cell>
          <cell r="I28">
            <v>849</v>
          </cell>
          <cell r="J28">
            <v>-10</v>
          </cell>
          <cell r="K28">
            <v>0</v>
          </cell>
          <cell r="L28">
            <v>200</v>
          </cell>
          <cell r="M28">
            <v>600</v>
          </cell>
          <cell r="N28">
            <v>200</v>
          </cell>
          <cell r="S28">
            <v>167.8</v>
          </cell>
          <cell r="U28">
            <v>10.148986889153754</v>
          </cell>
          <cell r="V28">
            <v>4.1895113230035754</v>
          </cell>
          <cell r="Y28">
            <v>210</v>
          </cell>
          <cell r="Z28">
            <v>236.6</v>
          </cell>
          <cell r="AA28">
            <v>201</v>
          </cell>
          <cell r="AB28">
            <v>199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461</v>
          </cell>
          <cell r="D29">
            <v>341</v>
          </cell>
          <cell r="E29">
            <v>451</v>
          </cell>
          <cell r="F29">
            <v>327</v>
          </cell>
          <cell r="G29">
            <v>0.3</v>
          </cell>
          <cell r="H29" t="e">
            <v>#N/A</v>
          </cell>
          <cell r="I29">
            <v>468</v>
          </cell>
          <cell r="J29">
            <v>-17</v>
          </cell>
          <cell r="K29">
            <v>0</v>
          </cell>
          <cell r="L29">
            <v>80</v>
          </cell>
          <cell r="M29">
            <v>120</v>
          </cell>
          <cell r="N29">
            <v>240</v>
          </cell>
          <cell r="O29">
            <v>40</v>
          </cell>
          <cell r="R29">
            <v>160</v>
          </cell>
          <cell r="S29">
            <v>90.2</v>
          </cell>
          <cell r="U29">
            <v>10.720620842572062</v>
          </cell>
          <cell r="V29">
            <v>3.6252771618625275</v>
          </cell>
          <cell r="Y29">
            <v>95.2</v>
          </cell>
          <cell r="Z29">
            <v>96.2</v>
          </cell>
          <cell r="AA29">
            <v>89.4</v>
          </cell>
          <cell r="AB29">
            <v>74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365</v>
          </cell>
          <cell r="D30">
            <v>943</v>
          </cell>
          <cell r="E30">
            <v>519</v>
          </cell>
          <cell r="F30">
            <v>651</v>
          </cell>
          <cell r="G30">
            <v>0.3</v>
          </cell>
          <cell r="H30" t="e">
            <v>#N/A</v>
          </cell>
          <cell r="I30">
            <v>589</v>
          </cell>
          <cell r="J30">
            <v>-70</v>
          </cell>
          <cell r="K30">
            <v>0</v>
          </cell>
          <cell r="L30">
            <v>120</v>
          </cell>
          <cell r="M30">
            <v>120</v>
          </cell>
          <cell r="N30">
            <v>0</v>
          </cell>
          <cell r="O30">
            <v>80</v>
          </cell>
          <cell r="R30">
            <v>160</v>
          </cell>
          <cell r="S30">
            <v>103.8</v>
          </cell>
          <cell r="U30">
            <v>10.895953757225433</v>
          </cell>
          <cell r="V30">
            <v>6.2716763005780347</v>
          </cell>
          <cell r="Y30">
            <v>124</v>
          </cell>
          <cell r="Z30">
            <v>110.4</v>
          </cell>
          <cell r="AA30">
            <v>117.2</v>
          </cell>
          <cell r="AB30">
            <v>152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208</v>
          </cell>
          <cell r="D31">
            <v>325</v>
          </cell>
          <cell r="E31">
            <v>268</v>
          </cell>
          <cell r="F31">
            <v>262</v>
          </cell>
          <cell r="G31">
            <v>0.09</v>
          </cell>
          <cell r="H31" t="e">
            <v>#N/A</v>
          </cell>
          <cell r="I31">
            <v>267</v>
          </cell>
          <cell r="J31">
            <v>1</v>
          </cell>
          <cell r="K31">
            <v>0</v>
          </cell>
          <cell r="L31">
            <v>40</v>
          </cell>
          <cell r="M31">
            <v>0</v>
          </cell>
          <cell r="N31">
            <v>120</v>
          </cell>
          <cell r="O31">
            <v>40</v>
          </cell>
          <cell r="R31">
            <v>120</v>
          </cell>
          <cell r="S31">
            <v>53.6</v>
          </cell>
          <cell r="U31">
            <v>10.85820895522388</v>
          </cell>
          <cell r="V31">
            <v>4.8880597014925371</v>
          </cell>
          <cell r="Y31">
            <v>55.2</v>
          </cell>
          <cell r="Z31">
            <v>52.8</v>
          </cell>
          <cell r="AA31">
            <v>59.6</v>
          </cell>
          <cell r="AB31">
            <v>41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142</v>
          </cell>
          <cell r="D32">
            <v>54</v>
          </cell>
          <cell r="E32">
            <v>141</v>
          </cell>
          <cell r="F32">
            <v>44</v>
          </cell>
          <cell r="G32">
            <v>0.09</v>
          </cell>
          <cell r="H32" t="e">
            <v>#N/A</v>
          </cell>
          <cell r="I32">
            <v>152</v>
          </cell>
          <cell r="J32">
            <v>-11</v>
          </cell>
          <cell r="K32">
            <v>0</v>
          </cell>
          <cell r="L32">
            <v>0</v>
          </cell>
          <cell r="M32">
            <v>80</v>
          </cell>
          <cell r="N32">
            <v>80</v>
          </cell>
          <cell r="Q32">
            <v>40</v>
          </cell>
          <cell r="R32">
            <v>40</v>
          </cell>
          <cell r="S32">
            <v>28.2</v>
          </cell>
          <cell r="U32">
            <v>10.070921985815604</v>
          </cell>
          <cell r="V32">
            <v>1.5602836879432624</v>
          </cell>
          <cell r="Y32">
            <v>19.600000000000001</v>
          </cell>
          <cell r="Z32">
            <v>24.2</v>
          </cell>
          <cell r="AA32">
            <v>19</v>
          </cell>
          <cell r="AB32">
            <v>24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144</v>
          </cell>
          <cell r="D33">
            <v>713</v>
          </cell>
          <cell r="E33">
            <v>382</v>
          </cell>
          <cell r="F33">
            <v>305</v>
          </cell>
          <cell r="G33">
            <v>0.09</v>
          </cell>
          <cell r="H33">
            <v>45</v>
          </cell>
          <cell r="I33">
            <v>440</v>
          </cell>
          <cell r="J33">
            <v>-58</v>
          </cell>
          <cell r="K33">
            <v>0</v>
          </cell>
          <cell r="L33">
            <v>80</v>
          </cell>
          <cell r="M33">
            <v>180</v>
          </cell>
          <cell r="N33">
            <v>100</v>
          </cell>
          <cell r="R33">
            <v>120</v>
          </cell>
          <cell r="S33">
            <v>76.400000000000006</v>
          </cell>
          <cell r="U33">
            <v>10.274869109947643</v>
          </cell>
          <cell r="V33">
            <v>3.9921465968586385</v>
          </cell>
          <cell r="Y33">
            <v>68.2</v>
          </cell>
          <cell r="Z33">
            <v>57.8</v>
          </cell>
          <cell r="AA33">
            <v>78.2</v>
          </cell>
          <cell r="AB33">
            <v>74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219</v>
          </cell>
          <cell r="D34">
            <v>139</v>
          </cell>
          <cell r="E34">
            <v>226</v>
          </cell>
          <cell r="F34">
            <v>123</v>
          </cell>
          <cell r="G34">
            <v>0.4</v>
          </cell>
          <cell r="H34">
            <v>60</v>
          </cell>
          <cell r="I34">
            <v>239</v>
          </cell>
          <cell r="J34">
            <v>-13</v>
          </cell>
          <cell r="K34">
            <v>0</v>
          </cell>
          <cell r="L34">
            <v>40</v>
          </cell>
          <cell r="M34">
            <v>160</v>
          </cell>
          <cell r="N34">
            <v>80</v>
          </cell>
          <cell r="O34">
            <v>40</v>
          </cell>
          <cell r="R34">
            <v>80</v>
          </cell>
          <cell r="S34">
            <v>45.2</v>
          </cell>
          <cell r="U34">
            <v>11.570796460176991</v>
          </cell>
          <cell r="V34">
            <v>2.721238938053097</v>
          </cell>
          <cell r="Y34">
            <v>30.4</v>
          </cell>
          <cell r="Z34">
            <v>43.6</v>
          </cell>
          <cell r="AA34">
            <v>39.799999999999997</v>
          </cell>
          <cell r="AB34">
            <v>58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401</v>
          </cell>
          <cell r="D35">
            <v>216</v>
          </cell>
          <cell r="E35">
            <v>373</v>
          </cell>
          <cell r="F35">
            <v>227</v>
          </cell>
          <cell r="G35">
            <v>0.4</v>
          </cell>
          <cell r="H35">
            <v>60</v>
          </cell>
          <cell r="I35">
            <v>386</v>
          </cell>
          <cell r="J35">
            <v>-13</v>
          </cell>
          <cell r="K35">
            <v>0</v>
          </cell>
          <cell r="L35">
            <v>80</v>
          </cell>
          <cell r="M35">
            <v>240</v>
          </cell>
          <cell r="N35">
            <v>120</v>
          </cell>
          <cell r="O35">
            <v>80</v>
          </cell>
          <cell r="R35">
            <v>160</v>
          </cell>
          <cell r="S35">
            <v>74.599999999999994</v>
          </cell>
          <cell r="U35">
            <v>12.158176943699733</v>
          </cell>
          <cell r="V35">
            <v>3.0428954423592494</v>
          </cell>
          <cell r="Y35">
            <v>83.2</v>
          </cell>
          <cell r="Z35">
            <v>77</v>
          </cell>
          <cell r="AA35">
            <v>67</v>
          </cell>
          <cell r="AB35">
            <v>68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300</v>
          </cell>
          <cell r="D36">
            <v>601</v>
          </cell>
          <cell r="E36">
            <v>251</v>
          </cell>
          <cell r="F36">
            <v>54</v>
          </cell>
          <cell r="G36">
            <v>0.15</v>
          </cell>
          <cell r="H36" t="e">
            <v>#N/A</v>
          </cell>
          <cell r="I36">
            <v>278</v>
          </cell>
          <cell r="J36">
            <v>-27</v>
          </cell>
          <cell r="K36">
            <v>0</v>
          </cell>
          <cell r="L36">
            <v>40</v>
          </cell>
          <cell r="M36">
            <v>200</v>
          </cell>
          <cell r="N36">
            <v>80</v>
          </cell>
          <cell r="O36">
            <v>40</v>
          </cell>
          <cell r="Q36">
            <v>40</v>
          </cell>
          <cell r="R36">
            <v>80</v>
          </cell>
          <cell r="S36">
            <v>50.2</v>
          </cell>
          <cell r="U36">
            <v>10.637450199203187</v>
          </cell>
          <cell r="V36">
            <v>1.0756972111553784</v>
          </cell>
          <cell r="Y36">
            <v>49.8</v>
          </cell>
          <cell r="Z36">
            <v>58</v>
          </cell>
          <cell r="AA36">
            <v>46.8</v>
          </cell>
          <cell r="AB36">
            <v>28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377.96800000000002</v>
          </cell>
          <cell r="D37">
            <v>329.37400000000002</v>
          </cell>
          <cell r="E37">
            <v>453.41300000000001</v>
          </cell>
          <cell r="F37">
            <v>239.512</v>
          </cell>
          <cell r="G37">
            <v>1</v>
          </cell>
          <cell r="H37">
            <v>45</v>
          </cell>
          <cell r="I37">
            <v>443.1</v>
          </cell>
          <cell r="J37">
            <v>10.312999999999988</v>
          </cell>
          <cell r="K37">
            <v>150</v>
          </cell>
          <cell r="L37">
            <v>80</v>
          </cell>
          <cell r="M37">
            <v>120</v>
          </cell>
          <cell r="N37">
            <v>270</v>
          </cell>
          <cell r="O37">
            <v>50</v>
          </cell>
          <cell r="R37">
            <v>50</v>
          </cell>
          <cell r="S37">
            <v>90.682600000000008</v>
          </cell>
          <cell r="U37">
            <v>10.580993487173943</v>
          </cell>
          <cell r="V37">
            <v>2.6412123163649914</v>
          </cell>
          <cell r="Y37">
            <v>91.084000000000003</v>
          </cell>
          <cell r="Z37">
            <v>84.429000000000002</v>
          </cell>
          <cell r="AA37">
            <v>84.795000000000002</v>
          </cell>
          <cell r="AB37">
            <v>44.305999999999997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427</v>
          </cell>
          <cell r="D38">
            <v>1</v>
          </cell>
          <cell r="E38">
            <v>163</v>
          </cell>
          <cell r="F38">
            <v>265</v>
          </cell>
          <cell r="G38">
            <v>0.4</v>
          </cell>
          <cell r="H38">
            <v>60</v>
          </cell>
          <cell r="I38">
            <v>163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40</v>
          </cell>
          <cell r="R38">
            <v>40</v>
          </cell>
          <cell r="S38">
            <v>32.6</v>
          </cell>
          <cell r="U38">
            <v>10.582822085889569</v>
          </cell>
          <cell r="V38">
            <v>8.1288343558282197</v>
          </cell>
          <cell r="Y38">
            <v>72.8</v>
          </cell>
          <cell r="Z38">
            <v>40.6</v>
          </cell>
          <cell r="AA38">
            <v>32.200000000000003</v>
          </cell>
          <cell r="AB38">
            <v>22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443</v>
          </cell>
          <cell r="D39">
            <v>609</v>
          </cell>
          <cell r="E39">
            <v>626</v>
          </cell>
          <cell r="F39">
            <v>415</v>
          </cell>
          <cell r="G39">
            <v>0.4</v>
          </cell>
          <cell r="H39">
            <v>60</v>
          </cell>
          <cell r="I39">
            <v>637</v>
          </cell>
          <cell r="J39">
            <v>-11</v>
          </cell>
          <cell r="K39">
            <v>0</v>
          </cell>
          <cell r="L39">
            <v>120</v>
          </cell>
          <cell r="M39">
            <v>400</v>
          </cell>
          <cell r="N39">
            <v>240</v>
          </cell>
          <cell r="O39">
            <v>120</v>
          </cell>
          <cell r="R39">
            <v>120</v>
          </cell>
          <cell r="S39">
            <v>125.2</v>
          </cell>
          <cell r="U39">
            <v>11.301916932907348</v>
          </cell>
          <cell r="V39">
            <v>3.3146964856230032</v>
          </cell>
          <cell r="Y39">
            <v>93.2</v>
          </cell>
          <cell r="Z39">
            <v>100</v>
          </cell>
          <cell r="AA39">
            <v>113.4</v>
          </cell>
          <cell r="AB39">
            <v>89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5745</v>
          </cell>
          <cell r="D40">
            <v>3098</v>
          </cell>
          <cell r="E40">
            <v>5250</v>
          </cell>
          <cell r="F40">
            <v>3506</v>
          </cell>
          <cell r="G40">
            <v>0.4</v>
          </cell>
          <cell r="H40">
            <v>60</v>
          </cell>
          <cell r="I40">
            <v>5332</v>
          </cell>
          <cell r="J40">
            <v>-82</v>
          </cell>
          <cell r="K40">
            <v>800</v>
          </cell>
          <cell r="L40">
            <v>2200</v>
          </cell>
          <cell r="M40">
            <v>4000</v>
          </cell>
          <cell r="N40">
            <v>1000</v>
          </cell>
          <cell r="O40">
            <v>1000</v>
          </cell>
          <cell r="R40">
            <v>2200</v>
          </cell>
          <cell r="S40">
            <v>1050</v>
          </cell>
          <cell r="T40">
            <v>1000</v>
          </cell>
          <cell r="U40">
            <v>14.958095238095238</v>
          </cell>
          <cell r="V40">
            <v>3.3390476190476193</v>
          </cell>
          <cell r="Y40">
            <v>1061</v>
          </cell>
          <cell r="Z40">
            <v>1123</v>
          </cell>
          <cell r="AA40">
            <v>1082.8</v>
          </cell>
          <cell r="AB40">
            <v>874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878</v>
          </cell>
          <cell r="D41">
            <v>160</v>
          </cell>
          <cell r="E41">
            <v>644</v>
          </cell>
          <cell r="F41">
            <v>393</v>
          </cell>
          <cell r="G41">
            <v>0.5</v>
          </cell>
          <cell r="H41" t="e">
            <v>#N/A</v>
          </cell>
          <cell r="I41">
            <v>628</v>
          </cell>
          <cell r="J41">
            <v>16</v>
          </cell>
          <cell r="K41">
            <v>0</v>
          </cell>
          <cell r="L41">
            <v>0</v>
          </cell>
          <cell r="M41">
            <v>120</v>
          </cell>
          <cell r="N41">
            <v>480</v>
          </cell>
          <cell r="Q41">
            <v>120</v>
          </cell>
          <cell r="R41">
            <v>280</v>
          </cell>
          <cell r="S41">
            <v>128.80000000000001</v>
          </cell>
          <cell r="U41">
            <v>10.815217391304348</v>
          </cell>
          <cell r="V41">
            <v>3.0512422360248443</v>
          </cell>
          <cell r="Y41">
            <v>139.19999999999999</v>
          </cell>
          <cell r="Z41">
            <v>146</v>
          </cell>
          <cell r="AA41">
            <v>104.4</v>
          </cell>
          <cell r="AB41">
            <v>123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C42">
            <v>70</v>
          </cell>
          <cell r="D42">
            <v>6</v>
          </cell>
          <cell r="E42">
            <v>72</v>
          </cell>
          <cell r="G42">
            <v>0.5</v>
          </cell>
          <cell r="H42" t="e">
            <v>#N/A</v>
          </cell>
          <cell r="I42">
            <v>77</v>
          </cell>
          <cell r="J42">
            <v>-5</v>
          </cell>
          <cell r="K42">
            <v>0</v>
          </cell>
          <cell r="L42">
            <v>0</v>
          </cell>
          <cell r="M42">
            <v>40</v>
          </cell>
          <cell r="N42">
            <v>40</v>
          </cell>
          <cell r="R42">
            <v>40</v>
          </cell>
          <cell r="S42">
            <v>14.4</v>
          </cell>
          <cell r="U42">
            <v>8.3333333333333339</v>
          </cell>
          <cell r="V42">
            <v>0</v>
          </cell>
          <cell r="Y42">
            <v>6.4</v>
          </cell>
          <cell r="Z42">
            <v>9</v>
          </cell>
          <cell r="AA42">
            <v>9</v>
          </cell>
          <cell r="AB42">
            <v>0</v>
          </cell>
          <cell r="AC42" t="str">
            <v>Вит</v>
          </cell>
          <cell r="AD42" t="str">
            <v>увел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2003</v>
          </cell>
          <cell r="D43">
            <v>2039</v>
          </cell>
          <cell r="E43">
            <v>2136</v>
          </cell>
          <cell r="F43">
            <v>1868</v>
          </cell>
          <cell r="G43">
            <v>0.4</v>
          </cell>
          <cell r="H43">
            <v>60</v>
          </cell>
          <cell r="I43">
            <v>2164</v>
          </cell>
          <cell r="J43">
            <v>-28</v>
          </cell>
          <cell r="K43">
            <v>800</v>
          </cell>
          <cell r="L43">
            <v>400</v>
          </cell>
          <cell r="M43">
            <v>1000</v>
          </cell>
          <cell r="N43">
            <v>400</v>
          </cell>
          <cell r="O43">
            <v>400</v>
          </cell>
          <cell r="R43">
            <v>600</v>
          </cell>
          <cell r="S43">
            <v>427.2</v>
          </cell>
          <cell r="T43">
            <v>400</v>
          </cell>
          <cell r="U43">
            <v>13.735955056179776</v>
          </cell>
          <cell r="V43">
            <v>4.3726591760299627</v>
          </cell>
          <cell r="Y43">
            <v>422.8</v>
          </cell>
          <cell r="Z43">
            <v>464.4</v>
          </cell>
          <cell r="AA43">
            <v>489.6</v>
          </cell>
          <cell r="AB43">
            <v>409</v>
          </cell>
          <cell r="AC43" t="str">
            <v>м1400з</v>
          </cell>
          <cell r="AD43" t="str">
            <v>м1400з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3458</v>
          </cell>
          <cell r="D44">
            <v>3890</v>
          </cell>
          <cell r="E44">
            <v>4824</v>
          </cell>
          <cell r="F44">
            <v>2442</v>
          </cell>
          <cell r="G44">
            <v>0.4</v>
          </cell>
          <cell r="H44">
            <v>60</v>
          </cell>
          <cell r="I44">
            <v>4886</v>
          </cell>
          <cell r="J44">
            <v>-62</v>
          </cell>
          <cell r="K44">
            <v>800</v>
          </cell>
          <cell r="L44">
            <v>1600</v>
          </cell>
          <cell r="M44">
            <v>3400</v>
          </cell>
          <cell r="N44">
            <v>1400</v>
          </cell>
          <cell r="O44">
            <v>1000</v>
          </cell>
          <cell r="Q44">
            <v>1000</v>
          </cell>
          <cell r="R44">
            <v>2000</v>
          </cell>
          <cell r="S44">
            <v>964.8</v>
          </cell>
          <cell r="T44">
            <v>1000</v>
          </cell>
          <cell r="U44">
            <v>15.176202321724711</v>
          </cell>
          <cell r="V44">
            <v>2.5310945273631842</v>
          </cell>
          <cell r="Y44">
            <v>794.2</v>
          </cell>
          <cell r="Z44">
            <v>806.4</v>
          </cell>
          <cell r="AA44">
            <v>898.8</v>
          </cell>
          <cell r="AB44">
            <v>1064</v>
          </cell>
          <cell r="AC44" t="str">
            <v>кор</v>
          </cell>
          <cell r="AD44" t="str">
            <v>пуд8</v>
          </cell>
        </row>
        <row r="45">
          <cell r="A45" t="str">
            <v>6411 ВЕТЧ.РУБЛЕНАЯ ПМ в/у срез 0.3кг 6шт.  ОСТАНКИНО</v>
          </cell>
          <cell r="B45" t="str">
            <v>шт</v>
          </cell>
          <cell r="C45">
            <v>40</v>
          </cell>
          <cell r="D45">
            <v>142</v>
          </cell>
          <cell r="E45">
            <v>57</v>
          </cell>
          <cell r="F45">
            <v>111</v>
          </cell>
          <cell r="G45">
            <v>0.3</v>
          </cell>
          <cell r="H45" t="e">
            <v>#N/A</v>
          </cell>
          <cell r="I45">
            <v>74</v>
          </cell>
          <cell r="J45">
            <v>-17</v>
          </cell>
          <cell r="K45">
            <v>0</v>
          </cell>
          <cell r="L45">
            <v>30</v>
          </cell>
          <cell r="M45">
            <v>120</v>
          </cell>
          <cell r="N45">
            <v>0</v>
          </cell>
          <cell r="S45">
            <v>11.4</v>
          </cell>
          <cell r="U45">
            <v>22.894736842105264</v>
          </cell>
          <cell r="V45">
            <v>9.7368421052631575</v>
          </cell>
          <cell r="Y45">
            <v>0</v>
          </cell>
          <cell r="Z45">
            <v>3.4</v>
          </cell>
          <cell r="AA45">
            <v>23</v>
          </cell>
          <cell r="AB45">
            <v>5</v>
          </cell>
          <cell r="AC45" t="str">
            <v>Витал</v>
          </cell>
          <cell r="AD45" t="str">
            <v>увел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38</v>
          </cell>
          <cell r="D46">
            <v>132</v>
          </cell>
          <cell r="E46">
            <v>54</v>
          </cell>
          <cell r="F46">
            <v>71</v>
          </cell>
          <cell r="G46">
            <v>0.84</v>
          </cell>
          <cell r="H46" t="e">
            <v>#N/A</v>
          </cell>
          <cell r="I46">
            <v>58</v>
          </cell>
          <cell r="J46">
            <v>-4</v>
          </cell>
          <cell r="K46">
            <v>0</v>
          </cell>
          <cell r="L46">
            <v>0</v>
          </cell>
          <cell r="M46">
            <v>30</v>
          </cell>
          <cell r="N46">
            <v>0</v>
          </cell>
          <cell r="O46">
            <v>30</v>
          </cell>
          <cell r="S46">
            <v>10.8</v>
          </cell>
          <cell r="U46">
            <v>12.129629629629628</v>
          </cell>
          <cell r="V46">
            <v>6.5740740740740735</v>
          </cell>
          <cell r="Y46">
            <v>12.2</v>
          </cell>
          <cell r="Z46">
            <v>10.6</v>
          </cell>
          <cell r="AA46">
            <v>14.8</v>
          </cell>
          <cell r="AB46">
            <v>8</v>
          </cell>
          <cell r="AC46">
            <v>0</v>
          </cell>
          <cell r="AD46" t="str">
            <v>склад</v>
          </cell>
        </row>
        <row r="47">
          <cell r="A47" t="str">
            <v>6426 КЛАССИЧЕСКАЯ ПМ вар п/о 0.3кг 8шт.  ОСТАНКИНО</v>
          </cell>
          <cell r="B47" t="str">
            <v>шт</v>
          </cell>
          <cell r="C47">
            <v>2142</v>
          </cell>
          <cell r="D47">
            <v>1441</v>
          </cell>
          <cell r="E47">
            <v>1762</v>
          </cell>
          <cell r="F47">
            <v>973</v>
          </cell>
          <cell r="G47">
            <v>0.3</v>
          </cell>
          <cell r="H47">
            <v>60</v>
          </cell>
          <cell r="I47">
            <v>1798</v>
          </cell>
          <cell r="J47">
            <v>-36</v>
          </cell>
          <cell r="K47">
            <v>0</v>
          </cell>
          <cell r="L47">
            <v>200</v>
          </cell>
          <cell r="M47">
            <v>1000</v>
          </cell>
          <cell r="N47">
            <v>800</v>
          </cell>
          <cell r="O47">
            <v>280</v>
          </cell>
          <cell r="R47">
            <v>880</v>
          </cell>
          <cell r="S47">
            <v>352.4</v>
          </cell>
          <cell r="T47">
            <v>400</v>
          </cell>
          <cell r="U47">
            <v>12.86322360953462</v>
          </cell>
          <cell r="V47">
            <v>2.7610669693530081</v>
          </cell>
          <cell r="Y47">
            <v>330</v>
          </cell>
          <cell r="Z47">
            <v>402.4</v>
          </cell>
          <cell r="AA47">
            <v>339.2</v>
          </cell>
          <cell r="AB47">
            <v>405</v>
          </cell>
          <cell r="AC47" t="str">
            <v>костик</v>
          </cell>
          <cell r="AD47" t="str">
            <v>костик</v>
          </cell>
        </row>
        <row r="48">
          <cell r="A48" t="str">
            <v>6448 СВИНИНА МАДЕРА с/к с/н в/у 1/100 10шт.   ОСТАНКИНО</v>
          </cell>
          <cell r="B48" t="str">
            <v>шт</v>
          </cell>
          <cell r="C48">
            <v>282</v>
          </cell>
          <cell r="D48">
            <v>521</v>
          </cell>
          <cell r="E48">
            <v>343</v>
          </cell>
          <cell r="F48">
            <v>213</v>
          </cell>
          <cell r="G48">
            <v>0.1</v>
          </cell>
          <cell r="H48" t="e">
            <v>#N/A</v>
          </cell>
          <cell r="I48">
            <v>343</v>
          </cell>
          <cell r="J48">
            <v>0</v>
          </cell>
          <cell r="K48">
            <v>0</v>
          </cell>
          <cell r="L48">
            <v>40</v>
          </cell>
          <cell r="M48">
            <v>80</v>
          </cell>
          <cell r="N48">
            <v>280</v>
          </cell>
          <cell r="O48">
            <v>40</v>
          </cell>
          <cell r="R48">
            <v>80</v>
          </cell>
          <cell r="S48">
            <v>68.599999999999994</v>
          </cell>
          <cell r="U48">
            <v>10.685131195335277</v>
          </cell>
          <cell r="V48">
            <v>3.1049562682215748</v>
          </cell>
          <cell r="Y48">
            <v>62</v>
          </cell>
          <cell r="Z48">
            <v>66.400000000000006</v>
          </cell>
          <cell r="AA48">
            <v>66.8</v>
          </cell>
          <cell r="AB48">
            <v>37</v>
          </cell>
          <cell r="AC48" t="str">
            <v>костик</v>
          </cell>
          <cell r="AD48" t="str">
            <v>костик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1218</v>
          </cell>
          <cell r="D49">
            <v>3283</v>
          </cell>
          <cell r="E49">
            <v>1316</v>
          </cell>
          <cell r="F49">
            <v>1413</v>
          </cell>
          <cell r="G49">
            <v>0.1</v>
          </cell>
          <cell r="H49">
            <v>60</v>
          </cell>
          <cell r="I49">
            <v>1343</v>
          </cell>
          <cell r="J49">
            <v>-27</v>
          </cell>
          <cell r="K49">
            <v>0</v>
          </cell>
          <cell r="L49">
            <v>280</v>
          </cell>
          <cell r="M49">
            <v>420</v>
          </cell>
          <cell r="N49">
            <v>420</v>
          </cell>
          <cell r="R49">
            <v>280</v>
          </cell>
          <cell r="S49">
            <v>263.2</v>
          </cell>
          <cell r="U49">
            <v>10.687689969604863</v>
          </cell>
          <cell r="V49">
            <v>5.3685410334346511</v>
          </cell>
          <cell r="Y49">
            <v>312.60000000000002</v>
          </cell>
          <cell r="Z49">
            <v>283.39999999999998</v>
          </cell>
          <cell r="AA49">
            <v>298</v>
          </cell>
          <cell r="AB49">
            <v>189</v>
          </cell>
          <cell r="AC49" t="str">
            <v>костик</v>
          </cell>
          <cell r="AD49" t="str">
            <v>костик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1186</v>
          </cell>
          <cell r="D50">
            <v>3148</v>
          </cell>
          <cell r="E50">
            <v>1220</v>
          </cell>
          <cell r="F50">
            <v>1290</v>
          </cell>
          <cell r="G50">
            <v>0.1</v>
          </cell>
          <cell r="H50">
            <v>60</v>
          </cell>
          <cell r="I50">
            <v>1241</v>
          </cell>
          <cell r="J50">
            <v>-21</v>
          </cell>
          <cell r="K50">
            <v>0</v>
          </cell>
          <cell r="L50">
            <v>140</v>
          </cell>
          <cell r="M50">
            <v>280</v>
          </cell>
          <cell r="N50">
            <v>420</v>
          </cell>
          <cell r="R50">
            <v>420</v>
          </cell>
          <cell r="S50">
            <v>244</v>
          </cell>
          <cell r="U50">
            <v>10.450819672131148</v>
          </cell>
          <cell r="V50">
            <v>5.2868852459016393</v>
          </cell>
          <cell r="Y50">
            <v>285.8</v>
          </cell>
          <cell r="Z50">
            <v>277.39999999999998</v>
          </cell>
          <cell r="AA50">
            <v>280</v>
          </cell>
          <cell r="AB50">
            <v>237</v>
          </cell>
          <cell r="AC50" t="str">
            <v>костик</v>
          </cell>
          <cell r="AD50" t="str">
            <v>п90</v>
          </cell>
        </row>
        <row r="51">
          <cell r="A51" t="str">
            <v>6459 СЕРВЕЛАТ ШВЕЙЦАРСК. в/к с/н в/у 1/100*10  ОСТАНКИНО</v>
          </cell>
          <cell r="B51" t="str">
            <v>шт</v>
          </cell>
          <cell r="C51">
            <v>531</v>
          </cell>
          <cell r="D51">
            <v>373</v>
          </cell>
          <cell r="E51">
            <v>473</v>
          </cell>
          <cell r="F51">
            <v>421</v>
          </cell>
          <cell r="G51">
            <v>0.1</v>
          </cell>
          <cell r="H51" t="e">
            <v>#N/A</v>
          </cell>
          <cell r="I51">
            <v>475</v>
          </cell>
          <cell r="J51">
            <v>-2</v>
          </cell>
          <cell r="K51">
            <v>0</v>
          </cell>
          <cell r="L51">
            <v>80</v>
          </cell>
          <cell r="M51">
            <v>200</v>
          </cell>
          <cell r="N51">
            <v>150</v>
          </cell>
          <cell r="O51">
            <v>80</v>
          </cell>
          <cell r="R51">
            <v>80</v>
          </cell>
          <cell r="S51">
            <v>94.6</v>
          </cell>
          <cell r="U51">
            <v>10.687103594080339</v>
          </cell>
          <cell r="V51">
            <v>4.4503171247357294</v>
          </cell>
          <cell r="Y51">
            <v>115.6</v>
          </cell>
          <cell r="Z51">
            <v>111.2</v>
          </cell>
          <cell r="AA51">
            <v>102.2</v>
          </cell>
          <cell r="AB51">
            <v>51</v>
          </cell>
          <cell r="AC51" t="str">
            <v>костик</v>
          </cell>
          <cell r="AD51" t="str">
            <v>костик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108.80500000000001</v>
          </cell>
          <cell r="D52">
            <v>10.824999999999999</v>
          </cell>
          <cell r="E52">
            <v>62.87</v>
          </cell>
          <cell r="F52">
            <v>54.335000000000001</v>
          </cell>
          <cell r="G52">
            <v>1</v>
          </cell>
          <cell r="H52">
            <v>45</v>
          </cell>
          <cell r="I52">
            <v>60.1</v>
          </cell>
          <cell r="J52">
            <v>2.769999999999996</v>
          </cell>
          <cell r="K52">
            <v>0</v>
          </cell>
          <cell r="L52">
            <v>0</v>
          </cell>
          <cell r="M52">
            <v>10</v>
          </cell>
          <cell r="N52">
            <v>20</v>
          </cell>
          <cell r="S52">
            <v>12.574</v>
          </cell>
          <cell r="U52">
            <v>6.707094003499285</v>
          </cell>
          <cell r="V52">
            <v>4.3212183871480834</v>
          </cell>
          <cell r="Y52">
            <v>21.928000000000001</v>
          </cell>
          <cell r="Z52">
            <v>8.3189999999999991</v>
          </cell>
          <cell r="AA52">
            <v>14.449000000000002</v>
          </cell>
          <cell r="AB52">
            <v>6.0449999999999999</v>
          </cell>
          <cell r="AC52" t="str">
            <v>увел</v>
          </cell>
          <cell r="AD52" t="str">
            <v>костик</v>
          </cell>
        </row>
        <row r="53">
          <cell r="A53" t="str">
            <v>6492 ШПИК С ЧЕСНОК.И ПЕРЦЕМ к/в в/у 0.3кг_45c  ОСТАНКИНО</v>
          </cell>
          <cell r="B53" t="str">
            <v>шт</v>
          </cell>
          <cell r="C53">
            <v>98</v>
          </cell>
          <cell r="D53">
            <v>542</v>
          </cell>
          <cell r="E53">
            <v>229</v>
          </cell>
          <cell r="F53">
            <v>99</v>
          </cell>
          <cell r="G53">
            <v>0.3</v>
          </cell>
          <cell r="H53">
            <v>45</v>
          </cell>
          <cell r="I53">
            <v>199</v>
          </cell>
          <cell r="J53">
            <v>30</v>
          </cell>
          <cell r="K53">
            <v>0</v>
          </cell>
          <cell r="L53">
            <v>0</v>
          </cell>
          <cell r="M53">
            <v>160</v>
          </cell>
          <cell r="N53">
            <v>120</v>
          </cell>
          <cell r="R53">
            <v>80</v>
          </cell>
          <cell r="S53">
            <v>45.8</v>
          </cell>
          <cell r="U53">
            <v>10.021834061135372</v>
          </cell>
          <cell r="V53">
            <v>2.161572052401747</v>
          </cell>
          <cell r="Y53">
            <v>39.799999999999997</v>
          </cell>
          <cell r="Z53">
            <v>36.4</v>
          </cell>
          <cell r="AA53">
            <v>41.2</v>
          </cell>
          <cell r="AB53">
            <v>41</v>
          </cell>
          <cell r="AC53" t="str">
            <v>костик</v>
          </cell>
          <cell r="AD53" t="str">
            <v>костик</v>
          </cell>
        </row>
        <row r="54">
          <cell r="A54" t="str">
            <v>6495 ВЕТЧ.МРАМОРНАЯ в/у срез 0.3кг 6шт_45с  ОСТАНКИНО</v>
          </cell>
          <cell r="B54" t="str">
            <v>шт</v>
          </cell>
          <cell r="C54">
            <v>516</v>
          </cell>
          <cell r="D54">
            <v>772</v>
          </cell>
          <cell r="E54">
            <v>313</v>
          </cell>
          <cell r="F54">
            <v>529</v>
          </cell>
          <cell r="G54">
            <v>0.3</v>
          </cell>
          <cell r="H54">
            <v>45</v>
          </cell>
          <cell r="I54">
            <v>323</v>
          </cell>
          <cell r="J54">
            <v>-10</v>
          </cell>
          <cell r="K54">
            <v>0</v>
          </cell>
          <cell r="L54">
            <v>0</v>
          </cell>
          <cell r="M54">
            <v>0</v>
          </cell>
          <cell r="N54">
            <v>60</v>
          </cell>
          <cell r="R54">
            <v>60</v>
          </cell>
          <cell r="S54">
            <v>62.6</v>
          </cell>
          <cell r="U54">
            <v>10.36741214057508</v>
          </cell>
          <cell r="V54">
            <v>8.4504792332268366</v>
          </cell>
          <cell r="Y54">
            <v>108.6</v>
          </cell>
          <cell r="Z54">
            <v>104.6</v>
          </cell>
          <cell r="AA54">
            <v>97.8</v>
          </cell>
          <cell r="AB54">
            <v>40</v>
          </cell>
          <cell r="AC54" t="str">
            <v>костик</v>
          </cell>
          <cell r="AD54" t="str">
            <v>костик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469.82600000000002</v>
          </cell>
          <cell r="D55">
            <v>419.26799999999997</v>
          </cell>
          <cell r="E55">
            <v>452.90800000000002</v>
          </cell>
          <cell r="F55">
            <v>433.233</v>
          </cell>
          <cell r="G55">
            <v>1</v>
          </cell>
          <cell r="H55">
            <v>45</v>
          </cell>
          <cell r="I55">
            <v>460.3</v>
          </cell>
          <cell r="J55">
            <v>-7.3919999999999959</v>
          </cell>
          <cell r="K55">
            <v>0</v>
          </cell>
          <cell r="L55">
            <v>80</v>
          </cell>
          <cell r="M55">
            <v>150</v>
          </cell>
          <cell r="N55">
            <v>130</v>
          </cell>
          <cell r="O55">
            <v>50</v>
          </cell>
          <cell r="R55">
            <v>150</v>
          </cell>
          <cell r="S55">
            <v>90.581600000000009</v>
          </cell>
          <cell r="U55">
            <v>10.965063544914198</v>
          </cell>
          <cell r="V55">
            <v>4.7827925318166153</v>
          </cell>
          <cell r="Y55">
            <v>108.42100000000001</v>
          </cell>
          <cell r="Z55">
            <v>101.52979999999999</v>
          </cell>
          <cell r="AA55">
            <v>94.475800000000007</v>
          </cell>
          <cell r="AB55">
            <v>87.352000000000004</v>
          </cell>
          <cell r="AC55">
            <v>0</v>
          </cell>
          <cell r="AD55">
            <v>0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62</v>
          </cell>
          <cell r="D56">
            <v>6</v>
          </cell>
          <cell r="E56">
            <v>29</v>
          </cell>
          <cell r="F56">
            <v>39</v>
          </cell>
          <cell r="G56">
            <v>0.4</v>
          </cell>
          <cell r="H56" t="e">
            <v>#N/A</v>
          </cell>
          <cell r="I56">
            <v>29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5.8</v>
          </cell>
          <cell r="U56">
            <v>6.7241379310344831</v>
          </cell>
          <cell r="V56">
            <v>6.7241379310344831</v>
          </cell>
          <cell r="Y56">
            <v>0</v>
          </cell>
          <cell r="Z56">
            <v>2.8</v>
          </cell>
          <cell r="AA56">
            <v>3.2</v>
          </cell>
          <cell r="AB56">
            <v>4</v>
          </cell>
          <cell r="AC56" t="str">
            <v>увел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371</v>
          </cell>
          <cell r="D57">
            <v>87</v>
          </cell>
          <cell r="E57">
            <v>328</v>
          </cell>
          <cell r="F57">
            <v>125</v>
          </cell>
          <cell r="G57">
            <v>0.09</v>
          </cell>
          <cell r="H57">
            <v>45</v>
          </cell>
          <cell r="I57">
            <v>336</v>
          </cell>
          <cell r="J57">
            <v>-8</v>
          </cell>
          <cell r="K57">
            <v>0</v>
          </cell>
          <cell r="L57">
            <v>40</v>
          </cell>
          <cell r="M57">
            <v>200</v>
          </cell>
          <cell r="N57">
            <v>200</v>
          </cell>
          <cell r="O57">
            <v>40</v>
          </cell>
          <cell r="R57">
            <v>80</v>
          </cell>
          <cell r="S57">
            <v>65.599999999999994</v>
          </cell>
          <cell r="U57">
            <v>10.442073170731708</v>
          </cell>
          <cell r="V57">
            <v>1.905487804878049</v>
          </cell>
          <cell r="Y57">
            <v>79.2</v>
          </cell>
          <cell r="Z57">
            <v>68</v>
          </cell>
          <cell r="AA57">
            <v>49.4</v>
          </cell>
          <cell r="AB57">
            <v>62</v>
          </cell>
          <cell r="AC57" t="str">
            <v>костик</v>
          </cell>
          <cell r="AD57" t="str">
            <v>костик</v>
          </cell>
        </row>
        <row r="58">
          <cell r="A58" t="str">
            <v>6609 С ГОВЯДИНОЙ ПМ сар б/о мгс 0.4кг_45с ОСТАНКИНО</v>
          </cell>
          <cell r="B58" t="str">
            <v>шт</v>
          </cell>
          <cell r="C58">
            <v>32</v>
          </cell>
          <cell r="D58">
            <v>86</v>
          </cell>
          <cell r="E58">
            <v>35</v>
          </cell>
          <cell r="F58">
            <v>33</v>
          </cell>
          <cell r="G58">
            <v>0.4</v>
          </cell>
          <cell r="H58" t="e">
            <v>#N/A</v>
          </cell>
          <cell r="I58">
            <v>35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30</v>
          </cell>
          <cell r="R58">
            <v>10</v>
          </cell>
          <cell r="S58">
            <v>7</v>
          </cell>
          <cell r="U58">
            <v>10.428571428571429</v>
          </cell>
          <cell r="V58">
            <v>4.7142857142857144</v>
          </cell>
          <cell r="Y58">
            <v>13</v>
          </cell>
          <cell r="Z58">
            <v>8.8000000000000007</v>
          </cell>
          <cell r="AA58">
            <v>9.4</v>
          </cell>
          <cell r="AB58">
            <v>6</v>
          </cell>
          <cell r="AC58" t="e">
            <v>#N/A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368</v>
          </cell>
          <cell r="D59">
            <v>439</v>
          </cell>
          <cell r="E59">
            <v>372</v>
          </cell>
          <cell r="F59">
            <v>351</v>
          </cell>
          <cell r="G59">
            <v>0.3</v>
          </cell>
          <cell r="H59" t="e">
            <v>#N/A</v>
          </cell>
          <cell r="I59">
            <v>388</v>
          </cell>
          <cell r="J59">
            <v>-16</v>
          </cell>
          <cell r="K59">
            <v>0</v>
          </cell>
          <cell r="L59">
            <v>0</v>
          </cell>
          <cell r="M59">
            <v>200</v>
          </cell>
          <cell r="N59">
            <v>120</v>
          </cell>
          <cell r="R59">
            <v>120</v>
          </cell>
          <cell r="S59">
            <v>74.400000000000006</v>
          </cell>
          <cell r="U59">
            <v>10.631720430107526</v>
          </cell>
          <cell r="V59">
            <v>4.717741935483871</v>
          </cell>
          <cell r="Y59">
            <v>81</v>
          </cell>
          <cell r="Z59">
            <v>37.200000000000003</v>
          </cell>
          <cell r="AA59">
            <v>84</v>
          </cell>
          <cell r="AB59">
            <v>68</v>
          </cell>
          <cell r="AC59" t="str">
            <v>нов</v>
          </cell>
          <cell r="AD59" t="str">
            <v>нов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1291</v>
          </cell>
          <cell r="D60">
            <v>1066</v>
          </cell>
          <cell r="E60">
            <v>1284</v>
          </cell>
          <cell r="F60">
            <v>1055</v>
          </cell>
          <cell r="G60">
            <v>0.28000000000000003</v>
          </cell>
          <cell r="H60">
            <v>45</v>
          </cell>
          <cell r="I60">
            <v>1300</v>
          </cell>
          <cell r="J60">
            <v>-16</v>
          </cell>
          <cell r="K60">
            <v>400</v>
          </cell>
          <cell r="L60">
            <v>200</v>
          </cell>
          <cell r="M60">
            <v>480</v>
          </cell>
          <cell r="N60">
            <v>320</v>
          </cell>
          <cell r="O60">
            <v>200</v>
          </cell>
          <cell r="R60">
            <v>200</v>
          </cell>
          <cell r="S60">
            <v>256.8</v>
          </cell>
          <cell r="T60">
            <v>200</v>
          </cell>
          <cell r="U60">
            <v>11.896417445482866</v>
          </cell>
          <cell r="V60">
            <v>4.1082554517133953</v>
          </cell>
          <cell r="Y60">
            <v>288</v>
          </cell>
          <cell r="Z60">
            <v>288.8</v>
          </cell>
          <cell r="AA60">
            <v>292.60000000000002</v>
          </cell>
          <cell r="AB60">
            <v>179</v>
          </cell>
          <cell r="AC60">
            <v>0</v>
          </cell>
          <cell r="AD60">
            <v>0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3706</v>
          </cell>
          <cell r="D61">
            <v>1473</v>
          </cell>
          <cell r="E61">
            <v>3077</v>
          </cell>
          <cell r="F61">
            <v>2030</v>
          </cell>
          <cell r="G61">
            <v>0.35</v>
          </cell>
          <cell r="H61">
            <v>45</v>
          </cell>
          <cell r="I61">
            <v>3126</v>
          </cell>
          <cell r="J61">
            <v>-49</v>
          </cell>
          <cell r="K61">
            <v>1000</v>
          </cell>
          <cell r="L61">
            <v>400</v>
          </cell>
          <cell r="M61">
            <v>1400</v>
          </cell>
          <cell r="N61">
            <v>480</v>
          </cell>
          <cell r="O61">
            <v>400</v>
          </cell>
          <cell r="Q61">
            <v>800</v>
          </cell>
          <cell r="R61">
            <v>400</v>
          </cell>
          <cell r="S61">
            <v>615.4</v>
          </cell>
          <cell r="T61">
            <v>600</v>
          </cell>
          <cell r="U61">
            <v>12.203444913877153</v>
          </cell>
          <cell r="V61">
            <v>3.2986675333116673</v>
          </cell>
          <cell r="Y61">
            <v>605.4</v>
          </cell>
          <cell r="Z61">
            <v>745.2</v>
          </cell>
          <cell r="AA61">
            <v>646.20000000000005</v>
          </cell>
          <cell r="AB61">
            <v>578</v>
          </cell>
          <cell r="AC61" t="str">
            <v>пл600</v>
          </cell>
          <cell r="AD61" t="str">
            <v>п80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2667</v>
          </cell>
          <cell r="D62">
            <v>1943</v>
          </cell>
          <cell r="E62">
            <v>2602</v>
          </cell>
          <cell r="F62">
            <v>1949</v>
          </cell>
          <cell r="G62">
            <v>0.28000000000000003</v>
          </cell>
          <cell r="H62">
            <v>45</v>
          </cell>
          <cell r="I62">
            <v>2638</v>
          </cell>
          <cell r="J62">
            <v>-36</v>
          </cell>
          <cell r="K62">
            <v>800</v>
          </cell>
          <cell r="L62">
            <v>400</v>
          </cell>
          <cell r="M62">
            <v>600</v>
          </cell>
          <cell r="N62">
            <v>1000</v>
          </cell>
          <cell r="O62">
            <v>400</v>
          </cell>
          <cell r="Q62">
            <v>400</v>
          </cell>
          <cell r="R62">
            <v>400</v>
          </cell>
          <cell r="S62">
            <v>520.4</v>
          </cell>
          <cell r="T62">
            <v>600</v>
          </cell>
          <cell r="U62">
            <v>12.584550345887779</v>
          </cell>
          <cell r="V62">
            <v>3.7451960030745584</v>
          </cell>
          <cell r="Y62">
            <v>624.79999999999995</v>
          </cell>
          <cell r="Z62">
            <v>600</v>
          </cell>
          <cell r="AA62">
            <v>561.6</v>
          </cell>
          <cell r="AB62">
            <v>543</v>
          </cell>
          <cell r="AC62" t="str">
            <v>м335з</v>
          </cell>
          <cell r="AD62" t="str">
            <v>м335з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3485.2860000000001</v>
          </cell>
          <cell r="D63">
            <v>2692</v>
          </cell>
          <cell r="E63">
            <v>3144</v>
          </cell>
          <cell r="F63">
            <v>2957.2860000000001</v>
          </cell>
          <cell r="G63">
            <v>0.35</v>
          </cell>
          <cell r="H63">
            <v>45</v>
          </cell>
          <cell r="I63">
            <v>3164</v>
          </cell>
          <cell r="J63">
            <v>-20</v>
          </cell>
          <cell r="K63">
            <v>1200</v>
          </cell>
          <cell r="L63">
            <v>400</v>
          </cell>
          <cell r="M63">
            <v>600</v>
          </cell>
          <cell r="N63">
            <v>480</v>
          </cell>
          <cell r="O63">
            <v>400</v>
          </cell>
          <cell r="Q63">
            <v>600</v>
          </cell>
          <cell r="R63">
            <v>600</v>
          </cell>
          <cell r="S63">
            <v>628.79999999999995</v>
          </cell>
          <cell r="T63">
            <v>600</v>
          </cell>
          <cell r="U63">
            <v>12.463877226463106</v>
          </cell>
          <cell r="V63">
            <v>4.7030629770992372</v>
          </cell>
          <cell r="Y63">
            <v>715.6</v>
          </cell>
          <cell r="Z63">
            <v>790.8</v>
          </cell>
          <cell r="AA63">
            <v>758.4</v>
          </cell>
          <cell r="AB63">
            <v>611</v>
          </cell>
          <cell r="AC63" t="str">
            <v>пл600</v>
          </cell>
          <cell r="AD63" t="str">
            <v>пл600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4890</v>
          </cell>
          <cell r="D64">
            <v>3527</v>
          </cell>
          <cell r="E64">
            <v>4439</v>
          </cell>
          <cell r="F64">
            <v>3880</v>
          </cell>
          <cell r="G64">
            <v>0.35</v>
          </cell>
          <cell r="H64">
            <v>45</v>
          </cell>
          <cell r="I64">
            <v>4512</v>
          </cell>
          <cell r="J64">
            <v>-73</v>
          </cell>
          <cell r="K64">
            <v>400</v>
          </cell>
          <cell r="L64">
            <v>1000</v>
          </cell>
          <cell r="M64">
            <v>1800</v>
          </cell>
          <cell r="N64">
            <v>800</v>
          </cell>
          <cell r="O64">
            <v>600</v>
          </cell>
          <cell r="Q64">
            <v>1000</v>
          </cell>
          <cell r="R64">
            <v>800</v>
          </cell>
          <cell r="S64">
            <v>887.8</v>
          </cell>
          <cell r="T64">
            <v>1000</v>
          </cell>
          <cell r="U64">
            <v>12.705564316287452</v>
          </cell>
          <cell r="V64">
            <v>4.370353683261996</v>
          </cell>
          <cell r="Y64">
            <v>1111.5999999999999</v>
          </cell>
          <cell r="Z64">
            <v>1059.2</v>
          </cell>
          <cell r="AA64">
            <v>958.8</v>
          </cell>
          <cell r="AB64">
            <v>941</v>
          </cell>
          <cell r="AC64" t="str">
            <v>пл600</v>
          </cell>
          <cell r="AD64" t="str">
            <v>пл600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2064</v>
          </cell>
          <cell r="D65">
            <v>820</v>
          </cell>
          <cell r="E65">
            <v>1346</v>
          </cell>
          <cell r="F65">
            <v>1499</v>
          </cell>
          <cell r="G65">
            <v>0.41</v>
          </cell>
          <cell r="H65">
            <v>45</v>
          </cell>
          <cell r="I65">
            <v>1382</v>
          </cell>
          <cell r="J65">
            <v>-36</v>
          </cell>
          <cell r="K65">
            <v>0</v>
          </cell>
          <cell r="L65">
            <v>200</v>
          </cell>
          <cell r="M65">
            <v>600</v>
          </cell>
          <cell r="N65">
            <v>280</v>
          </cell>
          <cell r="O65">
            <v>120</v>
          </cell>
          <cell r="R65">
            <v>120</v>
          </cell>
          <cell r="S65">
            <v>269.2</v>
          </cell>
          <cell r="U65">
            <v>10.471768202080238</v>
          </cell>
          <cell r="V65">
            <v>5.5683506686478461</v>
          </cell>
          <cell r="Y65">
            <v>313.2</v>
          </cell>
          <cell r="Z65">
            <v>439.2</v>
          </cell>
          <cell r="AA65">
            <v>311.60000000000002</v>
          </cell>
          <cell r="AB65">
            <v>188</v>
          </cell>
          <cell r="AC65" t="str">
            <v>плакат</v>
          </cell>
          <cell r="AD65" t="str">
            <v>плакат</v>
          </cell>
        </row>
        <row r="66">
          <cell r="A66" t="str">
            <v>6724 МОЛОЧНЫЕ ПМ сос п/о мгс 0.41кг 10шт.  ОСТАНКИНО</v>
          </cell>
          <cell r="B66" t="str">
            <v>шт</v>
          </cell>
          <cell r="C66">
            <v>169</v>
          </cell>
          <cell r="D66">
            <v>206</v>
          </cell>
          <cell r="E66">
            <v>246</v>
          </cell>
          <cell r="F66">
            <v>124</v>
          </cell>
          <cell r="G66">
            <v>0.41</v>
          </cell>
          <cell r="H66" t="e">
            <v>#N/A</v>
          </cell>
          <cell r="I66">
            <v>251</v>
          </cell>
          <cell r="J66">
            <v>-5</v>
          </cell>
          <cell r="K66">
            <v>0</v>
          </cell>
          <cell r="L66">
            <v>0</v>
          </cell>
          <cell r="M66">
            <v>120</v>
          </cell>
          <cell r="N66">
            <v>120</v>
          </cell>
          <cell r="O66">
            <v>40</v>
          </cell>
          <cell r="Q66">
            <v>40</v>
          </cell>
          <cell r="R66">
            <v>80</v>
          </cell>
          <cell r="S66">
            <v>49.2</v>
          </cell>
          <cell r="U66">
            <v>10.650406504065041</v>
          </cell>
          <cell r="V66">
            <v>2.5203252032520322</v>
          </cell>
          <cell r="Y66">
            <v>31.6</v>
          </cell>
          <cell r="Z66">
            <v>35.6</v>
          </cell>
          <cell r="AA66">
            <v>40</v>
          </cell>
          <cell r="AB66">
            <v>35</v>
          </cell>
          <cell r="AC66" t="str">
            <v>Вит</v>
          </cell>
          <cell r="AD66" t="e">
            <v>#N/A</v>
          </cell>
        </row>
        <row r="67">
          <cell r="A67" t="str">
            <v>6762 СЛИВОЧНЫЕ сос ц/о мгс 0.41кг 8шт.  ОСТАНКИНО</v>
          </cell>
          <cell r="B67" t="str">
            <v>шт</v>
          </cell>
          <cell r="C67">
            <v>89</v>
          </cell>
          <cell r="D67">
            <v>110</v>
          </cell>
          <cell r="E67">
            <v>77</v>
          </cell>
          <cell r="F67">
            <v>58</v>
          </cell>
          <cell r="G67">
            <v>0.41</v>
          </cell>
          <cell r="H67" t="e">
            <v>#N/A</v>
          </cell>
          <cell r="I67">
            <v>92</v>
          </cell>
          <cell r="J67">
            <v>-15</v>
          </cell>
          <cell r="K67">
            <v>0</v>
          </cell>
          <cell r="L67">
            <v>0</v>
          </cell>
          <cell r="M67">
            <v>0</v>
          </cell>
          <cell r="N67">
            <v>40</v>
          </cell>
          <cell r="Q67">
            <v>40</v>
          </cell>
          <cell r="S67">
            <v>15.4</v>
          </cell>
          <cell r="U67">
            <v>8.9610389610389607</v>
          </cell>
          <cell r="V67">
            <v>3.7662337662337659</v>
          </cell>
          <cell r="Y67">
            <v>28.4</v>
          </cell>
          <cell r="Z67">
            <v>21.8</v>
          </cell>
          <cell r="AA67">
            <v>18.2</v>
          </cell>
          <cell r="AB67">
            <v>14</v>
          </cell>
          <cell r="AC67" t="str">
            <v>увел</v>
          </cell>
          <cell r="AD67" t="str">
            <v>увел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369</v>
          </cell>
          <cell r="D68">
            <v>921</v>
          </cell>
          <cell r="E68">
            <v>557</v>
          </cell>
          <cell r="F68">
            <v>710</v>
          </cell>
          <cell r="G68">
            <v>0.36</v>
          </cell>
          <cell r="H68" t="e">
            <v>#N/A</v>
          </cell>
          <cell r="I68">
            <v>568</v>
          </cell>
          <cell r="J68">
            <v>-11</v>
          </cell>
          <cell r="K68">
            <v>0</v>
          </cell>
          <cell r="L68">
            <v>60</v>
          </cell>
          <cell r="M68">
            <v>240</v>
          </cell>
          <cell r="N68">
            <v>0</v>
          </cell>
          <cell r="O68">
            <v>30</v>
          </cell>
          <cell r="R68">
            <v>120</v>
          </cell>
          <cell r="S68">
            <v>111.4</v>
          </cell>
          <cell r="U68">
            <v>10.412926391382404</v>
          </cell>
          <cell r="V68">
            <v>6.3734290843806098</v>
          </cell>
          <cell r="Y68">
            <v>142.4</v>
          </cell>
          <cell r="Z68">
            <v>122.2</v>
          </cell>
          <cell r="AA68">
            <v>144.80000000000001</v>
          </cell>
          <cell r="AB68">
            <v>113</v>
          </cell>
          <cell r="AC68" t="str">
            <v>к720</v>
          </cell>
          <cell r="AD68" t="str">
            <v>к720</v>
          </cell>
        </row>
        <row r="69">
          <cell r="A69" t="str">
            <v>6773 САЛЯМИ Папа может п/к в/у 0,28кг 8шт.  ОСТАНКИНО</v>
          </cell>
          <cell r="B69" t="str">
            <v>шт</v>
          </cell>
          <cell r="C69">
            <v>597</v>
          </cell>
          <cell r="D69">
            <v>527</v>
          </cell>
          <cell r="E69">
            <v>649</v>
          </cell>
          <cell r="F69">
            <v>463</v>
          </cell>
          <cell r="G69">
            <v>0.28000000000000003</v>
          </cell>
          <cell r="H69" t="e">
            <v>#N/A</v>
          </cell>
          <cell r="I69">
            <v>663</v>
          </cell>
          <cell r="J69">
            <v>-14</v>
          </cell>
          <cell r="K69">
            <v>0</v>
          </cell>
          <cell r="L69">
            <v>80</v>
          </cell>
          <cell r="M69">
            <v>320</v>
          </cell>
          <cell r="N69">
            <v>120</v>
          </cell>
          <cell r="O69">
            <v>80</v>
          </cell>
          <cell r="Q69">
            <v>80</v>
          </cell>
          <cell r="R69">
            <v>240</v>
          </cell>
          <cell r="S69">
            <v>129.80000000000001</v>
          </cell>
          <cell r="U69">
            <v>10.654853620955315</v>
          </cell>
          <cell r="V69">
            <v>3.5670261941448378</v>
          </cell>
          <cell r="Y69">
            <v>134.19999999999999</v>
          </cell>
          <cell r="Z69">
            <v>131.4</v>
          </cell>
          <cell r="AA69">
            <v>125.6</v>
          </cell>
          <cell r="AB69">
            <v>143</v>
          </cell>
          <cell r="AC69" t="str">
            <v>м10з</v>
          </cell>
          <cell r="AD69" t="str">
            <v>м10з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278</v>
          </cell>
          <cell r="D70">
            <v>302</v>
          </cell>
          <cell r="E70">
            <v>327</v>
          </cell>
          <cell r="F70">
            <v>241</v>
          </cell>
          <cell r="G70">
            <v>0.33</v>
          </cell>
          <cell r="H70" t="e">
            <v>#N/A</v>
          </cell>
          <cell r="I70">
            <v>342</v>
          </cell>
          <cell r="J70">
            <v>-15</v>
          </cell>
          <cell r="K70">
            <v>0</v>
          </cell>
          <cell r="L70">
            <v>0</v>
          </cell>
          <cell r="M70">
            <v>80</v>
          </cell>
          <cell r="N70">
            <v>80</v>
          </cell>
          <cell r="Q70">
            <v>160</v>
          </cell>
          <cell r="R70">
            <v>120</v>
          </cell>
          <cell r="S70">
            <v>65.400000000000006</v>
          </cell>
          <cell r="U70">
            <v>10.412844036697248</v>
          </cell>
          <cell r="V70">
            <v>3.6850152905198774</v>
          </cell>
          <cell r="Y70">
            <v>74.599999999999994</v>
          </cell>
          <cell r="Z70">
            <v>62.8</v>
          </cell>
          <cell r="AA70">
            <v>61.4</v>
          </cell>
          <cell r="AB70">
            <v>110</v>
          </cell>
          <cell r="AC70" t="str">
            <v>костик</v>
          </cell>
          <cell r="AD70" t="str">
            <v>костик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257</v>
          </cell>
          <cell r="D71">
            <v>127</v>
          </cell>
          <cell r="E71">
            <v>226</v>
          </cell>
          <cell r="F71">
            <v>151</v>
          </cell>
          <cell r="G71">
            <v>0.33</v>
          </cell>
          <cell r="H71" t="e">
            <v>#N/A</v>
          </cell>
          <cell r="I71">
            <v>233</v>
          </cell>
          <cell r="J71">
            <v>-7</v>
          </cell>
          <cell r="K71">
            <v>0</v>
          </cell>
          <cell r="L71">
            <v>0</v>
          </cell>
          <cell r="M71">
            <v>120</v>
          </cell>
          <cell r="N71">
            <v>80</v>
          </cell>
          <cell r="Q71">
            <v>40</v>
          </cell>
          <cell r="R71">
            <v>80</v>
          </cell>
          <cell r="S71">
            <v>45.2</v>
          </cell>
          <cell r="U71">
            <v>10.420353982300885</v>
          </cell>
          <cell r="V71">
            <v>3.3407079646017697</v>
          </cell>
          <cell r="Y71">
            <v>65</v>
          </cell>
          <cell r="Z71">
            <v>49.2</v>
          </cell>
          <cell r="AA71">
            <v>39.6</v>
          </cell>
          <cell r="AB71">
            <v>53</v>
          </cell>
          <cell r="AC71" t="str">
            <v>костик</v>
          </cell>
          <cell r="AD71" t="str">
            <v>костик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556</v>
          </cell>
          <cell r="D72">
            <v>357</v>
          </cell>
          <cell r="E72">
            <v>509</v>
          </cell>
          <cell r="F72">
            <v>374</v>
          </cell>
          <cell r="G72">
            <v>0.33</v>
          </cell>
          <cell r="H72" t="e">
            <v>#N/A</v>
          </cell>
          <cell r="I72">
            <v>538</v>
          </cell>
          <cell r="J72">
            <v>-29</v>
          </cell>
          <cell r="K72">
            <v>0</v>
          </cell>
          <cell r="L72">
            <v>0</v>
          </cell>
          <cell r="M72">
            <v>400</v>
          </cell>
          <cell r="N72">
            <v>80</v>
          </cell>
          <cell r="O72">
            <v>40</v>
          </cell>
          <cell r="R72">
            <v>160</v>
          </cell>
          <cell r="S72">
            <v>101.8</v>
          </cell>
          <cell r="U72">
            <v>10.353634577603144</v>
          </cell>
          <cell r="V72">
            <v>3.6738703339882122</v>
          </cell>
          <cell r="Y72">
            <v>150.4</v>
          </cell>
          <cell r="Z72">
            <v>102.8</v>
          </cell>
          <cell r="AA72">
            <v>97</v>
          </cell>
          <cell r="AB72">
            <v>85</v>
          </cell>
          <cell r="AC72" t="str">
            <v>костик</v>
          </cell>
          <cell r="AD72" t="str">
            <v>костик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29.7</v>
          </cell>
          <cell r="D73">
            <v>40.911999999999999</v>
          </cell>
          <cell r="E73">
            <v>7.0970000000000004</v>
          </cell>
          <cell r="F73">
            <v>62.186999999999998</v>
          </cell>
          <cell r="G73">
            <v>1</v>
          </cell>
          <cell r="H73" t="e">
            <v>#N/A</v>
          </cell>
          <cell r="I73">
            <v>8.3000000000000007</v>
          </cell>
          <cell r="J73">
            <v>-1.2030000000000003</v>
          </cell>
          <cell r="K73">
            <v>10</v>
          </cell>
          <cell r="L73">
            <v>0</v>
          </cell>
          <cell r="M73">
            <v>0</v>
          </cell>
          <cell r="N73">
            <v>0</v>
          </cell>
          <cell r="S73">
            <v>1.4194</v>
          </cell>
          <cell r="U73">
            <v>50.85740453712836</v>
          </cell>
          <cell r="V73">
            <v>43.812174158094969</v>
          </cell>
          <cell r="Y73">
            <v>9.0106000000000002</v>
          </cell>
          <cell r="Z73">
            <v>3.1536</v>
          </cell>
          <cell r="AA73">
            <v>10.5192</v>
          </cell>
          <cell r="AB73">
            <v>0.65500000000000003</v>
          </cell>
          <cell r="AC73" t="str">
            <v>Витал</v>
          </cell>
          <cell r="AD73" t="str">
            <v>костик</v>
          </cell>
        </row>
        <row r="74">
          <cell r="A74" t="str">
            <v>6801 ОСТАНКИНСКАЯ вар п/о 0.4кг 8шт.  ОСТАНКИНО</v>
          </cell>
          <cell r="B74" t="str">
            <v>шт</v>
          </cell>
          <cell r="C74">
            <v>90</v>
          </cell>
          <cell r="D74">
            <v>2</v>
          </cell>
          <cell r="E74">
            <v>31</v>
          </cell>
          <cell r="F74">
            <v>99</v>
          </cell>
          <cell r="G74">
            <v>0.4</v>
          </cell>
          <cell r="H74" t="e">
            <v>#N/A</v>
          </cell>
          <cell r="I74">
            <v>33</v>
          </cell>
          <cell r="J74">
            <v>-2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6.2</v>
          </cell>
          <cell r="U74">
            <v>15.96774193548387</v>
          </cell>
          <cell r="V74">
            <v>15.96774193548387</v>
          </cell>
          <cell r="Y74">
            <v>21.2</v>
          </cell>
          <cell r="Z74">
            <v>11.8</v>
          </cell>
          <cell r="AA74">
            <v>13.8</v>
          </cell>
          <cell r="AB74">
            <v>1</v>
          </cell>
          <cell r="AC74" t="str">
            <v>увел</v>
          </cell>
          <cell r="AD74" t="str">
            <v>увел</v>
          </cell>
        </row>
        <row r="75">
          <cell r="A75" t="str">
            <v>6829 МОЛОЧНЫЕ КЛАССИЧЕСКИЕ сос п/о мгс 2*4_С  ОСТАНКИНО</v>
          </cell>
          <cell r="B75" t="str">
            <v>кг</v>
          </cell>
          <cell r="C75">
            <v>594.30700000000002</v>
          </cell>
          <cell r="D75">
            <v>426.55700000000002</v>
          </cell>
          <cell r="E75">
            <v>405.99</v>
          </cell>
          <cell r="F75">
            <v>612.76800000000003</v>
          </cell>
          <cell r="G75">
            <v>1</v>
          </cell>
          <cell r="H75" t="e">
            <v>#N/A</v>
          </cell>
          <cell r="I75">
            <v>384</v>
          </cell>
          <cell r="J75">
            <v>21.990000000000009</v>
          </cell>
          <cell r="K75">
            <v>0</v>
          </cell>
          <cell r="L75">
            <v>50</v>
          </cell>
          <cell r="M75">
            <v>100</v>
          </cell>
          <cell r="N75">
            <v>0</v>
          </cell>
          <cell r="R75">
            <v>200</v>
          </cell>
          <cell r="S75">
            <v>81.198000000000008</v>
          </cell>
          <cell r="U75">
            <v>11.857040813813148</v>
          </cell>
          <cell r="V75">
            <v>7.5465898174831887</v>
          </cell>
          <cell r="Y75">
            <v>111.50999999999999</v>
          </cell>
          <cell r="Z75">
            <v>126.1414</v>
          </cell>
          <cell r="AA75">
            <v>111.833</v>
          </cell>
          <cell r="AB75">
            <v>107.145</v>
          </cell>
          <cell r="AC75" t="str">
            <v>Витал</v>
          </cell>
          <cell r="AD75" t="str">
            <v>костик</v>
          </cell>
        </row>
        <row r="76">
          <cell r="A76" t="str">
            <v>6837 ФИЛЕЙНЫЕ Папа Может сос ц/о мгс 0.4кг  ОСТАНКИНО</v>
          </cell>
          <cell r="B76" t="str">
            <v>шт</v>
          </cell>
          <cell r="C76">
            <v>1242</v>
          </cell>
          <cell r="D76">
            <v>769</v>
          </cell>
          <cell r="E76">
            <v>1025</v>
          </cell>
          <cell r="F76">
            <v>932</v>
          </cell>
          <cell r="G76">
            <v>0.4</v>
          </cell>
          <cell r="H76" t="e">
            <v>#N/A</v>
          </cell>
          <cell r="I76">
            <v>1054</v>
          </cell>
          <cell r="J76">
            <v>-29</v>
          </cell>
          <cell r="K76">
            <v>0</v>
          </cell>
          <cell r="L76">
            <v>120</v>
          </cell>
          <cell r="M76">
            <v>600</v>
          </cell>
          <cell r="N76">
            <v>240</v>
          </cell>
          <cell r="R76">
            <v>240</v>
          </cell>
          <cell r="S76">
            <v>205</v>
          </cell>
          <cell r="U76">
            <v>10.4</v>
          </cell>
          <cell r="V76">
            <v>4.5463414634146337</v>
          </cell>
          <cell r="Y76">
            <v>219.6</v>
          </cell>
          <cell r="Z76">
            <v>250</v>
          </cell>
          <cell r="AA76">
            <v>220.4</v>
          </cell>
          <cell r="AB76">
            <v>196</v>
          </cell>
          <cell r="AC76" t="e">
            <v>#N/A</v>
          </cell>
          <cell r="AD76" t="e">
            <v>#N/A</v>
          </cell>
        </row>
        <row r="77">
          <cell r="A77" t="str">
            <v>6842 ДЫМОВИЦА ИЗ ОКОРОКА к/в мл/к в/у 0,3кг  ОСТАНКИНО</v>
          </cell>
          <cell r="B77" t="str">
            <v>шт</v>
          </cell>
          <cell r="C77">
            <v>20</v>
          </cell>
          <cell r="D77">
            <v>126</v>
          </cell>
          <cell r="E77">
            <v>65</v>
          </cell>
          <cell r="F77">
            <v>80</v>
          </cell>
          <cell r="G77">
            <v>0.3</v>
          </cell>
          <cell r="H77" t="e">
            <v>#N/A</v>
          </cell>
          <cell r="I77">
            <v>65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40</v>
          </cell>
          <cell r="S77">
            <v>13</v>
          </cell>
          <cell r="U77">
            <v>9.2307692307692299</v>
          </cell>
          <cell r="V77">
            <v>6.1538461538461542</v>
          </cell>
          <cell r="Y77">
            <v>11.2</v>
          </cell>
          <cell r="Z77">
            <v>10</v>
          </cell>
          <cell r="AA77">
            <v>13.2</v>
          </cell>
          <cell r="AB77">
            <v>3</v>
          </cell>
          <cell r="AC77" t="str">
            <v>костик</v>
          </cell>
          <cell r="AD77" t="str">
            <v>костик</v>
          </cell>
        </row>
        <row r="78">
          <cell r="A78" t="str">
            <v>6861 ДОМАШНИЙ РЕЦЕПТ Коровино вар п/о  ОСТАНКИНО</v>
          </cell>
          <cell r="B78" t="str">
            <v>кг</v>
          </cell>
          <cell r="C78">
            <v>319.92200000000003</v>
          </cell>
          <cell r="D78">
            <v>248.489</v>
          </cell>
          <cell r="E78">
            <v>223</v>
          </cell>
          <cell r="F78">
            <v>330</v>
          </cell>
          <cell r="G78">
            <v>1</v>
          </cell>
          <cell r="H78" t="e">
            <v>#N/A</v>
          </cell>
          <cell r="I78">
            <v>213.697</v>
          </cell>
          <cell r="J78">
            <v>9.3029999999999973</v>
          </cell>
          <cell r="K78">
            <v>100</v>
          </cell>
          <cell r="L78">
            <v>0</v>
          </cell>
          <cell r="M78">
            <v>50</v>
          </cell>
          <cell r="N78">
            <v>0</v>
          </cell>
          <cell r="S78">
            <v>44.6</v>
          </cell>
          <cell r="U78">
            <v>10.762331838565022</v>
          </cell>
          <cell r="V78">
            <v>7.3991031390134525</v>
          </cell>
          <cell r="Y78">
            <v>66.8</v>
          </cell>
          <cell r="Z78">
            <v>68.8</v>
          </cell>
          <cell r="AA78">
            <v>66.8</v>
          </cell>
          <cell r="AB78">
            <v>21.355</v>
          </cell>
          <cell r="AC78" t="str">
            <v>увел</v>
          </cell>
          <cell r="AD78" t="str">
            <v>увел</v>
          </cell>
        </row>
        <row r="79">
          <cell r="A79" t="str">
            <v>6862 ДОМАШНИЙ РЕЦЕПТ СО ШПИК. Коровино вар п/о  ОСТАНКИНО</v>
          </cell>
          <cell r="B79" t="str">
            <v>кг</v>
          </cell>
          <cell r="C79">
            <v>21.692</v>
          </cell>
          <cell r="D79">
            <v>82.135999999999996</v>
          </cell>
          <cell r="E79">
            <v>47.524999999999999</v>
          </cell>
          <cell r="F79">
            <v>56.302999999999997</v>
          </cell>
          <cell r="G79">
            <v>1</v>
          </cell>
          <cell r="H79" t="e">
            <v>#N/A</v>
          </cell>
          <cell r="I79">
            <v>47.2</v>
          </cell>
          <cell r="J79">
            <v>0.32499999999999574</v>
          </cell>
          <cell r="K79">
            <v>0</v>
          </cell>
          <cell r="L79">
            <v>0</v>
          </cell>
          <cell r="M79">
            <v>0</v>
          </cell>
          <cell r="N79">
            <v>10</v>
          </cell>
          <cell r="Q79">
            <v>10</v>
          </cell>
          <cell r="R79">
            <v>10</v>
          </cell>
          <cell r="S79">
            <v>9.504999999999999</v>
          </cell>
          <cell r="U79">
            <v>9.0797475013150972</v>
          </cell>
          <cell r="V79">
            <v>5.9235139400315626</v>
          </cell>
          <cell r="Y79">
            <v>11.8118</v>
          </cell>
          <cell r="Z79">
            <v>6.3130000000000006</v>
          </cell>
          <cell r="AA79">
            <v>14.622999999999999</v>
          </cell>
          <cell r="AB79">
            <v>11.763</v>
          </cell>
          <cell r="AC79" t="str">
            <v>Витал</v>
          </cell>
          <cell r="AD79" t="str">
            <v>костик</v>
          </cell>
        </row>
        <row r="80">
          <cell r="A80" t="str">
            <v>6866 ВЕТЧ.НЕЖНАЯ Коровино п/о_Маяк  ОСТАНКИНО</v>
          </cell>
          <cell r="B80" t="str">
            <v>кг</v>
          </cell>
          <cell r="C80">
            <v>338.24900000000002</v>
          </cell>
          <cell r="D80">
            <v>106.06100000000001</v>
          </cell>
          <cell r="E80">
            <v>127.206</v>
          </cell>
          <cell r="F80">
            <v>317.10399999999998</v>
          </cell>
          <cell r="G80">
            <v>1</v>
          </cell>
          <cell r="H80" t="e">
            <v>#N/A</v>
          </cell>
          <cell r="I80">
            <v>124</v>
          </cell>
          <cell r="J80">
            <v>3.2060000000000031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25.441200000000002</v>
          </cell>
          <cell r="U80">
            <v>12.46419194063173</v>
          </cell>
          <cell r="V80">
            <v>12.46419194063173</v>
          </cell>
          <cell r="Y80">
            <v>37.167000000000002</v>
          </cell>
          <cell r="Z80">
            <v>54.051000000000002</v>
          </cell>
          <cell r="AA80">
            <v>35.796399999999998</v>
          </cell>
          <cell r="AB80">
            <v>23.911999999999999</v>
          </cell>
          <cell r="AC80" t="str">
            <v>Витал</v>
          </cell>
          <cell r="AD80" t="str">
            <v>Витал</v>
          </cell>
        </row>
        <row r="81">
          <cell r="A81" t="str">
            <v>6909 ДЛЯ ДЕТЕЙ сос п/о мгс 0.33кг 8шт.  ОСТАНКИНО</v>
          </cell>
          <cell r="B81" t="str">
            <v>шт</v>
          </cell>
          <cell r="C81">
            <v>127</v>
          </cell>
          <cell r="D81">
            <v>241</v>
          </cell>
          <cell r="E81">
            <v>250</v>
          </cell>
          <cell r="F81">
            <v>109</v>
          </cell>
          <cell r="G81">
            <v>0.33</v>
          </cell>
          <cell r="H81">
            <v>30</v>
          </cell>
          <cell r="I81">
            <v>379</v>
          </cell>
          <cell r="J81">
            <v>-129</v>
          </cell>
          <cell r="K81">
            <v>60</v>
          </cell>
          <cell r="L81">
            <v>60</v>
          </cell>
          <cell r="M81">
            <v>120</v>
          </cell>
          <cell r="N81">
            <v>60</v>
          </cell>
          <cell r="O81">
            <v>60</v>
          </cell>
          <cell r="Q81">
            <v>60</v>
          </cell>
          <cell r="R81">
            <v>60</v>
          </cell>
          <cell r="S81">
            <v>50</v>
          </cell>
          <cell r="U81">
            <v>11.78</v>
          </cell>
          <cell r="V81">
            <v>2.1800000000000002</v>
          </cell>
          <cell r="Y81">
            <v>92.8</v>
          </cell>
          <cell r="Z81">
            <v>51.8</v>
          </cell>
          <cell r="AA81">
            <v>74.8</v>
          </cell>
          <cell r="AB81">
            <v>17</v>
          </cell>
          <cell r="AC81" t="str">
            <v>Витал</v>
          </cell>
          <cell r="AD81" t="str">
            <v>Витал</v>
          </cell>
        </row>
        <row r="82">
          <cell r="A82" t="str">
            <v>6962 МЯСНИКС ПМ сос б/о мгс 1/160 10шт.  ОСТАНКИНО</v>
          </cell>
          <cell r="B82" t="str">
            <v>шт</v>
          </cell>
          <cell r="C82">
            <v>10</v>
          </cell>
          <cell r="D82">
            <v>82</v>
          </cell>
          <cell r="E82">
            <v>18</v>
          </cell>
          <cell r="F82">
            <v>74</v>
          </cell>
          <cell r="G82">
            <v>0.16</v>
          </cell>
          <cell r="H82" t="e">
            <v>#N/A</v>
          </cell>
          <cell r="I82">
            <v>18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3.6</v>
          </cell>
          <cell r="U82">
            <v>20.555555555555554</v>
          </cell>
          <cell r="V82">
            <v>20.555555555555554</v>
          </cell>
          <cell r="Y82">
            <v>0</v>
          </cell>
          <cell r="Z82">
            <v>1.4</v>
          </cell>
          <cell r="AA82">
            <v>8.1999999999999993</v>
          </cell>
          <cell r="AB82">
            <v>4</v>
          </cell>
          <cell r="AC82" t="str">
            <v>увел</v>
          </cell>
          <cell r="AD82" t="e">
            <v>#N/A</v>
          </cell>
        </row>
        <row r="83">
          <cell r="A83" t="str">
            <v>6987 СУПЕР СЫТНЫЕ ПМ сос п/о мгс 0.6кг 8 шт.  ОСТАНКИНО</v>
          </cell>
          <cell r="B83" t="str">
            <v>шт</v>
          </cell>
          <cell r="C83">
            <v>38</v>
          </cell>
          <cell r="D83">
            <v>40</v>
          </cell>
          <cell r="E83">
            <v>54</v>
          </cell>
          <cell r="F83">
            <v>24</v>
          </cell>
          <cell r="G83">
            <v>0.6</v>
          </cell>
          <cell r="H83" t="e">
            <v>#N/A</v>
          </cell>
          <cell r="I83">
            <v>54</v>
          </cell>
          <cell r="J83">
            <v>0</v>
          </cell>
          <cell r="K83">
            <v>0</v>
          </cell>
          <cell r="L83">
            <v>40</v>
          </cell>
          <cell r="M83">
            <v>40</v>
          </cell>
          <cell r="N83">
            <v>0</v>
          </cell>
          <cell r="S83">
            <v>10.8</v>
          </cell>
          <cell r="U83">
            <v>9.6296296296296298</v>
          </cell>
          <cell r="V83">
            <v>2.2222222222222219</v>
          </cell>
          <cell r="Y83">
            <v>0</v>
          </cell>
          <cell r="Z83">
            <v>6.2</v>
          </cell>
          <cell r="AA83">
            <v>10.4</v>
          </cell>
          <cell r="AB83">
            <v>10</v>
          </cell>
          <cell r="AC83" t="e">
            <v>#N/A</v>
          </cell>
          <cell r="AD83" t="e">
            <v>#N/A</v>
          </cell>
        </row>
        <row r="84">
          <cell r="A84" t="str">
            <v>7001 КЛАССИЧЕСКИЕ Папа может сар б/о мгс 1*3  ОСТАНКИНО</v>
          </cell>
          <cell r="B84" t="str">
            <v>кг</v>
          </cell>
          <cell r="C84">
            <v>380.209</v>
          </cell>
          <cell r="D84">
            <v>80.765000000000001</v>
          </cell>
          <cell r="E84">
            <v>221.29400000000001</v>
          </cell>
          <cell r="F84">
            <v>233.21700000000001</v>
          </cell>
          <cell r="G84">
            <v>1</v>
          </cell>
          <cell r="H84" t="e">
            <v>#N/A</v>
          </cell>
          <cell r="I84">
            <v>216.9</v>
          </cell>
          <cell r="J84">
            <v>4.3940000000000055</v>
          </cell>
          <cell r="K84">
            <v>0</v>
          </cell>
          <cell r="L84">
            <v>50</v>
          </cell>
          <cell r="M84">
            <v>120</v>
          </cell>
          <cell r="N84">
            <v>30</v>
          </cell>
          <cell r="O84">
            <v>40</v>
          </cell>
          <cell r="S84">
            <v>44.258800000000001</v>
          </cell>
          <cell r="U84">
            <v>10.692043164297269</v>
          </cell>
          <cell r="V84">
            <v>5.2693927535315011</v>
          </cell>
          <cell r="Y84">
            <v>14.1988</v>
          </cell>
          <cell r="Z84">
            <v>64.609799999999993</v>
          </cell>
          <cell r="AA84">
            <v>50.4482</v>
          </cell>
          <cell r="AB84">
            <v>22.63</v>
          </cell>
          <cell r="AC84" t="str">
            <v>зв60</v>
          </cell>
          <cell r="AD84" t="e">
            <v>#N/A</v>
          </cell>
        </row>
        <row r="85">
          <cell r="A85" t="str">
            <v>7035 ВЕТЧ.КЛАССИЧЕСКАЯ ПМ п/о 0.35кг 8шт.  ОСТАНКИНО</v>
          </cell>
          <cell r="B85" t="str">
            <v>шт</v>
          </cell>
          <cell r="C85">
            <v>362</v>
          </cell>
          <cell r="D85">
            <v>85</v>
          </cell>
          <cell r="E85">
            <v>144</v>
          </cell>
          <cell r="F85">
            <v>298</v>
          </cell>
          <cell r="G85">
            <v>0.35</v>
          </cell>
          <cell r="H85">
            <v>60</v>
          </cell>
          <cell r="I85">
            <v>149</v>
          </cell>
          <cell r="J85">
            <v>-5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28.8</v>
          </cell>
          <cell r="U85">
            <v>10.347222222222221</v>
          </cell>
          <cell r="V85">
            <v>10.347222222222221</v>
          </cell>
          <cell r="Y85">
            <v>55</v>
          </cell>
          <cell r="Z85">
            <v>59.6</v>
          </cell>
          <cell r="AA85">
            <v>39.4</v>
          </cell>
          <cell r="AB85">
            <v>11</v>
          </cell>
          <cell r="AC85" t="str">
            <v>костик</v>
          </cell>
          <cell r="AD85" t="e">
            <v>#N/A</v>
          </cell>
        </row>
        <row r="86">
          <cell r="A86" t="str">
            <v>7038 С ГОВЯДИНОЙ ПМ сос п/о мгс 1.5*4  ОСТАНКИНО</v>
          </cell>
          <cell r="B86" t="str">
            <v>кг</v>
          </cell>
          <cell r="C86">
            <v>139.92400000000001</v>
          </cell>
          <cell r="D86">
            <v>32.593000000000004</v>
          </cell>
          <cell r="E86">
            <v>126.86799999999999</v>
          </cell>
          <cell r="F86">
            <v>41.097000000000001</v>
          </cell>
          <cell r="G86">
            <v>1</v>
          </cell>
          <cell r="H86" t="e">
            <v>#N/A</v>
          </cell>
          <cell r="I86">
            <v>125.6</v>
          </cell>
          <cell r="J86">
            <v>1.2680000000000007</v>
          </cell>
          <cell r="K86">
            <v>20</v>
          </cell>
          <cell r="L86">
            <v>20</v>
          </cell>
          <cell r="M86">
            <v>120</v>
          </cell>
          <cell r="N86">
            <v>30</v>
          </cell>
          <cell r="R86">
            <v>30</v>
          </cell>
          <cell r="S86">
            <v>25.3736</v>
          </cell>
          <cell r="U86">
            <v>10.290104675725951</v>
          </cell>
          <cell r="V86">
            <v>1.619675568307217</v>
          </cell>
          <cell r="Y86">
            <v>30.4</v>
          </cell>
          <cell r="Z86">
            <v>27.355</v>
          </cell>
          <cell r="AA86">
            <v>21.040399999999998</v>
          </cell>
          <cell r="AB86">
            <v>9.3010000000000002</v>
          </cell>
          <cell r="AC86" t="str">
            <v>костик</v>
          </cell>
          <cell r="AD86" t="e">
            <v>#N/A</v>
          </cell>
        </row>
        <row r="87">
          <cell r="A87" t="str">
            <v>7040 С ИНДЕЙКОЙ ПМ сос ц/о в/у 1/270 8шт.  ОСТАНКИНО</v>
          </cell>
          <cell r="B87" t="str">
            <v>шт</v>
          </cell>
          <cell r="C87">
            <v>106</v>
          </cell>
          <cell r="D87">
            <v>407</v>
          </cell>
          <cell r="E87">
            <v>227</v>
          </cell>
          <cell r="F87">
            <v>280</v>
          </cell>
          <cell r="G87">
            <v>0.27</v>
          </cell>
          <cell r="H87" t="e">
            <v>#N/A</v>
          </cell>
          <cell r="I87">
            <v>234</v>
          </cell>
          <cell r="J87">
            <v>-7</v>
          </cell>
          <cell r="K87">
            <v>0</v>
          </cell>
          <cell r="L87">
            <v>40</v>
          </cell>
          <cell r="M87">
            <v>120</v>
          </cell>
          <cell r="N87">
            <v>0</v>
          </cell>
          <cell r="O87">
            <v>40</v>
          </cell>
          <cell r="S87">
            <v>45.4</v>
          </cell>
          <cell r="U87">
            <v>10.572687224669604</v>
          </cell>
          <cell r="V87">
            <v>6.1674008810572687</v>
          </cell>
          <cell r="Y87">
            <v>48.2</v>
          </cell>
          <cell r="Z87">
            <v>52.2</v>
          </cell>
          <cell r="AA87">
            <v>58.8</v>
          </cell>
          <cell r="AB87">
            <v>41</v>
          </cell>
          <cell r="AC87" t="e">
            <v>#N/A</v>
          </cell>
          <cell r="AD87" t="e">
            <v>#N/A</v>
          </cell>
        </row>
        <row r="88">
          <cell r="A88" t="str">
            <v>7052 ПЕППЕРОНИ с/к с/н мгс 1*2_HRC  ОСТАНКИНО</v>
          </cell>
          <cell r="B88" t="str">
            <v>кг</v>
          </cell>
          <cell r="C88">
            <v>18.344000000000001</v>
          </cell>
          <cell r="E88">
            <v>6.34</v>
          </cell>
          <cell r="F88">
            <v>12.004</v>
          </cell>
          <cell r="G88">
            <v>1</v>
          </cell>
          <cell r="H88" t="e">
            <v>#N/A</v>
          </cell>
          <cell r="I88">
            <v>6</v>
          </cell>
          <cell r="J88">
            <v>0.33999999999999986</v>
          </cell>
          <cell r="K88">
            <v>0</v>
          </cell>
          <cell r="L88">
            <v>0</v>
          </cell>
          <cell r="M88">
            <v>10</v>
          </cell>
          <cell r="N88">
            <v>0</v>
          </cell>
          <cell r="S88">
            <v>1.268</v>
          </cell>
          <cell r="U88">
            <v>17.353312302839115</v>
          </cell>
          <cell r="V88">
            <v>9.4668769716088317</v>
          </cell>
          <cell r="Y88">
            <v>3.2258000000000004</v>
          </cell>
          <cell r="Z88">
            <v>0.67380000000000007</v>
          </cell>
          <cell r="AA88">
            <v>2.9622000000000002</v>
          </cell>
          <cell r="AB88">
            <v>1.087</v>
          </cell>
          <cell r="AC88" t="str">
            <v>увел</v>
          </cell>
          <cell r="AD88" t="e">
            <v>#N/A</v>
          </cell>
        </row>
        <row r="89">
          <cell r="A89" t="str">
            <v>7053 БЕКОН ДЛЯ КУЛИНАРИИ с/к с/н мгс 1*2_HRC  ОСТАНКИНО</v>
          </cell>
          <cell r="B89" t="str">
            <v>кг</v>
          </cell>
          <cell r="C89">
            <v>16.367000000000001</v>
          </cell>
          <cell r="D89">
            <v>31.917999999999999</v>
          </cell>
          <cell r="E89">
            <v>19.856999999999999</v>
          </cell>
          <cell r="F89">
            <v>28.428000000000001</v>
          </cell>
          <cell r="G89">
            <v>1</v>
          </cell>
          <cell r="H89" t="e">
            <v>#N/A</v>
          </cell>
          <cell r="I89">
            <v>18</v>
          </cell>
          <cell r="J89">
            <v>1.8569999999999993</v>
          </cell>
          <cell r="K89">
            <v>0</v>
          </cell>
          <cell r="L89">
            <v>0</v>
          </cell>
          <cell r="M89">
            <v>20</v>
          </cell>
          <cell r="N89">
            <v>10</v>
          </cell>
          <cell r="S89">
            <v>3.9714</v>
          </cell>
          <cell r="U89">
            <v>14.712192174044416</v>
          </cell>
          <cell r="V89">
            <v>7.1581809941078713</v>
          </cell>
          <cell r="Y89">
            <v>4.1856</v>
          </cell>
          <cell r="Z89">
            <v>2.9064000000000001</v>
          </cell>
          <cell r="AA89">
            <v>5.3781999999999996</v>
          </cell>
          <cell r="AB89">
            <v>0</v>
          </cell>
          <cell r="AC89" t="str">
            <v>Вит</v>
          </cell>
          <cell r="AD89" t="e">
            <v>#N/A</v>
          </cell>
        </row>
        <row r="90">
          <cell r="A90" t="str">
            <v>7059 ШПИКАЧКИ СОЧНЫЕ С БЕК. п/о мгс 0.3кг_60с  ОСТАНКИНО</v>
          </cell>
          <cell r="B90" t="str">
            <v>шт</v>
          </cell>
          <cell r="C90">
            <v>55</v>
          </cell>
          <cell r="D90">
            <v>202</v>
          </cell>
          <cell r="E90">
            <v>84</v>
          </cell>
          <cell r="F90">
            <v>166</v>
          </cell>
          <cell r="G90">
            <v>0.3</v>
          </cell>
          <cell r="H90" t="e">
            <v>#N/A</v>
          </cell>
          <cell r="I90">
            <v>91</v>
          </cell>
          <cell r="J90">
            <v>-7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16.8</v>
          </cell>
          <cell r="U90">
            <v>9.8809523809523814</v>
          </cell>
          <cell r="V90">
            <v>9.8809523809523814</v>
          </cell>
          <cell r="Y90">
            <v>22</v>
          </cell>
          <cell r="Z90">
            <v>26</v>
          </cell>
          <cell r="AA90">
            <v>31.6</v>
          </cell>
          <cell r="AB90">
            <v>10</v>
          </cell>
          <cell r="AC90" t="str">
            <v>увел</v>
          </cell>
          <cell r="AD90" t="e">
            <v>#N/A</v>
          </cell>
        </row>
        <row r="91">
          <cell r="A91" t="str">
            <v>7066 СОЧНЫЕ ПМ сос п/о мгс 0.41кг 10шт_50с  ОСТАНКИНО</v>
          </cell>
          <cell r="B91" t="str">
            <v>шт</v>
          </cell>
          <cell r="C91">
            <v>4916</v>
          </cell>
          <cell r="D91">
            <v>7648</v>
          </cell>
          <cell r="E91">
            <v>7580</v>
          </cell>
          <cell r="F91">
            <v>5147</v>
          </cell>
          <cell r="G91">
            <v>0.41</v>
          </cell>
          <cell r="H91" t="e">
            <v>#N/A</v>
          </cell>
          <cell r="I91">
            <v>7569</v>
          </cell>
          <cell r="J91">
            <v>11</v>
          </cell>
          <cell r="K91">
            <v>800</v>
          </cell>
          <cell r="L91">
            <v>1100</v>
          </cell>
          <cell r="M91">
            <v>5500</v>
          </cell>
          <cell r="N91">
            <v>2000</v>
          </cell>
          <cell r="O91">
            <v>3500</v>
          </cell>
          <cell r="Q91">
            <v>2100</v>
          </cell>
          <cell r="R91">
            <v>1500</v>
          </cell>
          <cell r="S91">
            <v>1516</v>
          </cell>
          <cell r="T91">
            <v>1800</v>
          </cell>
          <cell r="U91">
            <v>15.466358839050132</v>
          </cell>
          <cell r="V91">
            <v>3.3951187335092348</v>
          </cell>
          <cell r="Y91">
            <v>1493.6</v>
          </cell>
          <cell r="Z91">
            <v>1361</v>
          </cell>
          <cell r="AA91">
            <v>1530.2</v>
          </cell>
          <cell r="AB91">
            <v>1565</v>
          </cell>
          <cell r="AC91" t="e">
            <v>#N/A</v>
          </cell>
          <cell r="AD91" t="e">
            <v>#N/A</v>
          </cell>
        </row>
        <row r="92">
          <cell r="A92" t="str">
            <v>7070 СОЧНЫЕ ПМ сос п/о мгс 1.5*4_А_50с  ОСТАНКИНО</v>
          </cell>
          <cell r="B92" t="str">
            <v>кг</v>
          </cell>
          <cell r="C92">
            <v>2814.837</v>
          </cell>
          <cell r="D92">
            <v>4516.1239999999998</v>
          </cell>
          <cell r="E92">
            <v>3562</v>
          </cell>
          <cell r="F92">
            <v>3334</v>
          </cell>
          <cell r="G92">
            <v>1</v>
          </cell>
          <cell r="H92" t="e">
            <v>#N/A</v>
          </cell>
          <cell r="I92">
            <v>3248.1</v>
          </cell>
          <cell r="J92">
            <v>313.90000000000009</v>
          </cell>
          <cell r="K92">
            <v>500</v>
          </cell>
          <cell r="L92">
            <v>500</v>
          </cell>
          <cell r="M92">
            <v>2300</v>
          </cell>
          <cell r="N92">
            <v>900</v>
          </cell>
          <cell r="O92">
            <v>1600</v>
          </cell>
          <cell r="Q92">
            <v>300</v>
          </cell>
          <cell r="R92">
            <v>650</v>
          </cell>
          <cell r="S92">
            <v>712.4</v>
          </cell>
          <cell r="T92">
            <v>600</v>
          </cell>
          <cell r="U92">
            <v>14.997192588433466</v>
          </cell>
          <cell r="V92">
            <v>4.6799550814149358</v>
          </cell>
          <cell r="Y92">
            <v>706</v>
          </cell>
          <cell r="Z92">
            <v>748</v>
          </cell>
          <cell r="AA92">
            <v>819.6</v>
          </cell>
          <cell r="AB92">
            <v>726.83</v>
          </cell>
          <cell r="AC92" t="e">
            <v>#N/A</v>
          </cell>
          <cell r="AD92" t="e">
            <v>#N/A</v>
          </cell>
        </row>
        <row r="93">
          <cell r="A93" t="str">
            <v>7073 МОЛОЧ.ПРЕМИУМ ПМ сос п/о в/у 1/350_50с  ОСТАНКИНО</v>
          </cell>
          <cell r="B93" t="str">
            <v>шт</v>
          </cell>
          <cell r="C93">
            <v>1619</v>
          </cell>
          <cell r="D93">
            <v>2646</v>
          </cell>
          <cell r="E93">
            <v>1948</v>
          </cell>
          <cell r="F93">
            <v>2235</v>
          </cell>
          <cell r="G93">
            <v>0.35</v>
          </cell>
          <cell r="H93" t="e">
            <v>#N/A</v>
          </cell>
          <cell r="I93">
            <v>2026</v>
          </cell>
          <cell r="J93">
            <v>-78</v>
          </cell>
          <cell r="K93">
            <v>0</v>
          </cell>
          <cell r="L93">
            <v>280</v>
          </cell>
          <cell r="M93">
            <v>1200</v>
          </cell>
          <cell r="N93">
            <v>0</v>
          </cell>
          <cell r="O93">
            <v>480</v>
          </cell>
          <cell r="R93">
            <v>600</v>
          </cell>
          <cell r="S93">
            <v>389.6</v>
          </cell>
          <cell r="T93">
            <v>400</v>
          </cell>
          <cell r="U93">
            <v>13.334188911704311</v>
          </cell>
          <cell r="V93">
            <v>5.7366529774127306</v>
          </cell>
          <cell r="Y93">
            <v>483.6</v>
          </cell>
          <cell r="Z93">
            <v>430</v>
          </cell>
          <cell r="AA93">
            <v>469.6</v>
          </cell>
          <cell r="AB93">
            <v>461</v>
          </cell>
          <cell r="AC93" t="e">
            <v>#N/A</v>
          </cell>
          <cell r="AD93" t="e">
            <v>#N/A</v>
          </cell>
        </row>
        <row r="94">
          <cell r="A94" t="str">
            <v>7074 МОЛОЧ.ПРЕМИУМ ПМ сос п/о мгс 0.6кг_50с  ОСТАНКИНО</v>
          </cell>
          <cell r="B94" t="str">
            <v>шт</v>
          </cell>
          <cell r="C94">
            <v>387</v>
          </cell>
          <cell r="D94">
            <v>88</v>
          </cell>
          <cell r="E94">
            <v>183</v>
          </cell>
          <cell r="F94">
            <v>284</v>
          </cell>
          <cell r="G94">
            <v>0.6</v>
          </cell>
          <cell r="H94" t="e">
            <v>#N/A</v>
          </cell>
          <cell r="I94">
            <v>194</v>
          </cell>
          <cell r="J94">
            <v>-11</v>
          </cell>
          <cell r="K94">
            <v>0</v>
          </cell>
          <cell r="L94">
            <v>0</v>
          </cell>
          <cell r="M94">
            <v>0</v>
          </cell>
          <cell r="N94">
            <v>60</v>
          </cell>
          <cell r="R94">
            <v>40</v>
          </cell>
          <cell r="S94">
            <v>36.6</v>
          </cell>
          <cell r="U94">
            <v>10.491803278688524</v>
          </cell>
          <cell r="V94">
            <v>7.7595628415300544</v>
          </cell>
          <cell r="Y94">
            <v>52.6</v>
          </cell>
          <cell r="Z94">
            <v>62</v>
          </cell>
          <cell r="AA94">
            <v>37.200000000000003</v>
          </cell>
          <cell r="AB94">
            <v>20</v>
          </cell>
          <cell r="AC94" t="e">
            <v>#N/A</v>
          </cell>
          <cell r="AD94" t="e">
            <v>#N/A</v>
          </cell>
        </row>
        <row r="95">
          <cell r="A95" t="str">
            <v>7075 МОЛОЧ.ПРЕМИУМ ПМ сос п/о мгс 1.5*4_О_50с  ОСТАНКИНО</v>
          </cell>
          <cell r="B95" t="str">
            <v>кг</v>
          </cell>
          <cell r="C95">
            <v>326.363</v>
          </cell>
          <cell r="D95">
            <v>157.31899999999999</v>
          </cell>
          <cell r="E95">
            <v>248.47399999999999</v>
          </cell>
          <cell r="F95">
            <v>230.53100000000001</v>
          </cell>
          <cell r="G95">
            <v>1</v>
          </cell>
          <cell r="H95" t="e">
            <v>#N/A</v>
          </cell>
          <cell r="I95">
            <v>248.5</v>
          </cell>
          <cell r="J95">
            <v>-2.6000000000010459E-2</v>
          </cell>
          <cell r="K95">
            <v>50</v>
          </cell>
          <cell r="L95">
            <v>0</v>
          </cell>
          <cell r="M95">
            <v>150</v>
          </cell>
          <cell r="N95">
            <v>30</v>
          </cell>
          <cell r="O95">
            <v>40</v>
          </cell>
          <cell r="R95">
            <v>40</v>
          </cell>
          <cell r="S95">
            <v>49.694800000000001</v>
          </cell>
          <cell r="U95">
            <v>10.877013289116768</v>
          </cell>
          <cell r="V95">
            <v>4.6389360657453098</v>
          </cell>
          <cell r="Y95">
            <v>71.275599999999997</v>
          </cell>
          <cell r="Z95">
            <v>62</v>
          </cell>
          <cell r="AA95">
            <v>56.843399999999995</v>
          </cell>
          <cell r="AB95">
            <v>21.827999999999999</v>
          </cell>
          <cell r="AC95" t="e">
            <v>#N/A</v>
          </cell>
          <cell r="AD95" t="e">
            <v>#N/A</v>
          </cell>
        </row>
        <row r="96">
          <cell r="A96" t="str">
            <v>7077 МЯСНЫЕ С ГОВЯД.ПМ сос п/о мгс 0.4кг_50с  ОСТАНКИНО</v>
          </cell>
          <cell r="B96" t="str">
            <v>шт</v>
          </cell>
          <cell r="C96">
            <v>1173</v>
          </cell>
          <cell r="D96">
            <v>940</v>
          </cell>
          <cell r="E96">
            <v>1075</v>
          </cell>
          <cell r="F96">
            <v>1013</v>
          </cell>
          <cell r="G96">
            <v>0.4</v>
          </cell>
          <cell r="H96" t="e">
            <v>#N/A</v>
          </cell>
          <cell r="I96">
            <v>1076</v>
          </cell>
          <cell r="J96">
            <v>-1</v>
          </cell>
          <cell r="K96">
            <v>0</v>
          </cell>
          <cell r="L96">
            <v>120</v>
          </cell>
          <cell r="M96">
            <v>600</v>
          </cell>
          <cell r="N96">
            <v>200</v>
          </cell>
          <cell r="O96">
            <v>240</v>
          </cell>
          <cell r="Q96">
            <v>200</v>
          </cell>
          <cell r="R96">
            <v>120</v>
          </cell>
          <cell r="S96">
            <v>215</v>
          </cell>
          <cell r="T96">
            <v>240</v>
          </cell>
          <cell r="U96">
            <v>12.711627906976744</v>
          </cell>
          <cell r="V96">
            <v>4.7116279069767444</v>
          </cell>
          <cell r="Y96">
            <v>280.60000000000002</v>
          </cell>
          <cell r="Z96">
            <v>239</v>
          </cell>
          <cell r="AA96">
            <v>222.2</v>
          </cell>
          <cell r="AB96">
            <v>258</v>
          </cell>
          <cell r="AC96" t="str">
            <v>плакат</v>
          </cell>
          <cell r="AD96" t="e">
            <v>#N/A</v>
          </cell>
        </row>
        <row r="97">
          <cell r="A97" t="str">
            <v>7080 СЛИВОЧНЫЕ ПМ сос п/о мгс 0.41кг 10шт. 50с  ОСТАНКИНО</v>
          </cell>
          <cell r="B97" t="str">
            <v>шт</v>
          </cell>
          <cell r="C97">
            <v>3044</v>
          </cell>
          <cell r="D97">
            <v>1543</v>
          </cell>
          <cell r="E97">
            <v>2686</v>
          </cell>
          <cell r="F97">
            <v>1846</v>
          </cell>
          <cell r="G97">
            <v>0.41</v>
          </cell>
          <cell r="H97" t="e">
            <v>#N/A</v>
          </cell>
          <cell r="I97">
            <v>2735</v>
          </cell>
          <cell r="J97">
            <v>-49</v>
          </cell>
          <cell r="K97">
            <v>700</v>
          </cell>
          <cell r="L97">
            <v>300</v>
          </cell>
          <cell r="M97">
            <v>1700</v>
          </cell>
          <cell r="N97">
            <v>700</v>
          </cell>
          <cell r="O97">
            <v>900</v>
          </cell>
          <cell r="Q97">
            <v>400</v>
          </cell>
          <cell r="R97">
            <v>400</v>
          </cell>
          <cell r="S97">
            <v>537.20000000000005</v>
          </cell>
          <cell r="T97">
            <v>500</v>
          </cell>
          <cell r="U97">
            <v>13.860759493670885</v>
          </cell>
          <cell r="V97">
            <v>3.4363365599404316</v>
          </cell>
          <cell r="Y97">
            <v>576.6</v>
          </cell>
          <cell r="Z97">
            <v>663</v>
          </cell>
          <cell r="AA97">
            <v>572.79999999999995</v>
          </cell>
          <cell r="AB97">
            <v>543</v>
          </cell>
          <cell r="AC97" t="e">
            <v>#N/A</v>
          </cell>
          <cell r="AD97" t="e">
            <v>#N/A</v>
          </cell>
        </row>
        <row r="98">
          <cell r="A98" t="str">
            <v>7082 СЛИВОЧНЫЕ ПМ сос п/о мгс 1.5*4_50с  ОСТАНКИНО</v>
          </cell>
          <cell r="B98" t="str">
            <v>кг</v>
          </cell>
          <cell r="C98">
            <v>148.30600000000001</v>
          </cell>
          <cell r="D98">
            <v>83.391000000000005</v>
          </cell>
          <cell r="E98">
            <v>150.09399999999999</v>
          </cell>
          <cell r="F98">
            <v>77.018000000000001</v>
          </cell>
          <cell r="G98">
            <v>1</v>
          </cell>
          <cell r="H98" t="e">
            <v>#N/A</v>
          </cell>
          <cell r="I98">
            <v>149.9</v>
          </cell>
          <cell r="J98">
            <v>0.1939999999999884</v>
          </cell>
          <cell r="K98">
            <v>30</v>
          </cell>
          <cell r="L98">
            <v>0</v>
          </cell>
          <cell r="M98">
            <v>90</v>
          </cell>
          <cell r="N98">
            <v>100</v>
          </cell>
          <cell r="O98">
            <v>20</v>
          </cell>
          <cell r="S98">
            <v>30.018799999999999</v>
          </cell>
          <cell r="U98">
            <v>10.56064866017296</v>
          </cell>
          <cell r="V98">
            <v>2.5656588537849614</v>
          </cell>
          <cell r="Y98">
            <v>38.531599999999997</v>
          </cell>
          <cell r="Z98">
            <v>31.2</v>
          </cell>
          <cell r="AA98">
            <v>27.379799999999999</v>
          </cell>
          <cell r="AB98">
            <v>17.059000000000001</v>
          </cell>
          <cell r="AC98" t="e">
            <v>#N/A</v>
          </cell>
          <cell r="AD98" t="e">
            <v>#N/A</v>
          </cell>
        </row>
        <row r="99">
          <cell r="A99" t="str">
            <v>7087 ШПИК С ЧЕСНОК.И ПЕРЦЕМ к/в в/у 0.3кг_50с  ОСТАНКИНО</v>
          </cell>
          <cell r="B99" t="str">
            <v>шт</v>
          </cell>
          <cell r="C99">
            <v>28</v>
          </cell>
          <cell r="D99">
            <v>11</v>
          </cell>
          <cell r="E99">
            <v>39</v>
          </cell>
          <cell r="G99">
            <v>0</v>
          </cell>
          <cell r="H99" t="e">
            <v>#N/A</v>
          </cell>
          <cell r="I99">
            <v>51</v>
          </cell>
          <cell r="J99">
            <v>-12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7.8</v>
          </cell>
          <cell r="U99">
            <v>0</v>
          </cell>
          <cell r="V99">
            <v>0</v>
          </cell>
          <cell r="Y99">
            <v>0</v>
          </cell>
          <cell r="Z99">
            <v>0.4</v>
          </cell>
          <cell r="AA99">
            <v>6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7090 СВИНИНА ПО-ДОМ. к/в мл/к в/у 0.3кг_50с  ОСТАНКИНО</v>
          </cell>
          <cell r="B100" t="str">
            <v>шт</v>
          </cell>
          <cell r="C100">
            <v>115</v>
          </cell>
          <cell r="D100">
            <v>242</v>
          </cell>
          <cell r="E100">
            <v>40</v>
          </cell>
          <cell r="F100">
            <v>317</v>
          </cell>
          <cell r="G100">
            <v>0</v>
          </cell>
          <cell r="H100" t="e">
            <v>#N/A</v>
          </cell>
          <cell r="I100">
            <v>38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8</v>
          </cell>
          <cell r="U100">
            <v>39.625</v>
          </cell>
          <cell r="V100">
            <v>39.625</v>
          </cell>
          <cell r="Y100">
            <v>0</v>
          </cell>
          <cell r="Z100">
            <v>1.4</v>
          </cell>
          <cell r="AA100">
            <v>5.2</v>
          </cell>
          <cell r="AB100">
            <v>6</v>
          </cell>
          <cell r="AC100" t="e">
            <v>#N/A</v>
          </cell>
          <cell r="AD100" t="e">
            <v>#N/A</v>
          </cell>
        </row>
        <row r="101">
          <cell r="A101" t="str">
            <v>7092 БЕКОН Папа может с/к с/н в/у 1/140_50с  ОСТАНКИНО</v>
          </cell>
          <cell r="B101" t="str">
            <v>шт</v>
          </cell>
          <cell r="C101">
            <v>770</v>
          </cell>
          <cell r="D101">
            <v>537</v>
          </cell>
          <cell r="E101">
            <v>740</v>
          </cell>
          <cell r="F101">
            <v>551</v>
          </cell>
          <cell r="G101">
            <v>0.14000000000000001</v>
          </cell>
          <cell r="H101" t="e">
            <v>#N/A</v>
          </cell>
          <cell r="I101">
            <v>751</v>
          </cell>
          <cell r="J101">
            <v>-11</v>
          </cell>
          <cell r="K101">
            <v>120</v>
          </cell>
          <cell r="L101">
            <v>120</v>
          </cell>
          <cell r="M101">
            <v>240</v>
          </cell>
          <cell r="N101">
            <v>240</v>
          </cell>
          <cell r="O101">
            <v>120</v>
          </cell>
          <cell r="R101">
            <v>240</v>
          </cell>
          <cell r="S101">
            <v>148</v>
          </cell>
          <cell r="U101">
            <v>11.02027027027027</v>
          </cell>
          <cell r="V101">
            <v>3.7229729729729728</v>
          </cell>
          <cell r="Y101">
            <v>207.2</v>
          </cell>
          <cell r="Z101">
            <v>155</v>
          </cell>
          <cell r="AA101">
            <v>157.19999999999999</v>
          </cell>
          <cell r="AB101">
            <v>138</v>
          </cell>
          <cell r="AC101" t="e">
            <v>#N/A</v>
          </cell>
          <cell r="AD101" t="e">
            <v>#N/A</v>
          </cell>
        </row>
        <row r="102">
          <cell r="A102" t="str">
            <v>7103 БЕКОН с/к с/н в/у 1/180 10шт.  ОСТАНКИНО</v>
          </cell>
          <cell r="B102" t="str">
            <v>шт</v>
          </cell>
          <cell r="C102">
            <v>485</v>
          </cell>
          <cell r="D102">
            <v>70</v>
          </cell>
          <cell r="E102">
            <v>197</v>
          </cell>
          <cell r="F102">
            <v>277</v>
          </cell>
          <cell r="G102">
            <v>0.18</v>
          </cell>
          <cell r="H102" t="e">
            <v>#N/A</v>
          </cell>
          <cell r="I102">
            <v>276</v>
          </cell>
          <cell r="J102">
            <v>-79</v>
          </cell>
          <cell r="K102">
            <v>0</v>
          </cell>
          <cell r="L102">
            <v>0</v>
          </cell>
          <cell r="M102">
            <v>0</v>
          </cell>
          <cell r="N102">
            <v>240</v>
          </cell>
          <cell r="S102">
            <v>39.4</v>
          </cell>
          <cell r="U102">
            <v>13.121827411167514</v>
          </cell>
          <cell r="V102">
            <v>7.030456852791878</v>
          </cell>
          <cell r="Y102">
            <v>79</v>
          </cell>
          <cell r="Z102">
            <v>45</v>
          </cell>
          <cell r="AA102">
            <v>32</v>
          </cell>
          <cell r="AB102">
            <v>18</v>
          </cell>
          <cell r="AC102" t="str">
            <v>увел</v>
          </cell>
          <cell r="AD102" t="e">
            <v>#N/A</v>
          </cell>
        </row>
        <row r="103">
          <cell r="A103" t="str">
            <v>7126 МОЛОЧНАЯ Останкино вар п/о 0.4кг 8шт.  ОСТАНКИНО</v>
          </cell>
          <cell r="B103" t="str">
            <v>шт</v>
          </cell>
          <cell r="D103">
            <v>40</v>
          </cell>
          <cell r="E103">
            <v>0</v>
          </cell>
          <cell r="F103">
            <v>40</v>
          </cell>
          <cell r="G103">
            <v>0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0.5кг 8шт. (6305)</v>
          </cell>
          <cell r="B104" t="str">
            <v>шт</v>
          </cell>
          <cell r="C104">
            <v>35</v>
          </cell>
          <cell r="D104">
            <v>67</v>
          </cell>
          <cell r="E104">
            <v>26</v>
          </cell>
          <cell r="F104">
            <v>59</v>
          </cell>
          <cell r="G104">
            <v>0</v>
          </cell>
          <cell r="H104" t="e">
            <v>#N/A</v>
          </cell>
          <cell r="I104">
            <v>26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5.2</v>
          </cell>
          <cell r="U104">
            <v>11.346153846153845</v>
          </cell>
          <cell r="V104">
            <v>11.346153846153845</v>
          </cell>
          <cell r="Y104">
            <v>1.6</v>
          </cell>
          <cell r="Z104">
            <v>8.6</v>
          </cell>
          <cell r="AA104">
            <v>8.6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ДОМАШНИЙ РЕЦЕПТ Коровино вар п/о (5324)</v>
          </cell>
          <cell r="B105" t="str">
            <v>кг</v>
          </cell>
          <cell r="C105">
            <v>18.753</v>
          </cell>
          <cell r="D105">
            <v>59.113</v>
          </cell>
          <cell r="E105">
            <v>13.597</v>
          </cell>
          <cell r="F105">
            <v>55.155999999999999</v>
          </cell>
          <cell r="G105">
            <v>0</v>
          </cell>
          <cell r="H105" t="e">
            <v>#N/A</v>
          </cell>
          <cell r="I105">
            <v>14</v>
          </cell>
          <cell r="J105">
            <v>-0.40300000000000047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2.7193999999999998</v>
          </cell>
          <cell r="U105">
            <v>20.282415238655588</v>
          </cell>
          <cell r="V105">
            <v>20.282415238655588</v>
          </cell>
          <cell r="Y105">
            <v>5.1643999999999997</v>
          </cell>
          <cell r="Z105">
            <v>8.6652000000000005</v>
          </cell>
          <cell r="AA105">
            <v>6.7031999999999998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Папа может сос п/о мгс 1.5*4 (6954)  ОСТАНКИНО</v>
          </cell>
          <cell r="B106" t="str">
            <v>кг</v>
          </cell>
          <cell r="C106">
            <v>218.25800000000001</v>
          </cell>
          <cell r="D106">
            <v>538.09400000000005</v>
          </cell>
          <cell r="E106">
            <v>293.26100000000002</v>
          </cell>
          <cell r="F106">
            <v>424.99700000000001</v>
          </cell>
          <cell r="G106">
            <v>0</v>
          </cell>
          <cell r="H106" t="e">
            <v>#N/A</v>
          </cell>
          <cell r="I106">
            <v>291</v>
          </cell>
          <cell r="J106">
            <v>2.2610000000000241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58.652200000000008</v>
          </cell>
          <cell r="U106">
            <v>7.2460538564623311</v>
          </cell>
          <cell r="V106">
            <v>7.2460538564623311</v>
          </cell>
          <cell r="Y106">
            <v>49.923000000000002</v>
          </cell>
          <cell r="Z106">
            <v>54.572000000000003</v>
          </cell>
          <cell r="AA106">
            <v>85.877399999999994</v>
          </cell>
          <cell r="AB106">
            <v>47.889000000000003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сос п/о мгс 0.41кг_UZ (6087)  ОСТАНКИНО</v>
          </cell>
          <cell r="B107" t="str">
            <v>шт</v>
          </cell>
          <cell r="C107">
            <v>251</v>
          </cell>
          <cell r="D107">
            <v>1</v>
          </cell>
          <cell r="E107">
            <v>80</v>
          </cell>
          <cell r="F107">
            <v>172</v>
          </cell>
          <cell r="G107">
            <v>0</v>
          </cell>
          <cell r="H107">
            <v>0</v>
          </cell>
          <cell r="I107">
            <v>80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S107">
            <v>16</v>
          </cell>
          <cell r="U107">
            <v>10.75</v>
          </cell>
          <cell r="V107">
            <v>10.75</v>
          </cell>
          <cell r="Y107">
            <v>25.2</v>
          </cell>
          <cell r="Z107">
            <v>18.600000000000001</v>
          </cell>
          <cell r="AA107">
            <v>13</v>
          </cell>
          <cell r="AB107">
            <v>6</v>
          </cell>
          <cell r="AC107">
            <v>0</v>
          </cell>
          <cell r="A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28.02.2025 - 06.03.2025</v>
          </cell>
        </row>
        <row r="4">
          <cell r="A4" t="str">
            <v>Номенклатура</v>
          </cell>
          <cell r="E4" t="str">
            <v>кол-во</v>
          </cell>
        </row>
        <row r="5">
          <cell r="E5" t="str">
            <v>Заказано</v>
          </cell>
          <cell r="F5" t="str">
            <v>Отгружено</v>
          </cell>
        </row>
        <row r="6">
          <cell r="A6" t="str">
            <v xml:space="preserve"> 003   Колбаса Вязанка с индейкой, вектор ВЕС, ПОКОМ</v>
          </cell>
          <cell r="F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562.29999999999995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566.34699999999998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E9">
            <v>17.902000000000001</v>
          </cell>
          <cell r="F9">
            <v>1549.422</v>
          </cell>
        </row>
        <row r="10">
          <cell r="A10" t="str">
            <v xml:space="preserve"> 023  Колбаса Докторская ГОСТ, Вязанка вектор, 0,4 кг, ПОКОМ</v>
          </cell>
          <cell r="E10">
            <v>780</v>
          </cell>
          <cell r="F10">
            <v>3003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E11">
            <v>796</v>
          </cell>
          <cell r="F11">
            <v>4448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E12">
            <v>218</v>
          </cell>
          <cell r="F12">
            <v>3764</v>
          </cell>
        </row>
        <row r="13">
          <cell r="A13" t="str">
            <v xml:space="preserve"> 043  Ветчина Нежная ТМ Особый рецепт, п/а, 0,4кг    ПОКОМ</v>
          </cell>
          <cell r="E13">
            <v>1</v>
          </cell>
          <cell r="F13">
            <v>83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E14">
            <v>1</v>
          </cell>
          <cell r="F14">
            <v>275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323</v>
          </cell>
        </row>
        <row r="16">
          <cell r="A16" t="str">
            <v xml:space="preserve"> 079  Колбаса Сервелат Кремлевский,  0.35 кг, ПОКОМ</v>
          </cell>
          <cell r="F16">
            <v>17</v>
          </cell>
        </row>
        <row r="17">
          <cell r="A17" t="str">
            <v xml:space="preserve"> 083  Колбаса Швейцарская 0,17 кг., ШТ., сырокопченая   ПОКОМ</v>
          </cell>
          <cell r="E17">
            <v>1</v>
          </cell>
          <cell r="F17">
            <v>1262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639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E19">
            <v>528</v>
          </cell>
          <cell r="F19">
            <v>645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E20">
            <v>42</v>
          </cell>
          <cell r="F20">
            <v>298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473</v>
          </cell>
        </row>
        <row r="22">
          <cell r="A22" t="str">
            <v xml:space="preserve"> 200  Ветчина Дугушка ТМ Стародворье, вектор в/у    ПОКОМ</v>
          </cell>
          <cell r="E22">
            <v>7</v>
          </cell>
          <cell r="F22">
            <v>441.03</v>
          </cell>
        </row>
        <row r="23">
          <cell r="A23" t="str">
            <v xml:space="preserve"> 201  Ветчина Нежная ТМ Особый рецепт, (2,5кг), ПОКОМ</v>
          </cell>
          <cell r="E23">
            <v>30.1</v>
          </cell>
          <cell r="F23">
            <v>4514.8320000000003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E24">
            <v>15</v>
          </cell>
          <cell r="F24">
            <v>352.09699999999998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E25">
            <v>5</v>
          </cell>
          <cell r="F25">
            <v>921.65499999999997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F26">
            <v>540.49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184.23599999999999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E29">
            <v>1.6</v>
          </cell>
          <cell r="F29">
            <v>178.40799999999999</v>
          </cell>
        </row>
        <row r="30">
          <cell r="A30" t="str">
            <v xml:space="preserve"> 240  Колбаса Салями охотничья, ВЕС. ПОКОМ</v>
          </cell>
          <cell r="F30">
            <v>2.3109999999999999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451.35599999999999</v>
          </cell>
        </row>
        <row r="32">
          <cell r="A32" t="str">
            <v xml:space="preserve"> 247  Сардельки Нежные, ВЕС.  ПОКОМ</v>
          </cell>
          <cell r="F32">
            <v>162.501</v>
          </cell>
        </row>
        <row r="33">
          <cell r="A33" t="str">
            <v xml:space="preserve"> 248  Сардельки Сочные ТМ Особый рецепт,   ПОКОМ</v>
          </cell>
          <cell r="E33">
            <v>1.35</v>
          </cell>
          <cell r="F33">
            <v>169.13499999999999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F34">
            <v>1149.2149999999999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E35">
            <v>1.3</v>
          </cell>
          <cell r="F35">
            <v>111.15600000000001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169.70699999999999</v>
          </cell>
        </row>
        <row r="37">
          <cell r="A37" t="str">
            <v xml:space="preserve"> 263  Шпикачки Стародворские, ВЕС.  ПОКОМ</v>
          </cell>
          <cell r="F37">
            <v>120.907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67.805999999999997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59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88.403000000000006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E41">
            <v>1</v>
          </cell>
          <cell r="F41">
            <v>961</v>
          </cell>
        </row>
        <row r="42">
          <cell r="A42" t="str">
            <v xml:space="preserve"> 273  Сосиски Сочинки с сочной грудинкой, МГС 0.4кг,   ПОКОМ</v>
          </cell>
          <cell r="E42">
            <v>600</v>
          </cell>
          <cell r="F42">
            <v>3424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E43">
            <v>1622</v>
          </cell>
          <cell r="F43">
            <v>6118</v>
          </cell>
        </row>
        <row r="44">
          <cell r="A44" t="str">
            <v xml:space="preserve"> 283  Сосиски Сочинки, ВЕС, ТМ Стародворье ПОКОМ</v>
          </cell>
          <cell r="F44">
            <v>569.68100000000004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E45">
            <v>2</v>
          </cell>
          <cell r="F45">
            <v>702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E46">
            <v>2</v>
          </cell>
          <cell r="F46">
            <v>1352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F47">
            <v>268.11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E48">
            <v>1</v>
          </cell>
          <cell r="F48">
            <v>1253</v>
          </cell>
        </row>
        <row r="49">
          <cell r="A49" t="str">
            <v xml:space="preserve"> 302  Сосиски Сочинки по-баварски,  0.4кг, ТМ Стародворье  ПОКОМ</v>
          </cell>
          <cell r="E49">
            <v>2</v>
          </cell>
          <cell r="F49">
            <v>2267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104.76600000000001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204.11099999999999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E53">
            <v>3</v>
          </cell>
          <cell r="F53">
            <v>1266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E54">
            <v>3</v>
          </cell>
          <cell r="F54">
            <v>1823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1021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243.94900000000001</v>
          </cell>
        </row>
        <row r="57">
          <cell r="A57" t="str">
            <v xml:space="preserve"> 315  Колбаса вареная Молокуша ТМ Вязанка ВЕС, ПОКОМ</v>
          </cell>
          <cell r="F57">
            <v>607.07799999999997</v>
          </cell>
        </row>
        <row r="58">
          <cell r="A58" t="str">
            <v xml:space="preserve"> 316  Колбаса Нежная ТМ Зареченские ВЕС  ПОКОМ</v>
          </cell>
          <cell r="F58">
            <v>49.35</v>
          </cell>
        </row>
        <row r="59">
          <cell r="A59" t="str">
            <v xml:space="preserve"> 318  Сосиски Датские ТМ Зареченские, ВЕС  ПОКОМ</v>
          </cell>
          <cell r="E59">
            <v>103.8</v>
          </cell>
          <cell r="F59">
            <v>3188.223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E60">
            <v>1153</v>
          </cell>
          <cell r="F60">
            <v>4510</v>
          </cell>
        </row>
        <row r="61">
          <cell r="A61" t="str">
            <v xml:space="preserve"> 322  Колбаса вареная Молокуша 0,45кг ТМ Вязанка  ПОКОМ</v>
          </cell>
          <cell r="E61">
            <v>756</v>
          </cell>
          <cell r="F61">
            <v>3872</v>
          </cell>
        </row>
        <row r="62">
          <cell r="A62" t="str">
            <v xml:space="preserve"> 324  Ветчина Филейская ТМ Вязанка Столичная 0,45 кг ПОКОМ</v>
          </cell>
          <cell r="F62">
            <v>1402</v>
          </cell>
        </row>
        <row r="63">
          <cell r="A63" t="str">
            <v xml:space="preserve"> 328  Сардельки Сочинки Стародворье ТМ  0,4 кг ПОКОМ</v>
          </cell>
          <cell r="E63">
            <v>1</v>
          </cell>
          <cell r="F63">
            <v>451</v>
          </cell>
        </row>
        <row r="64">
          <cell r="A64" t="str">
            <v xml:space="preserve"> 329  Сардельки Сочинки с сыром Стародворье ТМ, 0,4 кг. ПОКОМ</v>
          </cell>
          <cell r="E64">
            <v>1</v>
          </cell>
          <cell r="F64">
            <v>387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E65">
            <v>3.9</v>
          </cell>
          <cell r="F65">
            <v>767.23800000000006</v>
          </cell>
        </row>
        <row r="66">
          <cell r="A66" t="str">
            <v xml:space="preserve"> 334  Паштет Любительский ТМ Стародворье ламистер 0,1 кг  ПОКОМ</v>
          </cell>
          <cell r="E66">
            <v>1</v>
          </cell>
          <cell r="F66">
            <v>491</v>
          </cell>
        </row>
        <row r="67">
          <cell r="A67" t="str">
            <v xml:space="preserve"> 335  Колбаса Сливушка ТМ Вязанка. ВЕС.  ПОКОМ </v>
          </cell>
          <cell r="F67">
            <v>265.06200000000001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10.452</v>
          </cell>
        </row>
        <row r="69">
          <cell r="A69" t="str">
            <v xml:space="preserve"> 342 Сосиски Сочинки Молочные ТМ Стародворье 0,4 кг ПОКОМ</v>
          </cell>
          <cell r="E69">
            <v>625</v>
          </cell>
          <cell r="F69">
            <v>3206</v>
          </cell>
        </row>
        <row r="70">
          <cell r="A70" t="str">
            <v xml:space="preserve"> 343 Сосиски Сочинки Сливочные ТМ Стародворье  0,4 кг</v>
          </cell>
          <cell r="E70">
            <v>7</v>
          </cell>
          <cell r="F70">
            <v>2216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E71">
            <v>0.81399999999999995</v>
          </cell>
          <cell r="F71">
            <v>571.24900000000002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E72">
            <v>0.8</v>
          </cell>
          <cell r="F72">
            <v>287.21199999999999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E73">
            <v>0.8</v>
          </cell>
          <cell r="F73">
            <v>724.36300000000006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406.21100000000001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137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282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F77">
            <v>476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146.38499999999999</v>
          </cell>
        </row>
        <row r="79">
          <cell r="A79" t="str">
            <v xml:space="preserve"> 368 Колбаса Балыкбургская с мраморным балыком 0,13 кг. ТМ Баварушка  ПОКОМ</v>
          </cell>
          <cell r="F79">
            <v>2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E80">
            <v>1</v>
          </cell>
          <cell r="F80">
            <v>603</v>
          </cell>
        </row>
        <row r="81">
          <cell r="A81" t="str">
            <v xml:space="preserve"> 377  Колбаса Молочная Дугушка 0,6кг ТМ Стародворье  ПОКОМ</v>
          </cell>
          <cell r="F81">
            <v>793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E82">
            <v>4</v>
          </cell>
          <cell r="F82">
            <v>859</v>
          </cell>
        </row>
        <row r="83">
          <cell r="A83" t="str">
            <v xml:space="preserve"> 388  Сосиски Восточные Халяль ТМ Вязанка 0,33 кг АК. ПОКОМ</v>
          </cell>
          <cell r="E83">
            <v>3</v>
          </cell>
          <cell r="F83">
            <v>774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E84">
            <v>1</v>
          </cell>
          <cell r="F84">
            <v>566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F85">
            <v>249</v>
          </cell>
        </row>
        <row r="86">
          <cell r="A86" t="str">
            <v xml:space="preserve"> 410  Сосиски Баварские с сыром ТМ Стародворье 0,35 кг. ПОКОМ</v>
          </cell>
          <cell r="E86">
            <v>1001</v>
          </cell>
          <cell r="F86">
            <v>4652</v>
          </cell>
        </row>
        <row r="87">
          <cell r="A87" t="str">
            <v xml:space="preserve"> 412  Сосиски Баварские ТМ Стародворье 0,35 кг ПОКОМ</v>
          </cell>
          <cell r="E87">
            <v>1846</v>
          </cell>
          <cell r="F87">
            <v>7956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7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E89">
            <v>1</v>
          </cell>
          <cell r="F89">
            <v>544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203.06700000000001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F91">
            <v>19.100000000000001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F92">
            <v>371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F93">
            <v>90.051000000000002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66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79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144</v>
          </cell>
        </row>
        <row r="97">
          <cell r="A97" t="str">
            <v xml:space="preserve"> 448  Сосиски Сливушки по-венски ТМ Вязанка. 0,3 кг ПОКОМ</v>
          </cell>
          <cell r="F97">
            <v>631</v>
          </cell>
        </row>
        <row r="98">
          <cell r="A98" t="str">
            <v xml:space="preserve"> 449  Колбаса Дугушка Стародворская ВЕС ТС Дугушка ПОКОМ</v>
          </cell>
          <cell r="F98">
            <v>362.166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E99">
            <v>15.1</v>
          </cell>
          <cell r="F99">
            <v>3710.1950000000002</v>
          </cell>
        </row>
        <row r="100">
          <cell r="A100" t="str">
            <v xml:space="preserve"> 453  Колбаса Докторская Филейная ВЕС большой батон ТМ Особый рецепт  ПОКОМ</v>
          </cell>
          <cell r="F100">
            <v>70.001000000000005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E101">
            <v>45.152999999999999</v>
          </cell>
          <cell r="F101">
            <v>5236.7169999999996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E102">
            <v>5.0999999999999996</v>
          </cell>
          <cell r="F102">
            <v>3994.8939999999998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F103">
            <v>1.3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F104">
            <v>284.846</v>
          </cell>
        </row>
        <row r="105">
          <cell r="A105" t="str">
            <v xml:space="preserve"> 467  Колбаса Филейная 0,5кг ТМ Особый рецепт  ПОКОМ</v>
          </cell>
          <cell r="E105">
            <v>1</v>
          </cell>
          <cell r="F105">
            <v>180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F106">
            <v>4</v>
          </cell>
        </row>
        <row r="107">
          <cell r="A107" t="str">
            <v xml:space="preserve"> 478  Сардельки Зареченские ВЕС ТМ Зареченские  ПОКОМ</v>
          </cell>
          <cell r="F107">
            <v>130.364</v>
          </cell>
        </row>
        <row r="108">
          <cell r="A108" t="str">
            <v xml:space="preserve"> 479  Шпикачки Зареченские ВЕС ТМ Зареченские  ПОКОМ</v>
          </cell>
          <cell r="F108">
            <v>1.3</v>
          </cell>
        </row>
        <row r="109">
          <cell r="A109" t="str">
            <v xml:space="preserve"> 481  Колбаса Филейная оригинальная ВЕС 1,87кг ТМ Особый рецепт большой батон  ПОКОМ</v>
          </cell>
          <cell r="F109">
            <v>0.8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F110">
            <v>22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F111">
            <v>34</v>
          </cell>
        </row>
        <row r="112">
          <cell r="A112" t="str">
            <v xml:space="preserve"> 492  Колбаса Салями Филейская 0,3кг ТМ Вязанка  ПОКОМ</v>
          </cell>
          <cell r="F112">
            <v>27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E113">
            <v>5</v>
          </cell>
          <cell r="F113">
            <v>1189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E114">
            <v>1</v>
          </cell>
          <cell r="F114">
            <v>573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E115">
            <v>2</v>
          </cell>
          <cell r="F115">
            <v>634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F116">
            <v>425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F117">
            <v>22.102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F118">
            <v>712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F119">
            <v>14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F120">
            <v>28.904</v>
          </cell>
        </row>
        <row r="121">
          <cell r="A121" t="str">
            <v xml:space="preserve"> 507  Колбаса Персидская халяль ВЕС ТМ Вязанка  ПОКОМ</v>
          </cell>
          <cell r="F121">
            <v>5.5</v>
          </cell>
        </row>
        <row r="122">
          <cell r="A122" t="str">
            <v xml:space="preserve"> 508  Сосиски Аравийские ВЕС ТМ Вязанка  ПОКОМ</v>
          </cell>
          <cell r="F122">
            <v>1.304</v>
          </cell>
        </row>
        <row r="123">
          <cell r="A123" t="str">
            <v xml:space="preserve"> 513  Колбаса вареная Стародворская 0,4кг ТМ Стародворье  ПОКОМ</v>
          </cell>
          <cell r="F123">
            <v>156</v>
          </cell>
        </row>
        <row r="124">
          <cell r="A124" t="str">
            <v>0612 Колбаса с/к Свиная 1кг в/у Останкино (код покуп. 99589)</v>
          </cell>
          <cell r="E124">
            <v>147.6</v>
          </cell>
          <cell r="F124">
            <v>188</v>
          </cell>
        </row>
        <row r="125">
          <cell r="A125" t="str">
            <v>0614 Колбаса с/к ПРАЗДНИЧНАЯ в/с дек.спец.мгс (код покуп. 123430)  ОСТАНКИНО</v>
          </cell>
          <cell r="E125">
            <v>98.8</v>
          </cell>
          <cell r="F125">
            <v>105.3</v>
          </cell>
        </row>
        <row r="126">
          <cell r="A126" t="str">
            <v>1146 Ароматная с/к в/у ОСТАНКИНО</v>
          </cell>
          <cell r="E126">
            <v>7</v>
          </cell>
          <cell r="F126">
            <v>7</v>
          </cell>
        </row>
        <row r="127">
          <cell r="A127" t="str">
            <v>3215 ВЕТЧ.МЯСНАЯ Папа может п/о 0.4кг 8шт.    ОСТАНКИНО</v>
          </cell>
          <cell r="E127">
            <v>2796</v>
          </cell>
          <cell r="F127">
            <v>2796</v>
          </cell>
        </row>
        <row r="128">
          <cell r="A128" t="str">
            <v>3680 ПРЕСИЖН с/к дек. спец мгс ОСТАНКИНО</v>
          </cell>
          <cell r="E128">
            <v>5.05</v>
          </cell>
          <cell r="F128">
            <v>5.05</v>
          </cell>
        </row>
        <row r="129">
          <cell r="A129" t="str">
            <v>3684 ПРЕСИЖН с/к в/у 1/250 8шт.   ОСТАНКИНО</v>
          </cell>
          <cell r="E129">
            <v>92</v>
          </cell>
          <cell r="F129">
            <v>92</v>
          </cell>
        </row>
        <row r="130">
          <cell r="A130" t="str">
            <v>4063 МЯСНАЯ Папа может вар п/о_Л   ОСТАНКИНО</v>
          </cell>
          <cell r="E130">
            <v>1557.7</v>
          </cell>
          <cell r="F130">
            <v>1557.7</v>
          </cell>
        </row>
        <row r="131">
          <cell r="A131" t="str">
            <v>4117 ЭКСТРА Папа может с/к в/у_Л   ОСТАНКИНО</v>
          </cell>
          <cell r="E131">
            <v>47.8</v>
          </cell>
          <cell r="F131">
            <v>47.8</v>
          </cell>
        </row>
        <row r="132">
          <cell r="A132" t="str">
            <v>4561 ДОКТОРСКАЯ ГОСТ Папа может вар п/о  ОСТАНКИНО</v>
          </cell>
          <cell r="E132">
            <v>2814.75</v>
          </cell>
          <cell r="F132">
            <v>2853.6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E133">
            <v>2572</v>
          </cell>
          <cell r="F133">
            <v>2576.1999999999998</v>
          </cell>
        </row>
        <row r="134">
          <cell r="A134" t="str">
            <v>4786 КОЛБ.СНЭКИ Папа может в/к мгс 1/70_5  ОСТАНКИНО</v>
          </cell>
          <cell r="E134">
            <v>95</v>
          </cell>
          <cell r="F134">
            <v>95</v>
          </cell>
        </row>
        <row r="135">
          <cell r="A135" t="str">
            <v>4813 ФИЛЕЙНАЯ Папа может вар п/о_Л   ОСТАНКИНО</v>
          </cell>
          <cell r="E135">
            <v>517.20000000000005</v>
          </cell>
          <cell r="F135">
            <v>517.20000000000005</v>
          </cell>
        </row>
        <row r="136">
          <cell r="A136" t="str">
            <v>4993 САЛЯМИ ИТАЛЬЯНСКАЯ с/к в/у 1/250*8_120c ОСТАНКИНО</v>
          </cell>
          <cell r="E136">
            <v>361</v>
          </cell>
          <cell r="F136">
            <v>361</v>
          </cell>
        </row>
        <row r="137">
          <cell r="A137" t="str">
            <v>5246 ДОКТОРСКАЯ ПРЕМИУМ вар б/о мгс_30с ОСТАНКИНО</v>
          </cell>
          <cell r="E137">
            <v>36</v>
          </cell>
          <cell r="F137">
            <v>36</v>
          </cell>
        </row>
        <row r="138">
          <cell r="A138" t="str">
            <v>5247 РУССКАЯ ПРЕМИУМ вар б/о мгс_30с ОСТАНКИНО</v>
          </cell>
          <cell r="E138">
            <v>37.5</v>
          </cell>
          <cell r="F138">
            <v>37.5</v>
          </cell>
        </row>
        <row r="139">
          <cell r="A139" t="str">
            <v>5341 СЕРВЕЛАТ ОХОТНИЧИЙ в/к в/у  ОСТАНКИНО</v>
          </cell>
          <cell r="E139">
            <v>447.315</v>
          </cell>
          <cell r="F139">
            <v>447.315</v>
          </cell>
        </row>
        <row r="140">
          <cell r="A140" t="str">
            <v>5483 ЭКСТРА Папа может с/к в/у 1/250 8шт.   ОСТАНКИНО</v>
          </cell>
          <cell r="E140">
            <v>588</v>
          </cell>
          <cell r="F140">
            <v>588</v>
          </cell>
        </row>
        <row r="141">
          <cell r="A141" t="str">
            <v>5544 Сервелат Финский в/к в/у_45с НОВАЯ ОСТАНКИНО</v>
          </cell>
          <cell r="E141">
            <v>978.21500000000003</v>
          </cell>
          <cell r="F141">
            <v>978.21500000000003</v>
          </cell>
        </row>
        <row r="142">
          <cell r="A142" t="str">
            <v>5679 САЛЯМИ ИТАЛЬЯНСКАЯ с/к в/у 1/150_60с ОСТАНКИНО</v>
          </cell>
          <cell r="E142">
            <v>233</v>
          </cell>
          <cell r="F142">
            <v>233</v>
          </cell>
        </row>
        <row r="143">
          <cell r="A143" t="str">
            <v>5682 САЛЯМИ МЕЛКОЗЕРНЕНАЯ с/к в/у 1/120_60с   ОСТАНКИНО</v>
          </cell>
          <cell r="E143">
            <v>1911</v>
          </cell>
          <cell r="F143">
            <v>1921</v>
          </cell>
        </row>
        <row r="144">
          <cell r="A144" t="str">
            <v>5706 АРОМАТНАЯ Папа может с/к в/у 1/250 8шт.  ОСТАНКИНО</v>
          </cell>
          <cell r="E144">
            <v>708</v>
          </cell>
          <cell r="F144">
            <v>708</v>
          </cell>
        </row>
        <row r="145">
          <cell r="A145" t="str">
            <v>5708 ПОСОЛЬСКАЯ Папа может с/к в/у ОСТАНКИНО</v>
          </cell>
          <cell r="E145">
            <v>36.6</v>
          </cell>
          <cell r="F145">
            <v>36.6</v>
          </cell>
        </row>
        <row r="146">
          <cell r="A146" t="str">
            <v>5851 ЭКСТРА Папа может вар п/о   ОСТАНКИНО</v>
          </cell>
          <cell r="E146">
            <v>338.9</v>
          </cell>
          <cell r="F146">
            <v>338.9</v>
          </cell>
        </row>
        <row r="147">
          <cell r="A147" t="str">
            <v>5931 ОХОТНИЧЬЯ Папа может с/к в/у 1/220 8шт.   ОСТАНКИНО</v>
          </cell>
          <cell r="E147">
            <v>857</v>
          </cell>
          <cell r="F147">
            <v>857</v>
          </cell>
        </row>
        <row r="148">
          <cell r="A148" t="str">
            <v>6004 РАГУ СВИНОЕ 1кг 8шт.зам_120с ОСТАНКИНО</v>
          </cell>
          <cell r="E148">
            <v>96</v>
          </cell>
          <cell r="F148">
            <v>96</v>
          </cell>
        </row>
        <row r="149">
          <cell r="A149" t="str">
            <v>6158 ВРЕМЯ ОЛИВЬЕ Папа может вар п/о 0.4кг   ОСТАНКИНО</v>
          </cell>
          <cell r="E149">
            <v>798</v>
          </cell>
          <cell r="F149">
            <v>798</v>
          </cell>
        </row>
        <row r="150">
          <cell r="A150" t="str">
            <v>6200 ГРУДИНКА ПРЕМИУМ к/в мл/к в/у 0.3кг  ОСТАНКИНО</v>
          </cell>
          <cell r="E150">
            <v>413</v>
          </cell>
          <cell r="F150">
            <v>413</v>
          </cell>
        </row>
        <row r="151">
          <cell r="A151" t="str">
            <v>6201 ГРУДИНКА ПРЕМИУМ к/в с/н в/у 1/150 8 шт ОСТАНКИНО</v>
          </cell>
          <cell r="E151">
            <v>6</v>
          </cell>
          <cell r="F151">
            <v>6</v>
          </cell>
        </row>
        <row r="152">
          <cell r="A152" t="str">
            <v>6206 СВИНИНА ПО-ДОМАШНЕМУ к/в мл/к в/у 0.3кг  ОСТАНКИНО</v>
          </cell>
          <cell r="E152">
            <v>569</v>
          </cell>
          <cell r="F152">
            <v>569</v>
          </cell>
        </row>
        <row r="153">
          <cell r="A153" t="str">
            <v>6221 НЕАПОЛИТАНСКИЙ ДУЭТ с/к с/н мгс 1/90  ОСТАНКИНО</v>
          </cell>
          <cell r="E153">
            <v>293</v>
          </cell>
          <cell r="F153">
            <v>293</v>
          </cell>
        </row>
        <row r="154">
          <cell r="A154" t="str">
            <v>6222 ИТАЛЬЯНСКОЕ АССОРТИ с/в с/н мгс 1/90 ОСТАНКИНО</v>
          </cell>
          <cell r="E154">
            <v>123</v>
          </cell>
          <cell r="F154">
            <v>123</v>
          </cell>
        </row>
        <row r="155">
          <cell r="A155" t="str">
            <v>6228 МЯСНОЕ АССОРТИ к/з с/н мгс 1/90 10шт.  ОСТАНКИНО</v>
          </cell>
          <cell r="E155">
            <v>305</v>
          </cell>
          <cell r="F155">
            <v>305</v>
          </cell>
        </row>
        <row r="156">
          <cell r="A156" t="str">
            <v>6247 ДОМАШНЯЯ Папа может вар п/о 0,4кг 8шт.  ОСТАНКИНО</v>
          </cell>
          <cell r="E156">
            <v>159</v>
          </cell>
          <cell r="F156">
            <v>159</v>
          </cell>
        </row>
        <row r="157">
          <cell r="A157" t="str">
            <v>6268 ГОВЯЖЬЯ Папа может вар п/о 0,4кг 8 шт.  ОСТАНКИНО</v>
          </cell>
          <cell r="E157">
            <v>372</v>
          </cell>
          <cell r="F157">
            <v>372</v>
          </cell>
        </row>
        <row r="158">
          <cell r="A158" t="str">
            <v>6279 КОРЕЙКА ПО-ОСТ.к/в в/с с/н в/у 1/150_45с  ОСТАНКИНО</v>
          </cell>
          <cell r="E158">
            <v>281</v>
          </cell>
          <cell r="F158">
            <v>281</v>
          </cell>
        </row>
        <row r="159">
          <cell r="A159" t="str">
            <v>6303 МЯСНЫЕ Папа может сос п/о мгс 1.5*3  ОСТАНКИНО</v>
          </cell>
          <cell r="E159">
            <v>316.10000000000002</v>
          </cell>
          <cell r="F159">
            <v>316.10000000000002</v>
          </cell>
        </row>
        <row r="160">
          <cell r="A160" t="str">
            <v>6324 ДОКТОРСКАЯ ГОСТ вар п/о 0.4кг 8шт.  ОСТАНКИНО</v>
          </cell>
          <cell r="E160">
            <v>192</v>
          </cell>
          <cell r="F160">
            <v>192</v>
          </cell>
        </row>
        <row r="161">
          <cell r="A161" t="str">
            <v>6325 ДОКТОРСКАЯ ПРЕМИУМ вар п/о 0.4кг 8шт.  ОСТАНКИНО</v>
          </cell>
          <cell r="E161">
            <v>526</v>
          </cell>
          <cell r="F161">
            <v>526</v>
          </cell>
        </row>
        <row r="162">
          <cell r="A162" t="str">
            <v>6333 МЯСНАЯ Папа может вар п/о 0.4кг 8шт.  ОСТАНКИНО</v>
          </cell>
          <cell r="E162">
            <v>4467</v>
          </cell>
          <cell r="F162">
            <v>4479</v>
          </cell>
        </row>
        <row r="163">
          <cell r="A163" t="str">
            <v>6340 ДОМАШНИЙ РЕЦЕПТ Коровино 0.5кг 8шт.  ОСТАНКИНО</v>
          </cell>
          <cell r="E163">
            <v>532</v>
          </cell>
          <cell r="F163">
            <v>547</v>
          </cell>
        </row>
        <row r="164">
          <cell r="A164" t="str">
            <v>6341 ДОМАШНИЙ РЕЦЕПТ СО ШПИКОМ Коровино 0.5кг  ОСТАНКИНО</v>
          </cell>
          <cell r="E164">
            <v>10</v>
          </cell>
          <cell r="F164">
            <v>10</v>
          </cell>
        </row>
        <row r="165">
          <cell r="A165" t="str">
            <v>6344 СОЧНАЯ Папа может вар п/о 0.4кг  ОСТАНКИНО</v>
          </cell>
          <cell r="E165">
            <v>2</v>
          </cell>
          <cell r="F165">
            <v>2</v>
          </cell>
        </row>
        <row r="166">
          <cell r="A166" t="str">
            <v>6353 ЭКСТРА Папа может вар п/о 0.4кг 8шт.  ОСТАНКИНО</v>
          </cell>
          <cell r="E166">
            <v>2510</v>
          </cell>
          <cell r="F166">
            <v>2518</v>
          </cell>
        </row>
        <row r="167">
          <cell r="A167" t="str">
            <v>6392 ФИЛЕЙНАЯ Папа может вар п/о 0.4кг. ОСТАНКИНО</v>
          </cell>
          <cell r="E167">
            <v>4653</v>
          </cell>
          <cell r="F167">
            <v>4665</v>
          </cell>
        </row>
        <row r="168">
          <cell r="A168" t="str">
            <v>6411 ВЕТЧ.РУБЛЕНАЯ ПМ в/у срез 0.3кг 6шт.  ОСТАНКИНО</v>
          </cell>
          <cell r="E168">
            <v>95</v>
          </cell>
          <cell r="F168">
            <v>95</v>
          </cell>
        </row>
        <row r="169">
          <cell r="A169" t="str">
            <v>6415 БАЛЫКОВАЯ Коровино п/к в/у 0.84кг 6шт.  ОСТАНКИНО</v>
          </cell>
          <cell r="E169">
            <v>36</v>
          </cell>
          <cell r="F169">
            <v>36</v>
          </cell>
        </row>
        <row r="170">
          <cell r="A170" t="str">
            <v>6426 КЛАССИЧЕСКАЯ ПМ вар п/о 0.3кг 8шт.  ОСТАНКИНО</v>
          </cell>
          <cell r="E170">
            <v>1576</v>
          </cell>
          <cell r="F170">
            <v>1576</v>
          </cell>
        </row>
        <row r="171">
          <cell r="A171" t="str">
            <v>6448 СВИНИНА МАДЕРА с/к с/н в/у 1/100 10шт.   ОСТАНКИНО</v>
          </cell>
          <cell r="E171">
            <v>298</v>
          </cell>
          <cell r="F171">
            <v>298</v>
          </cell>
        </row>
        <row r="172">
          <cell r="A172" t="str">
            <v>6453 ЭКСТРА Папа может с/к с/н в/у 1/100 14шт.   ОСТАНКИНО</v>
          </cell>
          <cell r="E172">
            <v>1563</v>
          </cell>
          <cell r="F172">
            <v>1563</v>
          </cell>
        </row>
        <row r="173">
          <cell r="A173" t="str">
            <v>6454 АРОМАТНАЯ с/к с/н в/у 1/100 14шт.  ОСТАНКИНО</v>
          </cell>
          <cell r="E173">
            <v>1444</v>
          </cell>
          <cell r="F173">
            <v>1444</v>
          </cell>
        </row>
        <row r="174">
          <cell r="A174" t="str">
            <v>6459 СЕРВЕЛАТ ШВЕЙЦАРСК. в/к с/н в/у 1/100*10  ОСТАНКИНО</v>
          </cell>
          <cell r="E174">
            <v>566</v>
          </cell>
          <cell r="F174">
            <v>566</v>
          </cell>
        </row>
        <row r="175">
          <cell r="A175" t="str">
            <v>6470 ВЕТЧ.МРАМОРНАЯ в/у_45с  ОСТАНКИНО</v>
          </cell>
          <cell r="E175">
            <v>64.099999999999994</v>
          </cell>
          <cell r="F175">
            <v>64.099999999999994</v>
          </cell>
        </row>
        <row r="176">
          <cell r="A176" t="str">
            <v>6492 ШПИК С ЧЕСНОК.И ПЕРЦЕМ к/в в/у 0.3кг_45c  ОСТАНКИНО</v>
          </cell>
          <cell r="E176">
            <v>210</v>
          </cell>
          <cell r="F176">
            <v>210</v>
          </cell>
        </row>
        <row r="177">
          <cell r="A177" t="str">
            <v>6495 ВЕТЧ.МРАМОРНАЯ в/у срез 0.3кг 6шт_45с  ОСТАНКИНО</v>
          </cell>
          <cell r="E177">
            <v>476</v>
          </cell>
          <cell r="F177">
            <v>476</v>
          </cell>
        </row>
        <row r="178">
          <cell r="A178" t="str">
            <v>6527 ШПИКАЧКИ СОЧНЫЕ ПМ сар б/о мгс 1*3 45с ОСТАНКИНО</v>
          </cell>
          <cell r="E178">
            <v>440.5</v>
          </cell>
          <cell r="F178">
            <v>440.5</v>
          </cell>
        </row>
        <row r="179">
          <cell r="A179" t="str">
            <v>6528 ШПИКАЧКИ СОЧНЫЕ ПМ сар б/о мгс 0.4кг 45с  ОСТАНКИНО</v>
          </cell>
          <cell r="E179">
            <v>22</v>
          </cell>
          <cell r="F179">
            <v>22</v>
          </cell>
        </row>
        <row r="180">
          <cell r="A180" t="str">
            <v>6538 СЕРВЕЛАТ КЛАССИЧЕСКИЙ ПМ в/к в/у 0.62кг  ОСТАНКИНО 8шт</v>
          </cell>
          <cell r="E180">
            <v>1848</v>
          </cell>
          <cell r="F180">
            <v>1848</v>
          </cell>
        </row>
        <row r="181">
          <cell r="A181" t="str">
            <v>6561 ТИРОЛЬСКАЯ Папа может п/к в/у 0.62кг 8шт  ОСТАНКИНО</v>
          </cell>
          <cell r="E181">
            <v>2632</v>
          </cell>
          <cell r="F181">
            <v>2632</v>
          </cell>
        </row>
        <row r="182">
          <cell r="A182" t="str">
            <v>6578 СЕРВЕЛАТ ДОМАШНИЙ ПМ в/к в/у 0.84кг 6шт.  ОСТАНКИНО</v>
          </cell>
          <cell r="E182">
            <v>1710</v>
          </cell>
          <cell r="F182">
            <v>1710</v>
          </cell>
        </row>
        <row r="183">
          <cell r="A183" t="str">
            <v>6579 БАЛЫКОВАЯ СТМ Kvalita п/к в/у 0.84кг 6шт  ОСТАНКИНО</v>
          </cell>
          <cell r="E183">
            <v>2544</v>
          </cell>
          <cell r="F183">
            <v>2544</v>
          </cell>
        </row>
        <row r="184">
          <cell r="A184" t="str">
            <v>6586 МРАМОРНАЯ И БАЛЫКОВАЯ в/к с/н мгс 1/90 ОСТАНКИНО</v>
          </cell>
          <cell r="E184">
            <v>255</v>
          </cell>
          <cell r="F184">
            <v>255</v>
          </cell>
        </row>
        <row r="185">
          <cell r="A185" t="str">
            <v>6602 БАВАРСКИЕ ПМ сос ц/о мгс 0,35кг 8шт.  ОСТАНКИНО</v>
          </cell>
          <cell r="E185">
            <v>3432</v>
          </cell>
          <cell r="F185">
            <v>3432</v>
          </cell>
        </row>
        <row r="186">
          <cell r="A186" t="str">
            <v>6608 С ГОВЯДИНОЙ ОРИГИН. сар б/о мгс 1*3_45с  ОСТАНКИНО</v>
          </cell>
          <cell r="E186">
            <v>3085.83</v>
          </cell>
          <cell r="F186">
            <v>3117</v>
          </cell>
        </row>
        <row r="187">
          <cell r="A187" t="str">
            <v>6609 С ГОВЯДИНОЙ ПМ сар б/о мгс 0.4кг_45с ОСТАНКИНО</v>
          </cell>
          <cell r="E187">
            <v>36</v>
          </cell>
          <cell r="F187">
            <v>36</v>
          </cell>
        </row>
        <row r="188">
          <cell r="A188" t="str">
            <v>6616 МОЛОЧНЫЕ КЛАССИЧЕСКИЕ сос п/о в/у 0.3кг  ОСТАНКИНО</v>
          </cell>
          <cell r="E188">
            <v>551</v>
          </cell>
          <cell r="F188">
            <v>551</v>
          </cell>
        </row>
        <row r="189">
          <cell r="A189" t="str">
            <v>6620 РЕБРЫШКИ к/в в/у_30c (код покуп. 50392)  ОСТАНКИНО</v>
          </cell>
          <cell r="E189">
            <v>1506</v>
          </cell>
          <cell r="F189">
            <v>1557</v>
          </cell>
        </row>
        <row r="190">
          <cell r="A190" t="str">
            <v>6666 БОЯНСКАЯ Папа может п/к в/у 0,28кг 8 шт. ОСТАНКИНО</v>
          </cell>
          <cell r="E190">
            <v>1346</v>
          </cell>
          <cell r="F190">
            <v>1346</v>
          </cell>
        </row>
        <row r="191">
          <cell r="A191" t="str">
            <v>6683 СЕРВЕЛАТ ЗЕРНИСТЫЙ ПМ в/к в/у 0,35кг  ОСТАНКИНО</v>
          </cell>
          <cell r="E191">
            <v>3088</v>
          </cell>
          <cell r="F191">
            <v>3132</v>
          </cell>
        </row>
        <row r="192">
          <cell r="A192" t="str">
            <v>6684 СЕРВЕЛАТ КАРЕЛЬСКИЙ ПМ в/к в/у 0.28кг  ОСТАНКИНО</v>
          </cell>
          <cell r="E192">
            <v>2461</v>
          </cell>
          <cell r="F192">
            <v>2469</v>
          </cell>
        </row>
        <row r="193">
          <cell r="A193" t="str">
            <v>6689 СЕРВЕЛАТ ОХОТНИЧИЙ ПМ в/к в/у 0,35кг 8шт  ОСТАНКИНО</v>
          </cell>
          <cell r="E193">
            <v>3193</v>
          </cell>
          <cell r="F193">
            <v>3238</v>
          </cell>
        </row>
        <row r="194">
          <cell r="A194" t="str">
            <v>6697 СЕРВЕЛАТ ФИНСКИЙ ПМ в/к в/у 0,35кг 8шт.  ОСТАНКИНО</v>
          </cell>
          <cell r="E194">
            <v>4627</v>
          </cell>
          <cell r="F194">
            <v>4635</v>
          </cell>
        </row>
        <row r="195">
          <cell r="A195" t="str">
            <v>6713 СОЧНЫЙ ГРИЛЬ ПМ сос п/о мгс 0.41кг 8шт.  ОСТАНКИНО</v>
          </cell>
          <cell r="E195">
            <v>1510</v>
          </cell>
          <cell r="F195">
            <v>1510</v>
          </cell>
        </row>
        <row r="196">
          <cell r="A196" t="str">
            <v>6724 МОЛОЧНЫЕ ПМ сос п/о мгс 0.41кг 10шт.  ОСТАНКИНО</v>
          </cell>
          <cell r="E196">
            <v>305</v>
          </cell>
          <cell r="F196">
            <v>305</v>
          </cell>
        </row>
        <row r="197">
          <cell r="A197" t="str">
            <v>6738 Сосиски КОПЧЕНЫЕ п/о мгс (код покуп. 25277)  ОСТАНКИНО</v>
          </cell>
          <cell r="E197">
            <v>3300.8</v>
          </cell>
          <cell r="F197">
            <v>3434.3</v>
          </cell>
        </row>
        <row r="198">
          <cell r="A198" t="str">
            <v>6739 Сосиски Классические 1кг Папа может Квалита п/о  ОСТАНКИНО</v>
          </cell>
          <cell r="E198">
            <v>1945.6</v>
          </cell>
          <cell r="F198">
            <v>2037.4</v>
          </cell>
        </row>
        <row r="199">
          <cell r="A199" t="str">
            <v>6744 ОХОТНИЧЬЯ ПМ с/к с/н в/у 1/200 12шт.  ОСТАНКИНО</v>
          </cell>
          <cell r="E199">
            <v>600</v>
          </cell>
          <cell r="F199">
            <v>600</v>
          </cell>
        </row>
        <row r="200">
          <cell r="A200" t="str">
            <v>6762 СЛИВОЧНЫЕ сос ц/о мгс 0.41кг 8шт.  ОСТАНКИНО</v>
          </cell>
          <cell r="E200">
            <v>83</v>
          </cell>
          <cell r="F200">
            <v>83</v>
          </cell>
        </row>
        <row r="201">
          <cell r="A201" t="str">
            <v>6765 РУБЛЕНЫЕ сос ц/о мгс 0.36кг 6шт.  ОСТАНКИНО</v>
          </cell>
          <cell r="E201">
            <v>597</v>
          </cell>
          <cell r="F201">
            <v>597</v>
          </cell>
        </row>
        <row r="202">
          <cell r="A202" t="str">
            <v>6773 САЛЯМИ Папа может п/к в/у 0,28кг 8шт.  ОСТАНКИНО</v>
          </cell>
          <cell r="E202">
            <v>613</v>
          </cell>
          <cell r="F202">
            <v>613</v>
          </cell>
        </row>
        <row r="203">
          <cell r="A203" t="str">
            <v>6781 ПОСОЛЬСКАЯ с/к в/у 0.5кг 8шт.  ОСТАНКИНО</v>
          </cell>
          <cell r="E203">
            <v>1664</v>
          </cell>
          <cell r="F203">
            <v>1664</v>
          </cell>
        </row>
        <row r="204">
          <cell r="A204" t="str">
            <v>6785 ВЕНСКАЯ САЛЯМИ п/к в/у 0.33кг 8шт.  ОСТАНКИНО</v>
          </cell>
          <cell r="E204">
            <v>338</v>
          </cell>
          <cell r="F204">
            <v>338</v>
          </cell>
        </row>
        <row r="205">
          <cell r="A205" t="str">
            <v>6787 СЕРВЕЛАТ КРЕМЛЕВСКИЙ в/к в/у 0,33кг 8шт.  ОСТАНКИНО</v>
          </cell>
          <cell r="E205">
            <v>222</v>
          </cell>
          <cell r="F205">
            <v>222</v>
          </cell>
        </row>
        <row r="206">
          <cell r="A206" t="str">
            <v>6793 БАЛЫКОВАЯ в/к в/у 0,33кг 8шт.  ОСТАНКИНО</v>
          </cell>
          <cell r="E206">
            <v>482</v>
          </cell>
          <cell r="F206">
            <v>482</v>
          </cell>
        </row>
        <row r="207">
          <cell r="A207" t="str">
            <v>6794 БАЛЫКОВАЯ в/к в/у  ОСТАНКИНО</v>
          </cell>
          <cell r="E207">
            <v>10.36</v>
          </cell>
          <cell r="F207">
            <v>10.36</v>
          </cell>
        </row>
        <row r="208">
          <cell r="A208" t="str">
            <v>6801 ОСТАНКИНСКАЯ вар п/о 0.4кг 8шт.  ОСТАНКИНО</v>
          </cell>
          <cell r="E208">
            <v>49</v>
          </cell>
          <cell r="F208">
            <v>49</v>
          </cell>
        </row>
        <row r="209">
          <cell r="A209" t="str">
            <v>6823 Ветчина Домашняя Останкино 1кг п/о (код покуп. 95067)  ОСТАНКИНО</v>
          </cell>
          <cell r="E209">
            <v>2288</v>
          </cell>
          <cell r="F209">
            <v>2292</v>
          </cell>
        </row>
        <row r="210">
          <cell r="A210" t="str">
            <v>6829 МОЛОЧНЫЕ КЛАССИЧЕСКИЕ сос п/о мгс 2*4_С  ОСТАНКИНО</v>
          </cell>
          <cell r="E210">
            <v>507</v>
          </cell>
          <cell r="F210">
            <v>517</v>
          </cell>
        </row>
        <row r="211">
          <cell r="A211" t="str">
            <v>6837 ФИЛЕЙНЫЕ Папа Может сос ц/о мгс 0.4кг  ОСТАНКИНО</v>
          </cell>
          <cell r="E211">
            <v>988</v>
          </cell>
          <cell r="F211">
            <v>994</v>
          </cell>
        </row>
        <row r="212">
          <cell r="A212" t="str">
            <v>6842 ДЫМОВИЦА ИЗ ОКОРОКА к/в мл/к в/у 0,3кг  ОСТАНКИНО</v>
          </cell>
          <cell r="E212">
            <v>27</v>
          </cell>
          <cell r="F212">
            <v>27</v>
          </cell>
        </row>
        <row r="213">
          <cell r="A213" t="str">
            <v>6852 МОЛОЧНЫЕ ПРЕМИУМ ПМ сос п/о в/ у 1/350  ОСТАНКИНО</v>
          </cell>
          <cell r="E213">
            <v>2</v>
          </cell>
          <cell r="F213">
            <v>2</v>
          </cell>
        </row>
        <row r="214">
          <cell r="A214" t="str">
            <v>6854 МОЛОЧНЫЕ ПРЕМИУМ ПМ сос п/о мгс 0.6кг  ОСТАНКИНО</v>
          </cell>
          <cell r="E214">
            <v>1</v>
          </cell>
          <cell r="F214">
            <v>1</v>
          </cell>
        </row>
        <row r="215">
          <cell r="A215" t="str">
            <v>6861 ДОМАШНИЙ РЕЦЕПТ Коровино вар п/о  ОСТАНКИНО</v>
          </cell>
          <cell r="E215">
            <v>161.69999999999999</v>
          </cell>
          <cell r="F215">
            <v>161.69999999999999</v>
          </cell>
        </row>
        <row r="216">
          <cell r="A216" t="str">
            <v>6862 ДОМАШНИЙ РЕЦЕПТ СО ШПИК. Коровино вар п/о  ОСТАНКИНО</v>
          </cell>
          <cell r="E216">
            <v>28.4</v>
          </cell>
          <cell r="F216">
            <v>28.4</v>
          </cell>
        </row>
        <row r="217">
          <cell r="A217" t="str">
            <v>6866 ВЕТЧ.НЕЖНАЯ Коровино п/о_Маяк  ОСТАНКИНО</v>
          </cell>
          <cell r="E217">
            <v>136.30000000000001</v>
          </cell>
          <cell r="F217">
            <v>136.30000000000001</v>
          </cell>
        </row>
        <row r="218">
          <cell r="A218" t="str">
            <v>6874 Колбаса вар Папа может б/шпика 1кг п/о Квалита  ОСТАНКИНО</v>
          </cell>
          <cell r="E218">
            <v>5422.2</v>
          </cell>
          <cell r="F218">
            <v>5422.95</v>
          </cell>
        </row>
        <row r="219">
          <cell r="A219" t="str">
            <v>6909 ДЛЯ ДЕТЕЙ сос п/о мгс 0.33кг 8шт.  ОСТАНКИНО</v>
          </cell>
          <cell r="E219">
            <v>261</v>
          </cell>
          <cell r="F219">
            <v>261</v>
          </cell>
        </row>
        <row r="220">
          <cell r="A220" t="str">
            <v>6921 БЕКОН Папа может с/к с/н в/у 1/140 10шт  ОСТАНКИНО</v>
          </cell>
          <cell r="E220">
            <v>1</v>
          </cell>
          <cell r="F220">
            <v>1</v>
          </cell>
        </row>
        <row r="221">
          <cell r="A221" t="str">
            <v>6924 КАРЕЛЬСКАЯ ПМ с/к в/у 0.5кг 8шт.  ОСТАНКИНО</v>
          </cell>
          <cell r="E221">
            <v>1720</v>
          </cell>
          <cell r="F221">
            <v>1720</v>
          </cell>
        </row>
        <row r="222">
          <cell r="A222" t="str">
            <v>6962 МЯСНИКС ПМ сос б/о мгс 1/160 10шт.  ОСТАНКИНО</v>
          </cell>
          <cell r="E222">
            <v>16</v>
          </cell>
          <cell r="F222">
            <v>16</v>
          </cell>
        </row>
        <row r="223">
          <cell r="A223" t="str">
            <v>6963 СЕРВЕЛАТ ОРИГИНАЛЬНЫЙ ПМ в/к в/у 0.42кг  ОСТАНКИНО 8 шт</v>
          </cell>
          <cell r="E223">
            <v>3864</v>
          </cell>
          <cell r="F223">
            <v>3864</v>
          </cell>
        </row>
        <row r="224">
          <cell r="A224" t="str">
            <v>6987 СУПЕР СЫТНЫЕ ПМ сос п/о мгс 0.6кг 8 шт.  ОСТАНКИНО</v>
          </cell>
          <cell r="E224">
            <v>40</v>
          </cell>
          <cell r="F224">
            <v>40</v>
          </cell>
        </row>
        <row r="225">
          <cell r="A225" t="str">
            <v>7001 КЛАССИЧЕСКИЕ Папа может сар б/о мгс 1*3  ОСТАНКИНО</v>
          </cell>
          <cell r="E225">
            <v>158.19999999999999</v>
          </cell>
          <cell r="F225">
            <v>158.19999999999999</v>
          </cell>
        </row>
        <row r="226">
          <cell r="A226" t="str">
            <v>7025 ГОВЯЖЬЯ Папа может вар п/о 0.85кг 4шт.  ОСТАНКИНО</v>
          </cell>
          <cell r="E226">
            <v>2624</v>
          </cell>
          <cell r="F226">
            <v>2624</v>
          </cell>
        </row>
        <row r="227">
          <cell r="A227" t="str">
            <v>7035 ВЕТЧ.КЛАССИЧЕСКАЯ ПМ п/о 0.35кг 8шт.  ОСТАНКИНО</v>
          </cell>
          <cell r="E227">
            <v>278</v>
          </cell>
          <cell r="F227">
            <v>278</v>
          </cell>
        </row>
        <row r="228">
          <cell r="A228" t="str">
            <v>7037 Сосиски С говядиной Папа Может п/о мгс 1кг  ОСТАНКИНО</v>
          </cell>
          <cell r="E228">
            <v>1659.9</v>
          </cell>
          <cell r="F228">
            <v>1836</v>
          </cell>
        </row>
        <row r="229">
          <cell r="A229" t="str">
            <v>7038 С ГОВЯДИНОЙ ПМ сос п/о мгс 1.5*4  ОСТАНКИНО</v>
          </cell>
          <cell r="E229">
            <v>114</v>
          </cell>
          <cell r="F229">
            <v>114</v>
          </cell>
        </row>
        <row r="230">
          <cell r="A230" t="str">
            <v>7040 С ИНДЕЙКОЙ ПМ сос ц/о в/у 1/270 8шт.  ОСТАНКИНО</v>
          </cell>
          <cell r="E230">
            <v>213</v>
          </cell>
          <cell r="F230">
            <v>213</v>
          </cell>
        </row>
        <row r="231">
          <cell r="A231" t="str">
            <v>7052 ПЕППЕРОНИ с/к с/н мгс 1*2_HRC  ОСТАНКИНО</v>
          </cell>
          <cell r="E231">
            <v>6</v>
          </cell>
          <cell r="F231">
            <v>6</v>
          </cell>
        </row>
        <row r="232">
          <cell r="A232" t="str">
            <v>7053 БЕКОН ДЛЯ КУЛИНАРИИ с/к с/н мгс 1*2_HRC  ОСТАНКИНО</v>
          </cell>
          <cell r="E232">
            <v>7</v>
          </cell>
          <cell r="F232">
            <v>7</v>
          </cell>
        </row>
        <row r="233">
          <cell r="A233" t="str">
            <v>7058 ШПИКАЧКИ СОЧНЫЕ С БЕКОНОМ п/о мгс 1*3  ОСТАНКИНО</v>
          </cell>
          <cell r="E233">
            <v>2452.0500000000002</v>
          </cell>
          <cell r="F233">
            <v>2504.3000000000002</v>
          </cell>
        </row>
        <row r="234">
          <cell r="A234" t="str">
            <v>7059 ШПИКАЧКИ СОЧНЫЕ С БЕК. п/о мгс 0.3кг_60с  ОСТАНКИНО</v>
          </cell>
          <cell r="E234">
            <v>118</v>
          </cell>
          <cell r="F234">
            <v>118</v>
          </cell>
        </row>
        <row r="235">
          <cell r="A235" t="str">
            <v>7066 СОЧНЫЕ ПМ сос п/о мгс 0.41кг 10шт_50с  ОСТАНКИНО</v>
          </cell>
          <cell r="E235">
            <v>6876</v>
          </cell>
          <cell r="F235">
            <v>6956</v>
          </cell>
        </row>
        <row r="236">
          <cell r="A236" t="str">
            <v>7070 СОЧНЫЕ ПМ сос п/о мгс 1.5*4_А_50с  ОСТАНКИНО</v>
          </cell>
          <cell r="E236">
            <v>3147.6</v>
          </cell>
          <cell r="F236">
            <v>3147.6</v>
          </cell>
        </row>
        <row r="237">
          <cell r="A237" t="str">
            <v>7073 МОЛОЧ.ПРЕМИУМ ПМ сос п/о в/у 1/350_50с  ОСТАНКИНО</v>
          </cell>
          <cell r="E237">
            <v>2295</v>
          </cell>
          <cell r="F237">
            <v>2303</v>
          </cell>
        </row>
        <row r="238">
          <cell r="A238" t="str">
            <v>7074 МОЛОЧ.ПРЕМИУМ ПМ сос п/о мгс 0.6кг_50с  ОСТАНКИНО</v>
          </cell>
          <cell r="E238">
            <v>242</v>
          </cell>
          <cell r="F238">
            <v>242</v>
          </cell>
        </row>
        <row r="239">
          <cell r="A239" t="str">
            <v>7075 МОЛОЧ.ПРЕМИУМ ПМ сос п/о мгс 1.5*4_О_50с  ОСТАНКИНО</v>
          </cell>
          <cell r="E239">
            <v>120</v>
          </cell>
          <cell r="F239">
            <v>120</v>
          </cell>
        </row>
        <row r="240">
          <cell r="A240" t="str">
            <v>7077 МЯСНЫЕ С ГОВЯД.ПМ сос п/о мгс 0.4кг_50с  ОСТАНКИНО</v>
          </cell>
          <cell r="E240">
            <v>1163</v>
          </cell>
          <cell r="F240">
            <v>1223</v>
          </cell>
        </row>
        <row r="241">
          <cell r="A241" t="str">
            <v>7079 Сосиски Молочные оригинальные 1кг Папа может Квалита  ОСТАНКИНО</v>
          </cell>
          <cell r="E241">
            <v>1909</v>
          </cell>
          <cell r="F241">
            <v>1915.2</v>
          </cell>
        </row>
        <row r="242">
          <cell r="A242" t="str">
            <v>7080 СЛИВОЧНЫЕ ПМ сос п/о мгс 0.41кг 10шт. 50с  ОСТАНКИНО</v>
          </cell>
          <cell r="E242">
            <v>2645</v>
          </cell>
          <cell r="F242">
            <v>2658</v>
          </cell>
        </row>
        <row r="243">
          <cell r="A243" t="str">
            <v>7082 СЛИВОЧНЫЕ ПМ сос п/о мгс 1.5*4_50с  ОСТАНКИНО</v>
          </cell>
          <cell r="E243">
            <v>178.2</v>
          </cell>
          <cell r="F243">
            <v>178.2</v>
          </cell>
        </row>
        <row r="244">
          <cell r="A244" t="str">
            <v>7087 ШПИК С ЧЕСНОК.И ПЕРЦЕМ к/в в/у 0.3кг_50с  ОСТАНКИНО</v>
          </cell>
          <cell r="E244">
            <v>16</v>
          </cell>
          <cell r="F244">
            <v>16</v>
          </cell>
        </row>
        <row r="245">
          <cell r="A245" t="str">
            <v>7090 СВИНИНА ПО-ДОМ. к/в мл/к в/у 0.3кг_50с  ОСТАНКИНО</v>
          </cell>
          <cell r="E245">
            <v>58</v>
          </cell>
          <cell r="F245">
            <v>58</v>
          </cell>
        </row>
        <row r="246">
          <cell r="A246" t="str">
            <v>7091 СВИНИНА ПО-ДОМАШНЕМУ к/в с/н в/у 1/250*6  ОСТАНКИНО</v>
          </cell>
          <cell r="E246">
            <v>1416</v>
          </cell>
          <cell r="F246">
            <v>1416</v>
          </cell>
        </row>
        <row r="247">
          <cell r="A247" t="str">
            <v>7092 БЕКОН Папа может с/к с/н в/у 1/140_50с  ОСТАНКИНО</v>
          </cell>
          <cell r="E247">
            <v>883</v>
          </cell>
          <cell r="F247">
            <v>883</v>
          </cell>
        </row>
        <row r="248">
          <cell r="A248" t="str">
            <v>7103 БЕКОН с/к с/н в/у 1/180 10шт.  ОСТАНКИНО</v>
          </cell>
          <cell r="E248">
            <v>3301</v>
          </cell>
          <cell r="F248">
            <v>3301</v>
          </cell>
        </row>
        <row r="249">
          <cell r="A249" t="str">
            <v>7161 СЕРВЕЛАТ ДОМАШНИЙ ПМ в/к в/у 0.84кг 6шт.  ОСТАНКИНО</v>
          </cell>
          <cell r="E249">
            <v>594</v>
          </cell>
          <cell r="F249">
            <v>594</v>
          </cell>
        </row>
        <row r="250">
          <cell r="A250" t="str">
            <v>7163 СЕРВЕЛАТ КЛАССИЧЕСКИЙ ПМ в/к в/у 0.62кг  ОСТАНКИНО</v>
          </cell>
          <cell r="E250">
            <v>576</v>
          </cell>
          <cell r="F250">
            <v>576</v>
          </cell>
        </row>
        <row r="251">
          <cell r="A251" t="str">
            <v>7164 СЕРВЕЛАТ ОРИГИНАЛЬНЫЙ ПМ в/к в/у 0.42кг  ОСТАНКИНО</v>
          </cell>
          <cell r="E251">
            <v>1248</v>
          </cell>
          <cell r="F251">
            <v>1248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E252">
            <v>151</v>
          </cell>
          <cell r="F252">
            <v>151</v>
          </cell>
        </row>
        <row r="253">
          <cell r="A253" t="str">
            <v>Балык свиной с/к "Эликатессе" 0,10 кг.шт. нарезка (лоток с ср.защ.атм.)  СПК</v>
          </cell>
          <cell r="E253">
            <v>197</v>
          </cell>
          <cell r="F253">
            <v>197</v>
          </cell>
        </row>
        <row r="254">
          <cell r="A254" t="str">
            <v>Балыковая с/к 200 гр. срез "Эликатессе" термоформ.пак.  СПК</v>
          </cell>
          <cell r="E254">
            <v>84</v>
          </cell>
          <cell r="F254">
            <v>84</v>
          </cell>
        </row>
        <row r="255">
          <cell r="A255" t="str">
            <v>БОНУС ДОМАШНИЙ РЕЦЕПТ Коровино вар п/о (5324)</v>
          </cell>
          <cell r="E255">
            <v>4</v>
          </cell>
          <cell r="F255">
            <v>4</v>
          </cell>
        </row>
        <row r="256">
          <cell r="A256" t="str">
            <v>БОНУС МОЛОЧНЫЕ КЛАССИЧЕСКИЕ сос п/о в/у 0.3кг (6084)  ОСТАНКИНО</v>
          </cell>
          <cell r="E256">
            <v>26</v>
          </cell>
          <cell r="F256">
            <v>26</v>
          </cell>
        </row>
        <row r="257">
          <cell r="A257" t="str">
            <v>БОНУС МОЛОЧНЫЕ КЛАССИЧЕСКИЕ сос п/о мгс 2*4_С (4980)  ОСТАНКИНО</v>
          </cell>
          <cell r="E257">
            <v>12</v>
          </cell>
          <cell r="F257">
            <v>12</v>
          </cell>
        </row>
        <row r="258">
          <cell r="A258" t="str">
            <v>БОНУС СОЧНЫЕ Папа может сос п/о мгс 1.5*4 (6954)  ОСТАНКИНО</v>
          </cell>
          <cell r="E258">
            <v>183.5</v>
          </cell>
          <cell r="F258">
            <v>183.5</v>
          </cell>
        </row>
        <row r="259">
          <cell r="A259" t="str">
            <v>БОНУС СОЧНЫЕ сос п/о мгс 0.41кг_UZ (6087)  ОСТАНКИНО</v>
          </cell>
          <cell r="E259">
            <v>107</v>
          </cell>
          <cell r="F259">
            <v>107</v>
          </cell>
        </row>
        <row r="260">
          <cell r="A260" t="str">
            <v>БОНУС_ 017  Сосиски Вязанка Сливочные, Вязанка амицел ВЕС.ПОКОМ</v>
          </cell>
          <cell r="F260">
            <v>388.90499999999997</v>
          </cell>
        </row>
        <row r="261">
          <cell r="A261" t="str">
            <v>БОНУС_ 456  Колбаса Филейная ТМ Особый рецепт ВЕС большой батон  ПОКОМ</v>
          </cell>
          <cell r="F261">
            <v>708.28800000000001</v>
          </cell>
        </row>
        <row r="262">
          <cell r="A262" t="str">
            <v>БОНУС_ 457  Колбаса Молочная ТМ Особый рецепт ВЕС большой батон  ПОКОМ</v>
          </cell>
          <cell r="F262">
            <v>135.001</v>
          </cell>
        </row>
        <row r="263">
          <cell r="A263" t="str">
            <v>БОНУС_079  Колбаса Сервелат Кремлевский,  0.35 кг, ПОКОМ</v>
          </cell>
          <cell r="F263">
            <v>184</v>
          </cell>
        </row>
        <row r="264">
          <cell r="A264" t="str">
            <v>БОНУС_302  Сосиски Сочинки по-баварски,  0.4кг, ТМ Стародворье  ПОКОМ</v>
          </cell>
          <cell r="F264">
            <v>52</v>
          </cell>
        </row>
        <row r="265">
          <cell r="A265" t="str">
            <v>БОНУС_312  Ветчина Филейская ВЕС ТМ  Вязанка ТС Столичная  ПОКОМ</v>
          </cell>
          <cell r="F265">
            <v>96.635000000000005</v>
          </cell>
        </row>
        <row r="266">
          <cell r="A266" t="str">
            <v>БОНУС_412  Сосиски Баварские ТМ Стародворье 0,35 кг ПОКОМ</v>
          </cell>
          <cell r="F266">
            <v>983</v>
          </cell>
        </row>
        <row r="267">
          <cell r="A267" t="str">
            <v>БОНУС_Готовые чебупели с ветчиной и сыром Горячая штучка 0,3кг зам  ПОКОМ</v>
          </cell>
          <cell r="F267">
            <v>673</v>
          </cell>
        </row>
        <row r="268">
          <cell r="A268" t="str">
            <v>БОНУС_Готовые чебупели сочные с мясом ТМ Горячая штучка  0,3кг зам    ПОКОМ</v>
          </cell>
          <cell r="F268">
            <v>4</v>
          </cell>
        </row>
        <row r="269">
          <cell r="A269" t="str">
            <v>БОНУС_Колбаса вареная Филейская ТМ Вязанка. ВЕС  ПОКОМ</v>
          </cell>
          <cell r="F269">
            <v>12.5</v>
          </cell>
        </row>
        <row r="270">
          <cell r="A270" t="str">
            <v>БОНУС_Колбаса Сервелат Филедворский, фиброуз, в/у 0,35 кг срез,  ПОКОМ</v>
          </cell>
          <cell r="F270">
            <v>345</v>
          </cell>
        </row>
        <row r="271">
          <cell r="A271" t="str">
            <v>БОНУС_Пельмени Бульмени с говядиной и свининой ТМ Горячая штучка. флоу-пак сфера 0,4 кг ПОКОМ</v>
          </cell>
          <cell r="F271">
            <v>162</v>
          </cell>
        </row>
        <row r="272">
          <cell r="A272" t="str">
            <v>БОНУС_Пельмени Отборные из свинины и говядины 0,9 кг ТМ Стародворье ТС Медвежье ушко  ПОКОМ</v>
          </cell>
          <cell r="F272">
            <v>46</v>
          </cell>
        </row>
        <row r="273">
          <cell r="A273" t="str">
            <v>Бутербродная вареная 0,47 кг шт.  СПК</v>
          </cell>
          <cell r="E273">
            <v>36</v>
          </cell>
          <cell r="F273">
            <v>36</v>
          </cell>
        </row>
        <row r="274">
          <cell r="A274" t="str">
            <v>Вацлавская п/к (черева) 390 гр.шт. термоус.пак  СПК</v>
          </cell>
          <cell r="E274">
            <v>28</v>
          </cell>
          <cell r="F274">
            <v>28</v>
          </cell>
        </row>
        <row r="275">
          <cell r="A275" t="str">
            <v>Готовые бельмеши сочные с мясом ТМ Горячая штучка 0,3кг зам  ПОКОМ</v>
          </cell>
          <cell r="F275">
            <v>249</v>
          </cell>
        </row>
        <row r="276">
          <cell r="A276" t="str">
            <v>Готовые чебупели острые с мясом Горячая штучка 0,3 кг зам  ПОКОМ</v>
          </cell>
          <cell r="E276">
            <v>2</v>
          </cell>
          <cell r="F276">
            <v>530</v>
          </cell>
        </row>
        <row r="277">
          <cell r="A277" t="str">
            <v>Готовые чебупели с ветчиной и сыром Горячая штучка 0,3кг зам  ПОКОМ</v>
          </cell>
          <cell r="E277">
            <v>788</v>
          </cell>
          <cell r="F277">
            <v>2189</v>
          </cell>
        </row>
        <row r="278">
          <cell r="A278" t="str">
            <v>Готовые чебупели сочные с мясом ТМ Горячая штучка  0,3кг зам  ПОКОМ</v>
          </cell>
          <cell r="E278">
            <v>530</v>
          </cell>
          <cell r="F278">
            <v>1962</v>
          </cell>
        </row>
        <row r="279">
          <cell r="A279" t="str">
            <v>Готовые чебуреки с мясом ТМ Горячая штучка 0,09 кг флоу-пак ПОКОМ</v>
          </cell>
          <cell r="E279">
            <v>1</v>
          </cell>
          <cell r="F279">
            <v>338</v>
          </cell>
        </row>
        <row r="280">
          <cell r="A280" t="str">
            <v>Грудинка "По-московски" в/к термоус.пак.  СПК</v>
          </cell>
          <cell r="E280">
            <v>24.54</v>
          </cell>
          <cell r="F280">
            <v>24.54</v>
          </cell>
        </row>
        <row r="281">
          <cell r="A281" t="str">
            <v>Гуцульская с/к "КолбасГрад" 160 гр.шт. термоус. пак  СПК</v>
          </cell>
          <cell r="E281">
            <v>157</v>
          </cell>
          <cell r="F281">
            <v>157</v>
          </cell>
        </row>
        <row r="282">
          <cell r="A282" t="str">
            <v>Дельгаро с/в "Эликатессе" 140 гр.шт.  СПК</v>
          </cell>
          <cell r="E282">
            <v>63</v>
          </cell>
          <cell r="F282">
            <v>63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E283">
            <v>203</v>
          </cell>
          <cell r="F283">
            <v>203</v>
          </cell>
        </row>
        <row r="284">
          <cell r="A284" t="str">
            <v>Докторская вареная в/с 0,47 кг шт.  СПК</v>
          </cell>
          <cell r="E284">
            <v>43</v>
          </cell>
          <cell r="F284">
            <v>43</v>
          </cell>
        </row>
        <row r="285">
          <cell r="A285" t="str">
            <v>Докторская вареная термоус.пак. "Высокий вкус"  СПК</v>
          </cell>
          <cell r="E285">
            <v>68.825999999999993</v>
          </cell>
          <cell r="F285">
            <v>68.825999999999993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53</v>
          </cell>
        </row>
        <row r="287">
          <cell r="A287" t="str">
            <v>ЖАР-ладушки с мясом 0,2кг ТМ Стародворье  ПОКОМ</v>
          </cell>
          <cell r="E287">
            <v>4</v>
          </cell>
          <cell r="F287">
            <v>472</v>
          </cell>
        </row>
        <row r="288">
          <cell r="A288" t="str">
            <v>ЖАР-ладушки с яблоком и грушей ТМ Стародворье 0,2 кг. ПОКОМ</v>
          </cell>
          <cell r="F288">
            <v>27</v>
          </cell>
        </row>
        <row r="289">
          <cell r="A289" t="str">
            <v>Карбонад Юбилейный термоус.пак.  СПК</v>
          </cell>
          <cell r="E289">
            <v>49.7</v>
          </cell>
          <cell r="F289">
            <v>49.7</v>
          </cell>
        </row>
        <row r="290">
          <cell r="A290" t="str">
            <v>Каша гречневая с говядиной "СПК" ж/б 0,340 кг.шт. термоус. пл. ЧМК  СПК</v>
          </cell>
          <cell r="E290">
            <v>5</v>
          </cell>
          <cell r="F290">
            <v>5</v>
          </cell>
        </row>
        <row r="291">
          <cell r="A291" t="str">
            <v>Классическая с/к 80 гр.шт.нар. (лоток с ср.защ.атм.)  СПК</v>
          </cell>
          <cell r="E291">
            <v>20</v>
          </cell>
          <cell r="F291">
            <v>20</v>
          </cell>
        </row>
        <row r="292">
          <cell r="A292" t="str">
            <v>Колбаски ПодПивасики оригинальные с/к 0,10 кг.шт. термофор.пак.  СПК</v>
          </cell>
          <cell r="E292">
            <v>522</v>
          </cell>
          <cell r="F292">
            <v>522</v>
          </cell>
        </row>
        <row r="293">
          <cell r="A293" t="str">
            <v>Колбаски ПодПивасики острые с/к 0,10 кг.шт. термофор.пак.  СПК</v>
          </cell>
          <cell r="E293">
            <v>471</v>
          </cell>
          <cell r="F293">
            <v>471</v>
          </cell>
        </row>
        <row r="294">
          <cell r="A294" t="str">
            <v>Колбаски ПодПивасики с сыром с/к 100 гр.шт. (в ср.защ.атм.)  СПК</v>
          </cell>
          <cell r="E294">
            <v>67</v>
          </cell>
          <cell r="F294">
            <v>67</v>
          </cell>
        </row>
        <row r="295">
          <cell r="A295" t="str">
            <v>Круггетсы с сырным соусом ТМ Горячая штучка 0,25 кг зам  ПОКОМ</v>
          </cell>
          <cell r="E295">
            <v>9</v>
          </cell>
          <cell r="F295">
            <v>648</v>
          </cell>
        </row>
        <row r="296">
          <cell r="A296" t="str">
            <v>Круггетсы сочные ТМ Горячая штучка ТС Круггетсы 0,25 кг зам  ПОКОМ</v>
          </cell>
          <cell r="E296">
            <v>284</v>
          </cell>
          <cell r="F296">
            <v>1158</v>
          </cell>
        </row>
        <row r="297">
          <cell r="A297" t="str">
            <v>Ла Фаворте с/в "Эликатессе" 140 гр.шт.  СПК</v>
          </cell>
          <cell r="E297">
            <v>65</v>
          </cell>
          <cell r="F297">
            <v>65</v>
          </cell>
        </row>
        <row r="298">
          <cell r="A298" t="str">
            <v>Ливерная Печеночная "Просто выгодно" 0,3 кг.шт.  СПК</v>
          </cell>
          <cell r="E298">
            <v>75</v>
          </cell>
          <cell r="F298">
            <v>75</v>
          </cell>
        </row>
        <row r="299">
          <cell r="A299" t="str">
            <v>Любительская вареная термоус.пак. "Высокий вкус"  СПК</v>
          </cell>
          <cell r="E299">
            <v>82.4</v>
          </cell>
          <cell r="F299">
            <v>82.4</v>
          </cell>
        </row>
        <row r="300">
          <cell r="A300" t="str">
            <v>Мини-пицца Владимирский стандарт с ветчиной и грибами 0,25кг ТМ Владимирский стандарт  ПОКОМ</v>
          </cell>
          <cell r="F300">
            <v>3</v>
          </cell>
        </row>
        <row r="301">
          <cell r="A301" t="str">
            <v>Мини-сосиски в тесте 3,7кг ВЕС заморож. ТМ Зареченские  ПОКОМ</v>
          </cell>
          <cell r="F301">
            <v>166.50299999999999</v>
          </cell>
        </row>
        <row r="302">
          <cell r="A302" t="str">
            <v>Мини-чебуречки с мясом ВЕС 5,5кг ТМ Зареченские  ПОКОМ</v>
          </cell>
          <cell r="F302">
            <v>110.5</v>
          </cell>
        </row>
        <row r="303">
          <cell r="A303" t="str">
            <v>Мини-шарики с курочкой и сыром ТМ Зареченские ВЕС  ПОКОМ</v>
          </cell>
          <cell r="F303">
            <v>108</v>
          </cell>
        </row>
        <row r="304">
          <cell r="A304" t="str">
            <v>Наггетсы Foodgital 0,25кг ТМ Горячая штучка  ПОКОМ</v>
          </cell>
          <cell r="F304">
            <v>28</v>
          </cell>
        </row>
        <row r="305">
          <cell r="A305" t="str">
            <v>Наггетсы из печи 0,25кг ТМ Вязанка ТС Няняггетсы Сливушки замор.  ПОКОМ</v>
          </cell>
          <cell r="E305">
            <v>7</v>
          </cell>
          <cell r="F305">
            <v>2758</v>
          </cell>
        </row>
        <row r="306">
          <cell r="A306" t="str">
            <v>Наггетсы Нагетосы Сочная курочка ТМ Горячая штучка 0,25 кг зам  ПОКОМ</v>
          </cell>
          <cell r="E306">
            <v>13</v>
          </cell>
          <cell r="F306">
            <v>2170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E307">
            <v>6</v>
          </cell>
          <cell r="F307">
            <v>2867</v>
          </cell>
        </row>
        <row r="308">
          <cell r="A308" t="str">
            <v>Наггетсы с куриным филе и сыром ТМ Вязанка 0,25 кг ПОКОМ</v>
          </cell>
          <cell r="E308">
            <v>4</v>
          </cell>
          <cell r="F308">
            <v>1088</v>
          </cell>
        </row>
        <row r="309">
          <cell r="A309" t="str">
            <v>Наггетсы Хрустящие 0,3кг ТМ Зареченские  ПОКОМ</v>
          </cell>
          <cell r="E309">
            <v>1</v>
          </cell>
          <cell r="F309">
            <v>179</v>
          </cell>
        </row>
        <row r="310">
          <cell r="A310" t="str">
            <v>Наггетсы Хрустящие ТМ Зареченские. ВЕС ПОКОМ</v>
          </cell>
          <cell r="E310">
            <v>6</v>
          </cell>
          <cell r="F310">
            <v>693</v>
          </cell>
        </row>
        <row r="311">
          <cell r="A311" t="str">
            <v>Оригинальная с перцем с/к  СПК</v>
          </cell>
          <cell r="E311">
            <v>97.8</v>
          </cell>
          <cell r="F311">
            <v>97.8</v>
          </cell>
        </row>
        <row r="312">
          <cell r="A312" t="str">
            <v>Оригинальная с перцем с/к 0,235 кг.шт.  СПК</v>
          </cell>
          <cell r="E312">
            <v>26</v>
          </cell>
          <cell r="F312">
            <v>26</v>
          </cell>
        </row>
        <row r="313">
          <cell r="A313" t="str">
            <v>Особая вареная  СПК</v>
          </cell>
          <cell r="E313">
            <v>2</v>
          </cell>
          <cell r="F313">
            <v>2</v>
          </cell>
        </row>
        <row r="314">
          <cell r="A314" t="str">
            <v>Паштет печеночный 140 гр.шт.  СПК</v>
          </cell>
          <cell r="E314">
            <v>28</v>
          </cell>
          <cell r="F314">
            <v>28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F315">
            <v>200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163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E317">
            <v>2</v>
          </cell>
          <cell r="F317">
            <v>61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E318">
            <v>3</v>
          </cell>
          <cell r="F318">
            <v>438</v>
          </cell>
        </row>
        <row r="319">
          <cell r="A319" t="str">
            <v>Пельмени Бигбули с мясом ТМ Горячая штучка. флоу-пак сфера 0,4 кг. ПОКОМ</v>
          </cell>
          <cell r="F319">
            <v>129</v>
          </cell>
        </row>
        <row r="320">
          <cell r="A320" t="str">
            <v>Пельмени Бигбули с мясом ТМ Горячая штучка. флоу-пак сфера 0,7 кг ПОКОМ</v>
          </cell>
          <cell r="E320">
            <v>191</v>
          </cell>
          <cell r="F320">
            <v>787</v>
          </cell>
        </row>
        <row r="321">
          <cell r="A321" t="str">
            <v>Пельмени Бигбули с мясом, Горячая штучка 0,43кг  ПОКОМ</v>
          </cell>
          <cell r="F321">
            <v>2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F322">
            <v>33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112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E324">
            <v>1</v>
          </cell>
          <cell r="F324">
            <v>1052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672</v>
          </cell>
        </row>
        <row r="326">
          <cell r="A326" t="str">
            <v>Пельмени Бульмени с говядиной и свининой Горячая штучка 0,43  ПОКОМ</v>
          </cell>
          <cell r="F326">
            <v>1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88.302000000000007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F328">
            <v>993.70299999999997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E329">
            <v>6</v>
          </cell>
          <cell r="F329">
            <v>972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E330">
            <v>654</v>
          </cell>
          <cell r="F330">
            <v>2484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4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E332">
            <v>9</v>
          </cell>
          <cell r="F332">
            <v>1129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E333">
            <v>1072</v>
          </cell>
          <cell r="F333">
            <v>3481</v>
          </cell>
        </row>
        <row r="334">
          <cell r="A334" t="str">
            <v>Пельмени Домашние с говядиной и свининой 0,7кг, сфера ТМ Зареченские  ПОКОМ</v>
          </cell>
          <cell r="F334">
            <v>7</v>
          </cell>
        </row>
        <row r="335">
          <cell r="A335" t="str">
            <v>Пельмени Домашние со сливочным маслом 0,7кг, сфера ТМ Зареченские  ПОКОМ</v>
          </cell>
          <cell r="F335">
            <v>2</v>
          </cell>
        </row>
        <row r="336">
          <cell r="A336" t="str">
            <v>Пельмени Медвежьи ушки с фермерскими сливками 0,7кг  ПОКОМ</v>
          </cell>
          <cell r="E336">
            <v>1</v>
          </cell>
          <cell r="F336">
            <v>207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F337">
            <v>261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F338">
            <v>103</v>
          </cell>
        </row>
        <row r="339">
          <cell r="A339" t="str">
            <v>Пельмени Мясорубские ТМ Стародворье фоупак равиоли 0,7 кг  ПОКОМ</v>
          </cell>
          <cell r="F339">
            <v>1201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F340">
            <v>189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F341">
            <v>370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F342">
            <v>556</v>
          </cell>
        </row>
        <row r="343">
          <cell r="A343" t="str">
            <v>Пельмени Сочные сфера 0,8 кг ТМ Стародворье  ПОКОМ</v>
          </cell>
          <cell r="E343">
            <v>1</v>
          </cell>
          <cell r="F343">
            <v>128</v>
          </cell>
        </row>
        <row r="344">
          <cell r="A344" t="str">
            <v>Пирожки с мясом 0,3кг ТМ Зареченские  ПОКОМ</v>
          </cell>
          <cell r="E344">
            <v>1</v>
          </cell>
          <cell r="F344">
            <v>53</v>
          </cell>
        </row>
        <row r="345">
          <cell r="A345" t="str">
            <v>Пирожки с мясом 3,7кг ВЕС ТМ Зареченские  ПОКОМ</v>
          </cell>
          <cell r="F345">
            <v>122.101</v>
          </cell>
        </row>
        <row r="346">
          <cell r="A346" t="str">
            <v>Пирожки с яблоком и грушей ВЕС ТМ Зареченские  ПОКОМ</v>
          </cell>
          <cell r="F346">
            <v>7.4009999999999998</v>
          </cell>
        </row>
        <row r="347">
          <cell r="A347" t="str">
            <v>Плавленый сыр "Шоколадный" 30% 180 гр ТМ "ПАПА МОЖЕТ"  ОСТАНКИНО</v>
          </cell>
          <cell r="E347">
            <v>23</v>
          </cell>
          <cell r="F347">
            <v>23</v>
          </cell>
        </row>
        <row r="348">
          <cell r="A348" t="str">
            <v>Плавленый Сыр 45% "С ветчиной" СТМ "ПапаМожет" 180гр  ОСТАНКИНО</v>
          </cell>
          <cell r="E348">
            <v>28</v>
          </cell>
          <cell r="F348">
            <v>28</v>
          </cell>
        </row>
        <row r="349">
          <cell r="A349" t="str">
            <v>Плавленый Сыр 45% "С грибами" СТМ "ПапаМожет 180гр  ОСТАНКИНО</v>
          </cell>
          <cell r="E349">
            <v>21</v>
          </cell>
          <cell r="F349">
            <v>21</v>
          </cell>
        </row>
        <row r="350">
          <cell r="A350" t="str">
            <v>Покровская вареная 0,47 кг шт.  СПК</v>
          </cell>
          <cell r="E350">
            <v>19</v>
          </cell>
          <cell r="F350">
            <v>19</v>
          </cell>
        </row>
        <row r="351">
          <cell r="A351" t="str">
            <v>ПолуКоп п/к 250 гр.шт. термоформ.пак.  СПК</v>
          </cell>
          <cell r="E351">
            <v>10</v>
          </cell>
          <cell r="F351">
            <v>10</v>
          </cell>
        </row>
        <row r="352">
          <cell r="A352" t="str">
            <v>Продукт колбасный с сыром копченый Коровино 400 гр  ОСТАНКИНО</v>
          </cell>
          <cell r="E352">
            <v>1</v>
          </cell>
          <cell r="F352">
            <v>1</v>
          </cell>
        </row>
        <row r="353">
          <cell r="A353" t="str">
            <v>Ричеза с/к 230 гр.шт.  СПК</v>
          </cell>
          <cell r="E353">
            <v>63</v>
          </cell>
          <cell r="F353">
            <v>63</v>
          </cell>
        </row>
        <row r="354">
          <cell r="A354" t="str">
            <v>Российский сливочный 45% ТМ Папа Может, брус (2шт)  ОСТАНКИНО</v>
          </cell>
          <cell r="E354">
            <v>14.6</v>
          </cell>
          <cell r="F354">
            <v>14.6</v>
          </cell>
        </row>
        <row r="355">
          <cell r="A355" t="str">
            <v>Сальчетти с/к 230 гр.шт.  СПК</v>
          </cell>
          <cell r="E355">
            <v>146</v>
          </cell>
          <cell r="F355">
            <v>146</v>
          </cell>
        </row>
        <row r="356">
          <cell r="A356" t="str">
            <v>Сальчичон с/к 200 гр. срез "Эликатессе" термоформ.пак.  СПК</v>
          </cell>
          <cell r="E356">
            <v>8</v>
          </cell>
          <cell r="F356">
            <v>8</v>
          </cell>
        </row>
        <row r="357">
          <cell r="A357" t="str">
            <v>Салями с перчиком с/к "КолбасГрад" 160 гр.шт. термоус. пак.  СПК</v>
          </cell>
          <cell r="E357">
            <v>132</v>
          </cell>
          <cell r="F357">
            <v>132</v>
          </cell>
        </row>
        <row r="358">
          <cell r="A358" t="str">
            <v>Салями с/к 100 гр.шт.нар. (лоток с ср.защ.атм.)  СПК</v>
          </cell>
          <cell r="E358">
            <v>27</v>
          </cell>
          <cell r="F358">
            <v>27</v>
          </cell>
        </row>
        <row r="359">
          <cell r="A359" t="str">
            <v>Салями Трюфель с/в "Эликатессе" 0,16 кг.шт.  СПК</v>
          </cell>
          <cell r="E359">
            <v>108</v>
          </cell>
          <cell r="F359">
            <v>108</v>
          </cell>
        </row>
        <row r="360">
          <cell r="A360" t="str">
            <v>Сардельки "Докторские" (черева) ( в ср.защ.атм.) 1.0 кг. "Высокий вкус"  СПК</v>
          </cell>
          <cell r="E360">
            <v>61</v>
          </cell>
          <cell r="F360">
            <v>61</v>
          </cell>
        </row>
        <row r="361">
          <cell r="A361" t="str">
            <v>Сардельки "Необыкновенные" (в ср.защ.атм.)  СПК</v>
          </cell>
          <cell r="E361">
            <v>3</v>
          </cell>
          <cell r="F361">
            <v>3</v>
          </cell>
        </row>
        <row r="362">
          <cell r="A362" t="str">
            <v>Сардельки из говядины (черева) (в ср.защ.атм.) "Высокий вкус"  СПК</v>
          </cell>
          <cell r="E362">
            <v>23</v>
          </cell>
          <cell r="F362">
            <v>23</v>
          </cell>
        </row>
        <row r="363">
          <cell r="A363" t="str">
            <v>Семейная с чесночком Экстра вареная  СПК</v>
          </cell>
          <cell r="E363">
            <v>20</v>
          </cell>
          <cell r="F363">
            <v>20</v>
          </cell>
        </row>
        <row r="364">
          <cell r="A364" t="str">
            <v>Сервелат Европейский в/к, в/с 0,38 кг.шт.термофор.пак  СПК</v>
          </cell>
          <cell r="E364">
            <v>53</v>
          </cell>
          <cell r="F364">
            <v>53</v>
          </cell>
        </row>
        <row r="365">
          <cell r="A365" t="str">
            <v>Сервелат Коньячный в/к 0,38 кг.шт термофор.пак  СПК</v>
          </cell>
          <cell r="E365">
            <v>8</v>
          </cell>
          <cell r="F365">
            <v>8</v>
          </cell>
        </row>
        <row r="366">
          <cell r="A366" t="str">
            <v>Сервелат мелкозернистый в/к 0,5 кг.шт. термоус.пак. "Высокий вкус"  СПК</v>
          </cell>
          <cell r="E366">
            <v>59</v>
          </cell>
          <cell r="F366">
            <v>59</v>
          </cell>
        </row>
        <row r="367">
          <cell r="A367" t="str">
            <v>Сервелат Финский в/к 0,38 кг.шт. термофор.пак.  СПК</v>
          </cell>
          <cell r="E367">
            <v>61</v>
          </cell>
          <cell r="F367">
            <v>61</v>
          </cell>
        </row>
        <row r="368">
          <cell r="A368" t="str">
            <v>Сервелат Фирменный в/к 0,10 кг.шт. нарезка (лоток с ср.защ.атм.)  СПК</v>
          </cell>
          <cell r="E368">
            <v>45</v>
          </cell>
          <cell r="F368">
            <v>45</v>
          </cell>
        </row>
        <row r="369">
          <cell r="A369" t="str">
            <v>Сибирская особая с/к 0,10 кг.шт. нарезка (лоток с ср.защ.атм.)  СПК</v>
          </cell>
          <cell r="E369">
            <v>103</v>
          </cell>
          <cell r="F369">
            <v>103</v>
          </cell>
        </row>
        <row r="370">
          <cell r="A370" t="str">
            <v>Сибирская особая с/к 0,235 кг шт.  СПК</v>
          </cell>
          <cell r="E370">
            <v>174</v>
          </cell>
          <cell r="F370">
            <v>174</v>
          </cell>
        </row>
        <row r="371">
          <cell r="A371" t="str">
            <v>Сливочный со вкусом топл. молока 45% тм Папа Может. брус (2шт)  ОСТАНКИНО</v>
          </cell>
          <cell r="E371">
            <v>34.5</v>
          </cell>
          <cell r="F371">
            <v>34.5</v>
          </cell>
        </row>
        <row r="372">
          <cell r="A372" t="str">
            <v>Сосиски "Баварские" 0,36 кг.шт. вак.упак.  СПК</v>
          </cell>
          <cell r="E372">
            <v>10</v>
          </cell>
          <cell r="F372">
            <v>10</v>
          </cell>
        </row>
        <row r="373">
          <cell r="A373" t="str">
            <v>Сосиски "Молочные" 0,36 кг.шт. вак.упак.  СПК</v>
          </cell>
          <cell r="E373">
            <v>9</v>
          </cell>
          <cell r="F373">
            <v>9</v>
          </cell>
        </row>
        <row r="374">
          <cell r="A374" t="str">
            <v>Сосиски Мусульманские "Просто выгодно" (в ср.защ.атм.)  СПК</v>
          </cell>
          <cell r="E374">
            <v>18</v>
          </cell>
          <cell r="F374">
            <v>18</v>
          </cell>
        </row>
        <row r="375">
          <cell r="A375" t="str">
            <v>Сосиски Хот-дог подкопченные (лоток с ср.защ.атм.)  СПК</v>
          </cell>
          <cell r="E375">
            <v>18</v>
          </cell>
          <cell r="F375">
            <v>18</v>
          </cell>
        </row>
        <row r="376">
          <cell r="A376" t="str">
            <v>Сочный мегачебурек ТМ Зареченские ВЕС ПОКОМ</v>
          </cell>
          <cell r="F376">
            <v>143.83000000000001</v>
          </cell>
        </row>
        <row r="377">
          <cell r="A377" t="str">
            <v>Сыр "Пармезан" 40% кусок 180 гр  ОСТАНКИНО</v>
          </cell>
          <cell r="E377">
            <v>127</v>
          </cell>
          <cell r="F377">
            <v>127</v>
          </cell>
        </row>
        <row r="378">
          <cell r="A378" t="str">
            <v>Сыр Боккончини копченый 40% 100 гр.  ОСТАНКИНО</v>
          </cell>
          <cell r="E378">
            <v>70</v>
          </cell>
          <cell r="F378">
            <v>70</v>
          </cell>
        </row>
        <row r="379">
          <cell r="A379" t="str">
            <v>Сыр колбасный копченый Папа Может 400 гр  ОСТАНКИНО</v>
          </cell>
          <cell r="E379">
            <v>15</v>
          </cell>
          <cell r="F379">
            <v>15</v>
          </cell>
        </row>
        <row r="380">
          <cell r="A380" t="str">
            <v>Сыр Останкино "Алтайский Gold" 50% вес  ОСТАНКИНО</v>
          </cell>
          <cell r="E380">
            <v>6.2</v>
          </cell>
          <cell r="F380">
            <v>6.2</v>
          </cell>
        </row>
        <row r="381">
          <cell r="A381" t="str">
            <v>Сыр ПАПА МОЖЕТ "Гауда Голд" 45% 180 г  ОСТАНКИНО</v>
          </cell>
          <cell r="E381">
            <v>473</v>
          </cell>
          <cell r="F381">
            <v>473</v>
          </cell>
        </row>
        <row r="382">
          <cell r="A382" t="str">
            <v>Сыр ПАПА МОЖЕТ "Голландский традиционный" 45% 180 г  ОСТАНКИНО</v>
          </cell>
          <cell r="E382">
            <v>679</v>
          </cell>
          <cell r="F382">
            <v>679</v>
          </cell>
        </row>
        <row r="383">
          <cell r="A383" t="str">
            <v>Сыр ПАПА МОЖЕТ "Министерский" 180гр, 45 %  ОСТАНКИНО</v>
          </cell>
          <cell r="E383">
            <v>179</v>
          </cell>
          <cell r="F383">
            <v>179</v>
          </cell>
        </row>
        <row r="384">
          <cell r="A384" t="str">
            <v>Сыр ПАПА МОЖЕТ "Папин завтрак" 180гр, 45 %  ОСТАНКИНО</v>
          </cell>
          <cell r="E384">
            <v>121</v>
          </cell>
          <cell r="F384">
            <v>121</v>
          </cell>
        </row>
        <row r="385">
          <cell r="A385" t="str">
            <v>Сыр ПАПА МОЖЕТ "Российский традиционный" 45% 180 г  ОСТАНКИНО</v>
          </cell>
          <cell r="E385">
            <v>876</v>
          </cell>
          <cell r="F385">
            <v>876</v>
          </cell>
        </row>
        <row r="386">
          <cell r="A386" t="str">
            <v>Сыр Папа Может "Российский традиционный" ВЕС брусок массовая доля жира 50%  ОСТАНКИНО</v>
          </cell>
          <cell r="E386">
            <v>22</v>
          </cell>
          <cell r="F386">
            <v>22</v>
          </cell>
        </row>
        <row r="387">
          <cell r="A387" t="str">
            <v>Сыр ПАПА МОЖЕТ "Тильзитер" 45% 180 г  ОСТАНКИНО</v>
          </cell>
          <cell r="E387">
            <v>299</v>
          </cell>
          <cell r="F387">
            <v>299</v>
          </cell>
        </row>
        <row r="388">
          <cell r="A388" t="str">
            <v>Сыр плавленый Сливочный ж 45 % 180г ТМ Папа Может (16шт) ОСТАНКИНО</v>
          </cell>
          <cell r="E388">
            <v>77</v>
          </cell>
          <cell r="F388">
            <v>77</v>
          </cell>
        </row>
        <row r="389">
          <cell r="A389" t="str">
            <v>Сыр полутвердый "Гауда", 45%, ВЕС брус из блока 1/5  ОСТАНКИНО</v>
          </cell>
          <cell r="E389">
            <v>13.3</v>
          </cell>
          <cell r="F389">
            <v>13.3</v>
          </cell>
        </row>
        <row r="390">
          <cell r="A390" t="str">
            <v>Сыр полутвердый "Голландский" 45%, брус ВЕС  ОСТАНКИНО</v>
          </cell>
          <cell r="E390">
            <v>39.799999999999997</v>
          </cell>
          <cell r="F390">
            <v>39.799999999999997</v>
          </cell>
        </row>
        <row r="391">
          <cell r="A391" t="str">
            <v>Сыр полутвердый "Тильзитер" 45%, ВЕС брус ТМ "Папа может"  ОСТАНКИНО</v>
          </cell>
          <cell r="E391">
            <v>13.5</v>
          </cell>
          <cell r="F391">
            <v>13.5</v>
          </cell>
        </row>
        <row r="392">
          <cell r="A392" t="str">
            <v>Сыр рассольный жирный Чечил 45% 100 гр  ОСТАНКИНО</v>
          </cell>
          <cell r="E392">
            <v>1</v>
          </cell>
          <cell r="F392">
            <v>1</v>
          </cell>
        </row>
        <row r="393">
          <cell r="A393" t="str">
            <v>Сыр Скаморца свежий 40% 100 гр.  ОСТАНКИНО</v>
          </cell>
          <cell r="E393">
            <v>104</v>
          </cell>
          <cell r="F393">
            <v>104</v>
          </cell>
        </row>
        <row r="394">
          <cell r="A394" t="str">
            <v>Сыр творожный с зеленью 60% Папа может 140 гр.  ОСТАНКИНО</v>
          </cell>
          <cell r="E394">
            <v>75</v>
          </cell>
          <cell r="F394">
            <v>75</v>
          </cell>
        </row>
        <row r="395">
          <cell r="A395" t="str">
            <v>Сыр Чечил копченый 43% 100г/6шт ТМ Папа Может  ОСТАНКИНО</v>
          </cell>
          <cell r="E395">
            <v>201</v>
          </cell>
          <cell r="F395">
            <v>201</v>
          </cell>
        </row>
        <row r="396">
          <cell r="A396" t="str">
            <v>Сыр Чечил свежий 45% 100г/6шт ТМ Папа Может  ОСТАНКИНО</v>
          </cell>
          <cell r="E396">
            <v>218</v>
          </cell>
          <cell r="F396">
            <v>218</v>
          </cell>
        </row>
        <row r="397">
          <cell r="A397" t="str">
            <v>Сыч/Прод Коровино Российский 50% 200г СЗМЖ  ОСТАНКИНО</v>
          </cell>
          <cell r="E397">
            <v>164</v>
          </cell>
          <cell r="F397">
            <v>164</v>
          </cell>
        </row>
        <row r="398">
          <cell r="A398" t="str">
            <v>Сыч/Прод Коровино Российский Оригин 50% ВЕС (5 кг)  ОСТАНКИНО</v>
          </cell>
          <cell r="E398">
            <v>222.7</v>
          </cell>
          <cell r="F398">
            <v>222.7</v>
          </cell>
        </row>
        <row r="399">
          <cell r="A399" t="str">
            <v>Сыч/Прод Коровино Тильзитер 50% 200г СЗМЖ  ОСТАНКИНО</v>
          </cell>
          <cell r="E399">
            <v>125</v>
          </cell>
          <cell r="F399">
            <v>125</v>
          </cell>
        </row>
        <row r="400">
          <cell r="A400" t="str">
            <v>Сыч/Прод Коровино Тильзитер Оригин 50% ВЕС (5 кг брус) СЗМЖ  ОСТАНКИНО</v>
          </cell>
          <cell r="E400">
            <v>173.2</v>
          </cell>
          <cell r="F400">
            <v>173.2</v>
          </cell>
        </row>
        <row r="401">
          <cell r="A401" t="str">
            <v>Творожный Сыр 60% Сливочный  СТМ "ПапаМожет" - 140гр  ОСТАНКИНО</v>
          </cell>
          <cell r="E401">
            <v>231</v>
          </cell>
          <cell r="F401">
            <v>231</v>
          </cell>
        </row>
        <row r="402">
          <cell r="A402" t="str">
            <v>Торо Неро с/в "Эликатессе" 140 гр.шт.  СПК</v>
          </cell>
          <cell r="E402">
            <v>43</v>
          </cell>
          <cell r="F402">
            <v>43</v>
          </cell>
        </row>
        <row r="403">
          <cell r="A403" t="str">
            <v>Уши свиные копченые к пиву 0,15кг нар. д/ф шт.  СПК</v>
          </cell>
          <cell r="E403">
            <v>50</v>
          </cell>
          <cell r="F403">
            <v>50</v>
          </cell>
        </row>
        <row r="404">
          <cell r="A404" t="str">
            <v>Фестивальная пора с/к 100 гр.шт.нар. (лоток с ср.защ.атм.)  СПК</v>
          </cell>
          <cell r="E404">
            <v>113</v>
          </cell>
          <cell r="F404">
            <v>113</v>
          </cell>
        </row>
        <row r="405">
          <cell r="A405" t="str">
            <v>Фестивальная пора с/к 235 гр.шт.  СПК</v>
          </cell>
          <cell r="E405">
            <v>371</v>
          </cell>
          <cell r="F405">
            <v>371</v>
          </cell>
        </row>
        <row r="406">
          <cell r="A406" t="str">
            <v>Фестивальная пора с/к термоус.пак  СПК</v>
          </cell>
          <cell r="E406">
            <v>40.1</v>
          </cell>
          <cell r="F406">
            <v>40.1</v>
          </cell>
        </row>
        <row r="407">
          <cell r="A407" t="str">
            <v>Фирменная с/к 200 гр. срез "Эликатессе" термоформ.пак.  СПК</v>
          </cell>
          <cell r="E407">
            <v>81</v>
          </cell>
          <cell r="F407">
            <v>81</v>
          </cell>
        </row>
        <row r="408">
          <cell r="A408" t="str">
            <v>Фуэт с/в "Эликатессе" 160 гр.шт.  СПК</v>
          </cell>
          <cell r="E408">
            <v>124</v>
          </cell>
          <cell r="F408">
            <v>124</v>
          </cell>
        </row>
        <row r="409">
          <cell r="A409" t="str">
            <v>Хинкали Классические ТМ Зареченские ВЕС ПОКОМ</v>
          </cell>
          <cell r="F409">
            <v>60</v>
          </cell>
        </row>
        <row r="410">
          <cell r="A410" t="str">
            <v>Хот-догстер ТМ Горячая штучка ТС Хот-Догстер флоу-пак 0,09 кг. ПОКОМ</v>
          </cell>
          <cell r="E410">
            <v>2</v>
          </cell>
          <cell r="F410">
            <v>227</v>
          </cell>
        </row>
        <row r="411">
          <cell r="A411" t="str">
            <v>Хотстеры с сыром 0,25кг ТМ Горячая штучка  ПОКОМ</v>
          </cell>
          <cell r="E411">
            <v>6</v>
          </cell>
          <cell r="F411">
            <v>464</v>
          </cell>
        </row>
        <row r="412">
          <cell r="A412" t="str">
            <v>Хотстеры ТМ Горячая штучка ТС Хотстеры 0,25 кг зам  ПОКОМ</v>
          </cell>
          <cell r="E412">
            <v>634</v>
          </cell>
          <cell r="F412">
            <v>2001</v>
          </cell>
        </row>
        <row r="413">
          <cell r="A413" t="str">
            <v>Хрустящие крылышки острые к пиву ТМ Горячая штучка 0,3кг зам  ПОКОМ</v>
          </cell>
          <cell r="E413">
            <v>1</v>
          </cell>
          <cell r="F413">
            <v>544</v>
          </cell>
        </row>
        <row r="414">
          <cell r="A414" t="str">
            <v>Хрустящие крылышки ТМ Горячая штучка 0,3 кг зам  ПОКОМ</v>
          </cell>
          <cell r="E414">
            <v>1</v>
          </cell>
          <cell r="F414">
            <v>600</v>
          </cell>
        </row>
        <row r="415">
          <cell r="A415" t="str">
            <v>Чебупели Foodgital 0,25кг ТМ Горячая штучка  ПОКОМ</v>
          </cell>
          <cell r="F415">
            <v>19</v>
          </cell>
        </row>
        <row r="416">
          <cell r="A416" t="str">
            <v>Чебупели Курочка гриль ТМ Горячая штучка, 0,3 кг зам  ПОКОМ</v>
          </cell>
          <cell r="E416">
            <v>4</v>
          </cell>
          <cell r="F416">
            <v>302</v>
          </cell>
        </row>
        <row r="417">
          <cell r="A417" t="str">
            <v>Чебупицца курочка по-итальянски Горячая штучка 0,25 кг зам  ПОКОМ</v>
          </cell>
          <cell r="E417">
            <v>1021</v>
          </cell>
          <cell r="F417">
            <v>2519</v>
          </cell>
        </row>
        <row r="418">
          <cell r="A418" t="str">
            <v>Чебупицца Пепперони ТМ Горячая штучка ТС Чебупицца 0.25кг зам  ПОКОМ</v>
          </cell>
          <cell r="E418">
            <v>1515</v>
          </cell>
          <cell r="F418">
            <v>4244</v>
          </cell>
        </row>
        <row r="419">
          <cell r="A419" t="str">
            <v>Чебуреки Мясные вес 2,7 кг ТМ Зареченские ВЕС ПОКОМ</v>
          </cell>
          <cell r="F419">
            <v>5.4</v>
          </cell>
        </row>
        <row r="420">
          <cell r="A420" t="str">
            <v>Чебуреки сочные ВЕС ТМ Зареченские  ПОКОМ</v>
          </cell>
          <cell r="F420">
            <v>475</v>
          </cell>
        </row>
        <row r="421">
          <cell r="A421" t="str">
            <v>Шпикачки Русские (черева) (в ср.защ.атм.) "Высокий вкус"  СПК</v>
          </cell>
          <cell r="E421">
            <v>48</v>
          </cell>
          <cell r="F421">
            <v>48</v>
          </cell>
        </row>
        <row r="422">
          <cell r="A422" t="str">
            <v>Эликапреза с/в "Эликатессе" 85 гр.шт. нарезка (лоток с ср.защ.атм.)  СПК</v>
          </cell>
          <cell r="E422">
            <v>27</v>
          </cell>
          <cell r="F422">
            <v>27</v>
          </cell>
        </row>
        <row r="423">
          <cell r="A423" t="str">
            <v>Юбилейная с/к 0,235 кг.шт.  СПК</v>
          </cell>
          <cell r="E423">
            <v>479</v>
          </cell>
          <cell r="F423">
            <v>479</v>
          </cell>
        </row>
        <row r="424">
          <cell r="A424" t="str">
            <v>Юбилейная с/к термоус.пак.  СПК</v>
          </cell>
          <cell r="E424">
            <v>4</v>
          </cell>
          <cell r="F424">
            <v>4</v>
          </cell>
        </row>
        <row r="425">
          <cell r="A425" t="str">
            <v>Итого</v>
          </cell>
          <cell r="E425">
            <v>161645.655</v>
          </cell>
          <cell r="F425">
            <v>304847.09000000003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04.03.2025 - 04.03.2025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195.167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164.154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444.67500000000001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539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1078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969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76</v>
          </cell>
        </row>
        <row r="17">
          <cell r="A17" t="str">
            <v xml:space="preserve"> 079  Колбаса Сервелат Кремлевский,  0.35 кг, ПОКОМ</v>
          </cell>
          <cell r="D17">
            <v>7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317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171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19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137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109.193</v>
          </cell>
        </row>
        <row r="24">
          <cell r="A24" t="str">
            <v xml:space="preserve"> 201  Ветчина Нежная ТМ Особый рецепт, (2,5кг), ПОКОМ</v>
          </cell>
          <cell r="D24">
            <v>1126.3430000000001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72.899000000000001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209.24299999999999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143.89699999999999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60.237000000000002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46.87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106.76300000000001</v>
          </cell>
        </row>
        <row r="32">
          <cell r="A32" t="str">
            <v xml:space="preserve"> 247  Сардельки Нежные, ВЕС.  ПОКОМ</v>
          </cell>
          <cell r="D32">
            <v>63.808999999999997</v>
          </cell>
        </row>
        <row r="33">
          <cell r="A33" t="str">
            <v xml:space="preserve"> 248  Сардельки Сочные ТМ Особый рецепт,   ПОКОМ</v>
          </cell>
          <cell r="D33">
            <v>34.198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306.339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19.361999999999998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32.204000000000001</v>
          </cell>
        </row>
        <row r="37">
          <cell r="A37" t="str">
            <v xml:space="preserve"> 263  Шпикачки Стародворские, ВЕС.  ПОКОМ</v>
          </cell>
          <cell r="D37">
            <v>12.106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2.718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9.9740000000000002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270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704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1377</v>
          </cell>
        </row>
        <row r="43">
          <cell r="A43" t="str">
            <v xml:space="preserve"> 283  Сосиски Сочинки, ВЕС, ТМ Стародворье ПОКОМ</v>
          </cell>
          <cell r="D43">
            <v>148.40600000000001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163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346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66.406999999999996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272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622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29.204999999999998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40.6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327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474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253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56.247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173.148</v>
          </cell>
        </row>
        <row r="56">
          <cell r="A56" t="str">
            <v xml:space="preserve"> 316  Колбаса Нежная ТМ Зареченские ВЕС  ПОКОМ</v>
          </cell>
          <cell r="D56">
            <v>1.502</v>
          </cell>
        </row>
        <row r="57">
          <cell r="A57" t="str">
            <v xml:space="preserve"> 318  Сосиски Датские ТМ Зареченские, ВЕС  ПОКОМ</v>
          </cell>
          <cell r="D57">
            <v>1130.761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893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827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447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121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109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181.63300000000001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141</v>
          </cell>
        </row>
        <row r="65">
          <cell r="A65" t="str">
            <v xml:space="preserve"> 335  Колбаса Сливушка ТМ Вязанка. ВЕС.  ПОКОМ </v>
          </cell>
          <cell r="D65">
            <v>78.938000000000002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6.88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699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603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155.30199999999999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79.153999999999996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171.43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107.42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35.646999999999998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166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72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1404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37.652000000000001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122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21.742000000000001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25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210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91.567999999999998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829.89800000000002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1259.568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872.12099999999998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59.640999999999998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23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26.687000000000001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5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7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6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333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153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157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119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2.76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189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2.72</v>
          </cell>
        </row>
        <row r="113">
          <cell r="A113" t="str">
            <v xml:space="preserve"> 513  Колбаса вареная Стародворская 0,4кг ТМ Стародворье  ПОКОМ</v>
          </cell>
          <cell r="D113">
            <v>25</v>
          </cell>
        </row>
        <row r="114">
          <cell r="A114" t="str">
            <v>1146 Ароматная с/к в/у ОСТАНКИНО</v>
          </cell>
          <cell r="D114">
            <v>0.98699999999999999</v>
          </cell>
        </row>
        <row r="115">
          <cell r="A115" t="str">
            <v>3215 ВЕТЧ.МЯСНАЯ Папа может п/о 0.4кг 8шт.    ОСТАНКИНО</v>
          </cell>
          <cell r="D115">
            <v>117</v>
          </cell>
        </row>
        <row r="116">
          <cell r="A116" t="str">
            <v>3684 ПРЕСИЖН с/к в/у 1/250 8шт.   ОСТАНКИНО</v>
          </cell>
          <cell r="D116">
            <v>26</v>
          </cell>
        </row>
        <row r="117">
          <cell r="A117" t="str">
            <v>4063 МЯСНАЯ Папа может вар п/о_Л   ОСТАНКИНО</v>
          </cell>
          <cell r="D117">
            <v>413.44099999999997</v>
          </cell>
        </row>
        <row r="118">
          <cell r="A118" t="str">
            <v>4117 ЭКСТРА Папа может с/к в/у_Л   ОСТАНКИНО</v>
          </cell>
          <cell r="D118">
            <v>5.4909999999999997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18.878</v>
          </cell>
        </row>
        <row r="120">
          <cell r="A120" t="str">
            <v>4786 КОЛБ.СНЭКИ Папа может в/к мгс 1/70_5  ОСТАНКИНО</v>
          </cell>
          <cell r="D120">
            <v>8</v>
          </cell>
        </row>
        <row r="121">
          <cell r="A121" t="str">
            <v>4813 ФИЛЕЙНАЯ Папа может вар п/о_Л   ОСТАНКИНО</v>
          </cell>
          <cell r="D121">
            <v>147.738</v>
          </cell>
        </row>
        <row r="122">
          <cell r="A122" t="str">
            <v>4993 САЛЯМИ ИТАЛЬЯНСКАЯ с/к в/у 1/250*8_120c ОСТАНКИНО</v>
          </cell>
          <cell r="D122">
            <v>86</v>
          </cell>
        </row>
        <row r="123">
          <cell r="A123" t="str">
            <v>5246 ДОКТОРСКАЯ ПРЕМИУМ вар б/о мгс_30с ОСТАНКИНО</v>
          </cell>
          <cell r="D123">
            <v>17.882999999999999</v>
          </cell>
        </row>
        <row r="124">
          <cell r="A124" t="str">
            <v>5247 РУССКАЯ ПРЕМИУМ вар б/о мгс_30с ОСТАНКИНО</v>
          </cell>
          <cell r="D124">
            <v>29.974</v>
          </cell>
        </row>
        <row r="125">
          <cell r="A125" t="str">
            <v>5341 СЕРВЕЛАТ ОХОТНИЧИЙ в/к в/у  ОСТАНКИНО</v>
          </cell>
          <cell r="D125">
            <v>168.08799999999999</v>
          </cell>
        </row>
        <row r="126">
          <cell r="A126" t="str">
            <v>5483 ЭКСТРА Папа может с/к в/у 1/250 8шт.   ОСТАНКИНО</v>
          </cell>
          <cell r="D126">
            <v>115</v>
          </cell>
        </row>
        <row r="127">
          <cell r="A127" t="str">
            <v>5544 Сервелат Финский в/к в/у_45с НОВАЯ ОСТАНКИНО</v>
          </cell>
          <cell r="D127">
            <v>420.15</v>
          </cell>
        </row>
        <row r="128">
          <cell r="A128" t="str">
            <v>5679 САЛЯМИ ИТАЛЬЯНСКАЯ с/к в/у 1/150_60с ОСТАНКИНО</v>
          </cell>
          <cell r="D128">
            <v>75</v>
          </cell>
        </row>
        <row r="129">
          <cell r="A129" t="str">
            <v>5682 САЛЯМИ МЕЛКОЗЕРНЕНАЯ с/к в/у 1/120_60с   ОСТАНКИНО</v>
          </cell>
          <cell r="D129">
            <v>598</v>
          </cell>
        </row>
        <row r="130">
          <cell r="A130" t="str">
            <v>5706 АРОМАТНАЯ Папа может с/к в/у 1/250 8шт.  ОСТАНКИНО</v>
          </cell>
          <cell r="D130">
            <v>166</v>
          </cell>
        </row>
        <row r="131">
          <cell r="A131" t="str">
            <v>5708 ПОСОЛЬСКАЯ Папа может с/к в/у ОСТАНКИНО</v>
          </cell>
          <cell r="D131">
            <v>1.4930000000000001</v>
          </cell>
        </row>
        <row r="132">
          <cell r="A132" t="str">
            <v>5851 ЭКСТРА Папа может вар п/о   ОСТАНКИНО</v>
          </cell>
          <cell r="D132">
            <v>64.98</v>
          </cell>
        </row>
        <row r="133">
          <cell r="A133" t="str">
            <v>5931 ОХОТНИЧЬЯ Папа может с/к в/у 1/220 8шт.   ОСТАНКИНО</v>
          </cell>
          <cell r="D133">
            <v>205</v>
          </cell>
        </row>
        <row r="134">
          <cell r="A134" t="str">
            <v>6004 РАГУ СВИНОЕ 1кг 8шт.зам_120с ОСТАНКИНО</v>
          </cell>
          <cell r="D134">
            <v>8</v>
          </cell>
        </row>
        <row r="135">
          <cell r="A135" t="str">
            <v>6158 ВРЕМЯ ОЛИВЬЕ Папа может вар п/о 0.4кг   ОСТАНКИНО</v>
          </cell>
          <cell r="D135">
            <v>279</v>
          </cell>
        </row>
        <row r="136">
          <cell r="A136" t="str">
            <v>6200 ГРУДИНКА ПРЕМИУМ к/в мл/к в/у 0.3кг  ОСТАНКИНО</v>
          </cell>
          <cell r="D136">
            <v>96</v>
          </cell>
        </row>
        <row r="137">
          <cell r="A137" t="str">
            <v>6206 СВИНИНА ПО-ДОМАШНЕМУ к/в мл/к в/у 0.3кг  ОСТАНКИНО</v>
          </cell>
          <cell r="D137">
            <v>130</v>
          </cell>
        </row>
        <row r="138">
          <cell r="A138" t="str">
            <v>6221 НЕАПОЛИТАНСКИЙ ДУЭТ с/к с/н мгс 1/90  ОСТАНКИНО</v>
          </cell>
          <cell r="D138">
            <v>87</v>
          </cell>
        </row>
        <row r="139">
          <cell r="A139" t="str">
            <v>6222 ИТАЛЬЯНСКОЕ АССОРТИ с/в с/н мгс 1/90 ОСТАНКИНО</v>
          </cell>
          <cell r="D139">
            <v>32</v>
          </cell>
        </row>
        <row r="140">
          <cell r="A140" t="str">
            <v>6228 МЯСНОЕ АССОРТИ к/з с/н мгс 1/90 10шт.  ОСТАНКИНО</v>
          </cell>
          <cell r="D140">
            <v>52</v>
          </cell>
        </row>
        <row r="141">
          <cell r="A141" t="str">
            <v>6247 ДОМАШНЯЯ Папа может вар п/о 0,4кг 8шт.  ОСТАНКИНО</v>
          </cell>
          <cell r="D141">
            <v>57</v>
          </cell>
        </row>
        <row r="142">
          <cell r="A142" t="str">
            <v>6268 ГОВЯЖЬЯ Папа может вар п/о 0,4кг 8 шт.  ОСТАНКИНО</v>
          </cell>
          <cell r="D142">
            <v>127</v>
          </cell>
        </row>
        <row r="143">
          <cell r="A143" t="str">
            <v>6279 КОРЕЙКА ПО-ОСТ.к/в в/с с/н в/у 1/150_45с  ОСТАНКИНО</v>
          </cell>
          <cell r="D143">
            <v>96</v>
          </cell>
        </row>
        <row r="144">
          <cell r="A144" t="str">
            <v>6303 МЯСНЫЕ Папа может сос п/о мгс 1.5*3  ОСТАНКИНО</v>
          </cell>
          <cell r="D144">
            <v>92.665000000000006</v>
          </cell>
        </row>
        <row r="145">
          <cell r="A145" t="str">
            <v>6324 ДОКТОРСКАЯ ГОСТ вар п/о 0.4кг 8шт.  ОСТАНКИНО</v>
          </cell>
          <cell r="D145">
            <v>44</v>
          </cell>
        </row>
        <row r="146">
          <cell r="A146" t="str">
            <v>6325 ДОКТОРСКАЯ ПРЕМИУМ вар п/о 0.4кг 8шт.  ОСТАНКИНО</v>
          </cell>
          <cell r="D146">
            <v>126</v>
          </cell>
        </row>
        <row r="147">
          <cell r="A147" t="str">
            <v>6333 МЯСНАЯ Папа может вар п/о 0.4кг 8шт.  ОСТАНКИНО</v>
          </cell>
          <cell r="D147">
            <v>1239</v>
          </cell>
        </row>
        <row r="148">
          <cell r="A148" t="str">
            <v>6340 ДОМАШНИЙ РЕЦЕПТ Коровино 0.5кг 8шт.  ОСТАНКИНО</v>
          </cell>
          <cell r="D148">
            <v>163</v>
          </cell>
        </row>
        <row r="149">
          <cell r="A149" t="str">
            <v>6341 ДОМАШНИЙ РЕЦЕПТ СО ШПИКОМ Коровино 0.5кг  ОСТАНКИНО</v>
          </cell>
          <cell r="D149">
            <v>4</v>
          </cell>
        </row>
        <row r="150">
          <cell r="A150" t="str">
            <v>6353 ЭКСТРА Папа может вар п/о 0.4кг 8шт.  ОСТАНКИНО</v>
          </cell>
          <cell r="D150">
            <v>727</v>
          </cell>
        </row>
        <row r="151">
          <cell r="A151" t="str">
            <v>6392 ФИЛЕЙНАЯ Папа может вар п/о 0.4кг. ОСТАНКИНО</v>
          </cell>
          <cell r="D151">
            <v>1331</v>
          </cell>
        </row>
        <row r="152">
          <cell r="A152" t="str">
            <v>6411 ВЕТЧ.РУБЛЕНАЯ ПМ в/у срез 0.3кг 6шт.  ОСТАНКИНО</v>
          </cell>
          <cell r="D152">
            <v>12</v>
          </cell>
        </row>
        <row r="153">
          <cell r="A153" t="str">
            <v>6415 БАЛЫКОВАЯ Коровино п/к в/у 0.84кг 6шт.  ОСТАНКИНО</v>
          </cell>
          <cell r="D153">
            <v>4</v>
          </cell>
        </row>
        <row r="154">
          <cell r="A154" t="str">
            <v>6426 КЛАССИЧЕСКАЯ ПМ вар п/о 0.3кг 8шт.  ОСТАНКИНО</v>
          </cell>
          <cell r="D154">
            <v>404</v>
          </cell>
        </row>
        <row r="155">
          <cell r="A155" t="str">
            <v>6448 СВИНИНА МАДЕРА с/к с/н в/у 1/100 10шт.   ОСТАНКИНО</v>
          </cell>
          <cell r="D155">
            <v>95</v>
          </cell>
        </row>
        <row r="156">
          <cell r="A156" t="str">
            <v>6453 ЭКСТРА Папа может с/к с/н в/у 1/100 14шт.   ОСТАНКИНО</v>
          </cell>
          <cell r="D156">
            <v>512</v>
          </cell>
        </row>
        <row r="157">
          <cell r="A157" t="str">
            <v>6454 АРОМАТНАЯ с/к с/н в/у 1/100 14шт.  ОСТАНКИНО</v>
          </cell>
          <cell r="D157">
            <v>331</v>
          </cell>
        </row>
        <row r="158">
          <cell r="A158" t="str">
            <v>6459 СЕРВЕЛАТ ШВЕЙЦАРСК. в/к с/н в/у 1/100*10  ОСТАНКИНО</v>
          </cell>
          <cell r="D158">
            <v>134</v>
          </cell>
        </row>
        <row r="159">
          <cell r="A159" t="str">
            <v>6470 ВЕТЧ.МРАМОРНАЯ в/у_45с  ОСТАНКИНО</v>
          </cell>
          <cell r="D159">
            <v>7.26</v>
          </cell>
        </row>
        <row r="160">
          <cell r="A160" t="str">
            <v>6492 ШПИК С ЧЕСНОК.И ПЕРЦЕМ к/в в/у 0.3кг_45c  ОСТАНКИНО</v>
          </cell>
          <cell r="D160">
            <v>95</v>
          </cell>
        </row>
        <row r="161">
          <cell r="A161" t="str">
            <v>6495 ВЕТЧ.МРАМОРНАЯ в/у срез 0.3кг 6шт_45с  ОСТАНКИНО</v>
          </cell>
          <cell r="D161">
            <v>99</v>
          </cell>
        </row>
        <row r="162">
          <cell r="A162" t="str">
            <v>6527 ШПИКАЧКИ СОЧНЫЕ ПМ сар б/о мгс 1*3 45с ОСТАНКИНО</v>
          </cell>
          <cell r="D162">
            <v>87.501999999999995</v>
          </cell>
        </row>
        <row r="163">
          <cell r="A163" t="str">
            <v>6528 ШПИКАЧКИ СОЧНЫЕ ПМ сар б/о мгс 0.4кг 45с  ОСТАНКИНО</v>
          </cell>
          <cell r="D163">
            <v>8</v>
          </cell>
        </row>
        <row r="164">
          <cell r="A164" t="str">
            <v>6586 МРАМОРНАЯ И БАЛЫКОВАЯ в/к с/н мгс 1/90 ОСТАНКИНО</v>
          </cell>
          <cell r="D164">
            <v>65</v>
          </cell>
        </row>
        <row r="165">
          <cell r="A165" t="str">
            <v>6609 С ГОВЯДИНОЙ ПМ сар б/о мгс 0.4кг_45с ОСТАНКИНО</v>
          </cell>
          <cell r="D165">
            <v>13</v>
          </cell>
        </row>
        <row r="166">
          <cell r="A166" t="str">
            <v>6616 МОЛОЧНЫЕ КЛАССИЧЕСКИЕ сос п/о в/у 0.3кг  ОСТАНКИНО</v>
          </cell>
          <cell r="D166">
            <v>75</v>
          </cell>
        </row>
        <row r="167">
          <cell r="A167" t="str">
            <v>6666 БОЯНСКАЯ Папа может п/к в/у 0,28кг 8 шт. ОСТАНКИНО</v>
          </cell>
          <cell r="D167">
            <v>287</v>
          </cell>
        </row>
        <row r="168">
          <cell r="A168" t="str">
            <v>6683 СЕРВЕЛАТ ЗЕРНИСТЫЙ ПМ в/к в/у 0,35кг  ОСТАНКИНО</v>
          </cell>
          <cell r="D168">
            <v>739</v>
          </cell>
        </row>
        <row r="169">
          <cell r="A169" t="str">
            <v>6684 СЕРВЕЛАТ КАРЕЛЬСКИЙ ПМ в/к в/у 0.28кг  ОСТАНКИНО</v>
          </cell>
          <cell r="D169">
            <v>610</v>
          </cell>
        </row>
        <row r="170">
          <cell r="A170" t="str">
            <v>6689 СЕРВЕЛАТ ОХОТНИЧИЙ ПМ в/к в/у 0,35кг 8шт  ОСТАНКИНО</v>
          </cell>
          <cell r="D170">
            <v>744</v>
          </cell>
        </row>
        <row r="171">
          <cell r="A171" t="str">
            <v>6697 СЕРВЕЛАТ ФИНСКИЙ ПМ в/к в/у 0,35кг 8шт.  ОСТАНКИНО</v>
          </cell>
          <cell r="D171">
            <v>1315</v>
          </cell>
        </row>
        <row r="172">
          <cell r="A172" t="str">
            <v>6713 СОЧНЫЙ ГРИЛЬ ПМ сос п/о мгс 0.41кг 8шт.  ОСТАНКИНО</v>
          </cell>
          <cell r="D172">
            <v>399</v>
          </cell>
        </row>
        <row r="173">
          <cell r="A173" t="str">
            <v>6724 МОЛОЧНЫЕ ПМ сос п/о мгс 0.41кг 10шт.  ОСТАНКИНО</v>
          </cell>
          <cell r="D173">
            <v>64</v>
          </cell>
        </row>
        <row r="174">
          <cell r="A174" t="str">
            <v>6762 СЛИВОЧНЫЕ сос ц/о мгс 0.41кг 8шт.  ОСТАНКИНО</v>
          </cell>
          <cell r="D174">
            <v>23</v>
          </cell>
        </row>
        <row r="175">
          <cell r="A175" t="str">
            <v>6765 РУБЛЕНЫЕ сос ц/о мгс 0.36кг 6шт.  ОСТАНКИНО</v>
          </cell>
          <cell r="D175">
            <v>153</v>
          </cell>
        </row>
        <row r="176">
          <cell r="A176" t="str">
            <v>6773 САЛЯМИ Папа может п/к в/у 0,28кг 8шт.  ОСТАНКИНО</v>
          </cell>
          <cell r="D176">
            <v>129</v>
          </cell>
        </row>
        <row r="177">
          <cell r="A177" t="str">
            <v>6785 ВЕНСКАЯ САЛЯМИ п/к в/у 0.33кг 8шт.  ОСТАНКИНО</v>
          </cell>
          <cell r="D177">
            <v>57</v>
          </cell>
        </row>
        <row r="178">
          <cell r="A178" t="str">
            <v>6787 СЕРВЕЛАТ КРЕМЛЕВСКИЙ в/к в/у 0,33кг 8шт.  ОСТАНКИНО</v>
          </cell>
          <cell r="D178">
            <v>45</v>
          </cell>
        </row>
        <row r="179">
          <cell r="A179" t="str">
            <v>6793 БАЛЫКОВАЯ в/к в/у 0,33кг 8шт.  ОСТАНКИНО</v>
          </cell>
          <cell r="D179">
            <v>111</v>
          </cell>
        </row>
        <row r="180">
          <cell r="A180" t="str">
            <v>6794 БАЛЫКОВАЯ в/к в/у  ОСТАНКИНО</v>
          </cell>
          <cell r="D180">
            <v>2.5259999999999998</v>
          </cell>
        </row>
        <row r="181">
          <cell r="A181" t="str">
            <v>6801 ОСТАНКИНСКАЯ вар п/о 0.4кг 8шт.  ОСТАНКИНО</v>
          </cell>
          <cell r="D181">
            <v>13</v>
          </cell>
        </row>
        <row r="182">
          <cell r="A182" t="str">
            <v>6829 МОЛОЧНЫЕ КЛАССИЧЕСКИЕ сос п/о мгс 2*4_С  ОСТАНКИНО</v>
          </cell>
          <cell r="D182">
            <v>109.346</v>
          </cell>
        </row>
        <row r="183">
          <cell r="A183" t="str">
            <v>6837 ФИЛЕЙНЫЕ Папа Может сос ц/о мгс 0.4кг  ОСТАНКИНО</v>
          </cell>
          <cell r="D183">
            <v>345</v>
          </cell>
        </row>
        <row r="184">
          <cell r="A184" t="str">
            <v>6861 ДОМАШНИЙ РЕЦЕПТ Коровино вар п/о  ОСТАНКИНО</v>
          </cell>
          <cell r="D184">
            <v>17.622</v>
          </cell>
        </row>
        <row r="185">
          <cell r="A185" t="str">
            <v>6862 ДОМАШНИЙ РЕЦЕПТ СО ШПИК. Коровино вар п/о  ОСТАНКИНО</v>
          </cell>
          <cell r="D185">
            <v>5.9089999999999998</v>
          </cell>
        </row>
        <row r="186">
          <cell r="A186" t="str">
            <v>6866 ВЕТЧ.НЕЖНАЯ Коровино п/о_Маяк  ОСТАНКИНО</v>
          </cell>
          <cell r="D186">
            <v>44.911999999999999</v>
          </cell>
        </row>
        <row r="187">
          <cell r="A187" t="str">
            <v>6909 ДЛЯ ДЕТЕЙ сос п/о мгс 0.33кг 8шт.  ОСТАНКИНО</v>
          </cell>
          <cell r="D187">
            <v>56</v>
          </cell>
        </row>
        <row r="188">
          <cell r="A188" t="str">
            <v>6987 СУПЕР СЫТНЫЕ ПМ сос п/о мгс 0.6кг 8 шт.  ОСТАНКИНО</v>
          </cell>
          <cell r="D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38.148000000000003</v>
          </cell>
        </row>
        <row r="190">
          <cell r="A190" t="str">
            <v>7035 ВЕТЧ.КЛАССИЧЕСКАЯ ПМ п/о 0.35кг 8шт.  ОСТАНКИНО</v>
          </cell>
          <cell r="D190">
            <v>41</v>
          </cell>
        </row>
        <row r="191">
          <cell r="A191" t="str">
            <v>7038 С ГОВЯДИНОЙ ПМ сос п/о мгс 1.5*4  ОСТАНКИНО</v>
          </cell>
          <cell r="D191">
            <v>14.173</v>
          </cell>
        </row>
        <row r="192">
          <cell r="A192" t="str">
            <v>7040 С ИНДЕЙКОЙ ПМ сос ц/о в/у 1/270 8шт.  ОСТАНКИНО</v>
          </cell>
          <cell r="D192">
            <v>50</v>
          </cell>
        </row>
        <row r="193">
          <cell r="A193" t="str">
            <v>7059 ШПИКАЧКИ СОЧНЫЕ С БЕК. п/о мгс 0.3кг_60с  ОСТАНКИНО</v>
          </cell>
          <cell r="D193">
            <v>21</v>
          </cell>
        </row>
        <row r="194">
          <cell r="A194" t="str">
            <v>7066 СОЧНЫЕ ПМ сос п/о мгс 0.41кг 10шт_50с  ОСТАНКИНО</v>
          </cell>
          <cell r="D194">
            <v>1933</v>
          </cell>
        </row>
        <row r="195">
          <cell r="A195" t="str">
            <v>7070 СОЧНЫЕ ПМ сос п/о мгс 1.5*4_А_50с  ОСТАНКИНО</v>
          </cell>
          <cell r="D195">
            <v>868.28200000000004</v>
          </cell>
        </row>
        <row r="196">
          <cell r="A196" t="str">
            <v>7073 МОЛОЧ.ПРЕМИУМ ПМ сос п/о в/у 1/350_50с  ОСТАНКИНО</v>
          </cell>
          <cell r="D196">
            <v>568</v>
          </cell>
        </row>
        <row r="197">
          <cell r="A197" t="str">
            <v>7074 МОЛОЧ.ПРЕМИУМ ПМ сос п/о мгс 0.6кг_50с  ОСТАНКИНО</v>
          </cell>
          <cell r="D197">
            <v>25</v>
          </cell>
        </row>
        <row r="198">
          <cell r="A198" t="str">
            <v>7075 МОЛОЧ.ПРЕМИУМ ПМ сос п/о мгс 1.5*4_О_50с  ОСТАНКИНО</v>
          </cell>
          <cell r="D198">
            <v>23.414000000000001</v>
          </cell>
        </row>
        <row r="199">
          <cell r="A199" t="str">
            <v>7077 МЯСНЫЕ С ГОВЯД.ПМ сос п/о мгс 0.4кг_50с  ОСТАНКИНО</v>
          </cell>
          <cell r="D199">
            <v>489</v>
          </cell>
        </row>
        <row r="200">
          <cell r="A200" t="str">
            <v>7080 СЛИВОЧНЫЕ ПМ сос п/о мгс 0.41кг 10шт. 50с  ОСТАНКИНО</v>
          </cell>
          <cell r="D200">
            <v>622</v>
          </cell>
        </row>
        <row r="201">
          <cell r="A201" t="str">
            <v>7082 СЛИВОЧНЫЕ ПМ сос п/о мгс 1.5*4_50с  ОСТАНКИНО</v>
          </cell>
          <cell r="D201">
            <v>21.696999999999999</v>
          </cell>
        </row>
        <row r="202">
          <cell r="A202" t="str">
            <v>7090 СВИНИНА ПО-ДОМ. к/в мл/к в/у 0.3кг_50с  ОСТАНКИНО</v>
          </cell>
          <cell r="D202">
            <v>7</v>
          </cell>
        </row>
        <row r="203">
          <cell r="A203" t="str">
            <v>7092 БЕКОН Папа может с/к с/н в/у 1/140_50с  ОСТАНКИНО</v>
          </cell>
          <cell r="D203">
            <v>151</v>
          </cell>
        </row>
        <row r="204">
          <cell r="A204" t="str">
            <v>7103 БЕКОН с/к с/н в/у 1/180 10шт.  ОСТАНКИНО</v>
          </cell>
          <cell r="D204">
            <v>65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48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64</v>
          </cell>
        </row>
        <row r="207">
          <cell r="A207" t="str">
            <v>Балыковая с/к 200 гр. срез "Эликатессе" термоформ.пак.  СПК</v>
          </cell>
          <cell r="D207">
            <v>28</v>
          </cell>
        </row>
        <row r="208">
          <cell r="A208" t="str">
            <v>БОНУС МОЛОЧНЫЕ КЛАССИЧЕСКИЕ сос п/о в/у 0.3кг (6084)  ОСТАНКИНО</v>
          </cell>
          <cell r="D208">
            <v>1</v>
          </cell>
        </row>
        <row r="209">
          <cell r="A209" t="str">
            <v>БОНУС СОЧНЫЕ Папа может сос п/о мгс 1.5*4 (6954)  ОСТАНКИНО</v>
          </cell>
          <cell r="D209">
            <v>72.816000000000003</v>
          </cell>
        </row>
        <row r="210">
          <cell r="A210" t="str">
            <v>БОНУС СОЧНЫЕ сос п/о мгс 0.41кг_UZ (6087)  ОСТАНКИНО</v>
          </cell>
          <cell r="D210">
            <v>16</v>
          </cell>
        </row>
        <row r="211">
          <cell r="A211" t="str">
            <v>БОНУС_ 017  Сосиски Вязанка Сливочные, Вязанка амицел ВЕС.ПОКОМ</v>
          </cell>
          <cell r="D211">
            <v>132.48599999999999</v>
          </cell>
        </row>
        <row r="212">
          <cell r="A212" t="str">
            <v>БОНУС_ 456  Колбаса Филейная ТМ Особый рецепт ВЕС большой батон  ПОКОМ</v>
          </cell>
          <cell r="D212">
            <v>191.25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12.5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5</v>
          </cell>
        </row>
        <row r="215">
          <cell r="A215" t="str">
            <v>БОНУС_412  Сосиски Баварские ТМ Стародворье 0,35 кг ПОКОМ</v>
          </cell>
          <cell r="D215">
            <v>299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107</v>
          </cell>
        </row>
        <row r="217">
          <cell r="A217" t="str">
            <v>БОНУС_Колбаса вареная Филейская ТМ Вязанка. ВЕС  ПОКОМ</v>
          </cell>
          <cell r="D217">
            <v>5.42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105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38</v>
          </cell>
        </row>
        <row r="220">
          <cell r="A220" t="str">
            <v>Бутербродная вареная 0,47 кг шт.  СПК</v>
          </cell>
          <cell r="D220">
            <v>12</v>
          </cell>
        </row>
        <row r="221">
          <cell r="A221" t="str">
            <v>Вацлавская п/к (черева) 390 гр.шт. термоус.пак  СПК</v>
          </cell>
          <cell r="D221">
            <v>5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53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59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387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269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71</v>
          </cell>
        </row>
        <row r="227">
          <cell r="A227" t="str">
            <v>Грудинка "По-московски" в/к термоус.пак.  СПК</v>
          </cell>
          <cell r="D227">
            <v>5.4020000000000001</v>
          </cell>
        </row>
        <row r="228">
          <cell r="A228" t="str">
            <v>Гуцульская с/к "КолбасГрад" 160 гр.шт. термоус. пак  СПК</v>
          </cell>
          <cell r="D228">
            <v>42</v>
          </cell>
        </row>
        <row r="229">
          <cell r="A229" t="str">
            <v>Дельгаро с/в "Эликатессе" 140 гр.шт.  СПК</v>
          </cell>
          <cell r="D229">
            <v>12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76</v>
          </cell>
        </row>
        <row r="231">
          <cell r="A231" t="str">
            <v>Докторская вареная в/с 0,47 кг шт.  СПК</v>
          </cell>
          <cell r="D231">
            <v>9</v>
          </cell>
        </row>
        <row r="232">
          <cell r="A232" t="str">
            <v>Докторская вареная термоус.пак. "Высокий вкус"  СПК</v>
          </cell>
          <cell r="D232">
            <v>16.123999999999999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23</v>
          </cell>
        </row>
        <row r="234">
          <cell r="A234" t="str">
            <v>ЖАР-ладушки с мясом 0,2кг ТМ Стародворье  ПОКОМ</v>
          </cell>
          <cell r="D234">
            <v>103</v>
          </cell>
        </row>
        <row r="235">
          <cell r="A235" t="str">
            <v>ЖАР-ладушки с яблоком и грушей ТМ Стародворье 0,2 кг. ПОКОМ</v>
          </cell>
          <cell r="D235">
            <v>10</v>
          </cell>
        </row>
        <row r="236">
          <cell r="A236" t="str">
            <v>Карбонад Юбилейный термоус.пак.  СПК</v>
          </cell>
          <cell r="D236">
            <v>13.507999999999999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5</v>
          </cell>
        </row>
        <row r="238">
          <cell r="A238" t="str">
            <v>Классическая с/к 80 гр.шт.нар. (лоток с ср.защ.атм.)  СПК</v>
          </cell>
          <cell r="D238">
            <v>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137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88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135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214</v>
          </cell>
        </row>
        <row r="244">
          <cell r="A244" t="str">
            <v>Ла Фаворте с/в "Эликатессе" 140 гр.шт.  СПК</v>
          </cell>
          <cell r="D244">
            <v>18</v>
          </cell>
        </row>
        <row r="245">
          <cell r="A245" t="str">
            <v>Ливерная Печеночная "Просто выгодно" 0,3 кг.шт.  СПК</v>
          </cell>
          <cell r="D245">
            <v>10</v>
          </cell>
        </row>
        <row r="246">
          <cell r="A246" t="str">
            <v>Любительская вареная термоус.пак. "Высокий вкус"  СПК</v>
          </cell>
          <cell r="D246">
            <v>25.292000000000002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48.1</v>
          </cell>
        </row>
        <row r="248">
          <cell r="A248" t="str">
            <v>Мини-чебуречки с мясом ВЕС 5,5кг ТМ Зареченские  ПОКОМ</v>
          </cell>
          <cell r="D248">
            <v>16.5</v>
          </cell>
        </row>
        <row r="249">
          <cell r="A249" t="str">
            <v>Мини-шарики с курочкой и сыром ТМ Зареченские ВЕС  ПОКОМ</v>
          </cell>
          <cell r="D249">
            <v>24</v>
          </cell>
        </row>
        <row r="250">
          <cell r="A250" t="str">
            <v>Наггетсы Foodgital 0,25кг ТМ Горячая штучка  ПОКОМ</v>
          </cell>
          <cell r="D250">
            <v>1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626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495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810</v>
          </cell>
        </row>
        <row r="254">
          <cell r="A254" t="str">
            <v>Наггетсы с куриным филе и сыром ТМ Вязанка 0,25 кг ПОКОМ</v>
          </cell>
          <cell r="D254">
            <v>301</v>
          </cell>
        </row>
        <row r="255">
          <cell r="A255" t="str">
            <v>Наггетсы Хрустящие 0,3кг ТМ Зареченские  ПОКОМ</v>
          </cell>
          <cell r="D255">
            <v>26</v>
          </cell>
        </row>
        <row r="256">
          <cell r="A256" t="str">
            <v>Наггетсы Хрустящие ТМ Зареченские. ВЕС ПОКОМ</v>
          </cell>
          <cell r="D256">
            <v>192</v>
          </cell>
        </row>
        <row r="257">
          <cell r="A257" t="str">
            <v>Оригинальная с перцем с/к  СПК</v>
          </cell>
          <cell r="D257">
            <v>39.159999999999997</v>
          </cell>
        </row>
        <row r="258">
          <cell r="A258" t="str">
            <v>Оригинальная с перцем с/к 0,235 кг.шт.  СПК</v>
          </cell>
          <cell r="D258">
            <v>6</v>
          </cell>
        </row>
        <row r="259">
          <cell r="A259" t="str">
            <v>Особая вареная  СПК</v>
          </cell>
          <cell r="D259">
            <v>2.4180000000000001</v>
          </cell>
        </row>
        <row r="260">
          <cell r="A260" t="str">
            <v>Паштет печеночный 140 гр.шт.  СПК</v>
          </cell>
          <cell r="D260">
            <v>24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47</v>
          </cell>
        </row>
        <row r="262">
          <cell r="A262" t="str">
            <v>Пельмени Grandmeni с говядиной и свининой 0,7кг ТМ Горячая штучка  ПОКОМ</v>
          </cell>
          <cell r="D262">
            <v>67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17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116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28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197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22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255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155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21.6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220.12200000000001</v>
          </cell>
        </row>
        <row r="273">
          <cell r="A273" t="str">
            <v>Пельмени Бульмени с говядиной и свининой ТМ Горячая штучка. флоу-пак сфера 0,4 кг ПОКОМ</v>
          </cell>
          <cell r="D273">
            <v>197</v>
          </cell>
        </row>
        <row r="274">
          <cell r="A274" t="str">
            <v>Пельмени Бульмени с говядиной и свининой ТМ Горячая штучка. флоу-пак сфера 0,7 кг ПОКОМ</v>
          </cell>
          <cell r="D274">
            <v>479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241</v>
          </cell>
        </row>
        <row r="276">
          <cell r="A276" t="str">
            <v>Пельмени Бульмени со сливочным маслом ТМ Горячая штучка.флоу-пак сфера 0,7 кг. ПОКОМ</v>
          </cell>
          <cell r="D276">
            <v>686</v>
          </cell>
        </row>
        <row r="277">
          <cell r="A277" t="str">
            <v>Пельмени Домашние с говядиной и свининой 0,7кг, сфера ТМ Зареченские  ПОКОМ</v>
          </cell>
          <cell r="D277">
            <v>2</v>
          </cell>
        </row>
        <row r="278">
          <cell r="A278" t="str">
            <v>Пельмени Домашние со сливочным маслом 0,7кг, сфера ТМ Зареченские  ПОКОМ</v>
          </cell>
          <cell r="D278">
            <v>2</v>
          </cell>
        </row>
        <row r="279">
          <cell r="A279" t="str">
            <v>Пельмени Медвежьи ушки с фермерскими сливками 0,7кг  ПОКОМ</v>
          </cell>
          <cell r="D279">
            <v>61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70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26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260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26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120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120</v>
          </cell>
        </row>
        <row r="286">
          <cell r="A286" t="str">
            <v>Пельмени Сочные сфера 0,8 кг ТМ Стародворье  ПОКОМ</v>
          </cell>
          <cell r="D286">
            <v>25</v>
          </cell>
        </row>
        <row r="287">
          <cell r="A287" t="str">
            <v>Пирожки с мясом 0,3кг ТМ Зареченские  ПОКОМ</v>
          </cell>
          <cell r="D287">
            <v>4</v>
          </cell>
        </row>
        <row r="288">
          <cell r="A288" t="str">
            <v>Пирожки с мясом 3,7кг ВЕС ТМ Зареченские  ПОКОМ</v>
          </cell>
          <cell r="D288">
            <v>48.1</v>
          </cell>
        </row>
        <row r="289">
          <cell r="A289" t="str">
            <v>Покровская вареная 0,47 кг шт.  СПК</v>
          </cell>
          <cell r="D289">
            <v>8</v>
          </cell>
        </row>
        <row r="290">
          <cell r="A290" t="str">
            <v>ПолуКоп п/к 250 гр.шт. термоформ.пак.  СПК</v>
          </cell>
          <cell r="D290">
            <v>8</v>
          </cell>
        </row>
        <row r="291">
          <cell r="A291" t="str">
            <v>Ричеза с/к 230 гр.шт.  СПК</v>
          </cell>
          <cell r="D291">
            <v>27</v>
          </cell>
        </row>
        <row r="292">
          <cell r="A292" t="str">
            <v>Сальчетти с/к 230 гр.шт.  СПК</v>
          </cell>
          <cell r="D292">
            <v>41</v>
          </cell>
        </row>
        <row r="293">
          <cell r="A293" t="str">
            <v>Сальчичон с/к 200 гр. срез "Эликатессе" термоформ.пак.  СПК</v>
          </cell>
          <cell r="D293">
            <v>4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36</v>
          </cell>
        </row>
        <row r="295">
          <cell r="A295" t="str">
            <v>Салями с/к 100 гр.шт.нар. (лоток с ср.защ.атм.)  СПК</v>
          </cell>
          <cell r="D295">
            <v>19</v>
          </cell>
        </row>
        <row r="296">
          <cell r="A296" t="str">
            <v>Салями Трюфель с/в "Эликатессе" 0,16 кг.шт.  СПК</v>
          </cell>
          <cell r="D296">
            <v>28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27.24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9.3049999999999997</v>
          </cell>
        </row>
        <row r="299">
          <cell r="A299" t="str">
            <v>Семейная с чесночком Экстра вареная  СПК</v>
          </cell>
          <cell r="D299">
            <v>2.42</v>
          </cell>
        </row>
        <row r="300">
          <cell r="A300" t="str">
            <v>Сервелат Европейский в/к, в/с 0,38 кг.шт.термофор.пак  СПК</v>
          </cell>
          <cell r="D300">
            <v>1</v>
          </cell>
        </row>
        <row r="301">
          <cell r="A301" t="str">
            <v>Сервелат Коньячный в/к 0,38 кг.шт термофор.пак  СПК</v>
          </cell>
          <cell r="D301">
            <v>6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6</v>
          </cell>
        </row>
        <row r="303">
          <cell r="A303" t="str">
            <v>Сервелат Финский в/к 0,38 кг.шт. термофор.пак.  СПК</v>
          </cell>
          <cell r="D303">
            <v>2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7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20</v>
          </cell>
        </row>
        <row r="306">
          <cell r="A306" t="str">
            <v>Сибирская особая с/к 0,235 кг шт.  СПК</v>
          </cell>
          <cell r="D306">
            <v>25</v>
          </cell>
        </row>
        <row r="307">
          <cell r="A307" t="str">
            <v>Сосиски "Баварские" 0,36 кг.шт. вак.упак.  СПК</v>
          </cell>
          <cell r="D307">
            <v>4</v>
          </cell>
        </row>
        <row r="308">
          <cell r="A308" t="str">
            <v>Сосиски "Молочные" 0,36 кг.шт. вак.упак.  СПК</v>
          </cell>
          <cell r="D308">
            <v>5</v>
          </cell>
        </row>
        <row r="309">
          <cell r="A309" t="str">
            <v>Сосиски Мусульманские "Просто выгодно" (в ср.защ.атм.)  СПК</v>
          </cell>
          <cell r="D309">
            <v>7.4080000000000004</v>
          </cell>
        </row>
        <row r="310">
          <cell r="A310" t="str">
            <v>Сосиски Хот-дог подкопченные (лоток с ср.защ.атм.)  СПК</v>
          </cell>
          <cell r="D310">
            <v>1.0649999999999999</v>
          </cell>
        </row>
        <row r="311">
          <cell r="A311" t="str">
            <v>Сочный мегачебурек ТМ Зареченские ВЕС ПОКОМ</v>
          </cell>
          <cell r="D311">
            <v>24.64</v>
          </cell>
        </row>
        <row r="312">
          <cell r="A312" t="str">
            <v>Торо Неро с/в "Эликатессе" 140 гр.шт.  СПК</v>
          </cell>
          <cell r="D312">
            <v>14</v>
          </cell>
        </row>
        <row r="313">
          <cell r="A313" t="str">
            <v>Уши свиные копченые к пиву 0,15кг нар. д/ф шт.  СПК</v>
          </cell>
          <cell r="D313">
            <v>11</v>
          </cell>
        </row>
        <row r="314">
          <cell r="A314" t="str">
            <v>Фестивальная пора с/к 100 гр.шт.нар. (лоток с ср.защ.атм.)  СПК</v>
          </cell>
          <cell r="D314">
            <v>50</v>
          </cell>
        </row>
        <row r="315">
          <cell r="A315" t="str">
            <v>Фестивальная пора с/к 235 гр.шт.  СПК</v>
          </cell>
          <cell r="D315">
            <v>100</v>
          </cell>
        </row>
        <row r="316">
          <cell r="A316" t="str">
            <v>Фестивальная пора с/к термоус.пак  СПК</v>
          </cell>
          <cell r="D316">
            <v>14.837999999999999</v>
          </cell>
        </row>
        <row r="317">
          <cell r="A317" t="str">
            <v>Фирменная с/к 200 гр. срез "Эликатессе" термоформ.пак.  СПК</v>
          </cell>
          <cell r="D317">
            <v>34</v>
          </cell>
        </row>
        <row r="318">
          <cell r="A318" t="str">
            <v>Фуэт с/в "Эликатессе" 160 гр.шт.  СПК</v>
          </cell>
          <cell r="D318">
            <v>41</v>
          </cell>
        </row>
        <row r="319">
          <cell r="A319" t="str">
            <v>Хинкали Классические ТМ Зареченские ВЕС ПОКОМ</v>
          </cell>
          <cell r="D319">
            <v>5</v>
          </cell>
        </row>
        <row r="320">
          <cell r="A320" t="str">
            <v>Хот-догстер ТМ Горячая штучка ТС Хот-Догстер флоу-пак 0,09 кг. ПОКОМ</v>
          </cell>
          <cell r="D320">
            <v>67</v>
          </cell>
        </row>
        <row r="321">
          <cell r="A321" t="str">
            <v>Хотстеры с сыром 0,25кг ТМ Горячая штучка  ПОКОМ</v>
          </cell>
          <cell r="D321">
            <v>87</v>
          </cell>
        </row>
        <row r="322">
          <cell r="A322" t="str">
            <v>Хотстеры ТМ Горячая штучка ТС Хотстеры 0,25 кг зам  ПОКОМ</v>
          </cell>
          <cell r="D322">
            <v>309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72</v>
          </cell>
        </row>
        <row r="324">
          <cell r="A324" t="str">
            <v>Хрустящие крылышки ТМ Горячая штучка 0,3 кг зам  ПОКОМ</v>
          </cell>
          <cell r="D324">
            <v>125</v>
          </cell>
        </row>
        <row r="325">
          <cell r="A325" t="str">
            <v>Чебупели Курочка гриль ТМ Горячая штучка, 0,3 кг зам  ПОКОМ</v>
          </cell>
          <cell r="D325">
            <v>58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327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660</v>
          </cell>
        </row>
        <row r="328">
          <cell r="A328" t="str">
            <v>Чебуреки Мясные вес 2,7 кг ТМ Зареченские ВЕС ПОКОМ</v>
          </cell>
          <cell r="D328">
            <v>2.7</v>
          </cell>
        </row>
        <row r="329">
          <cell r="A329" t="str">
            <v>Чебуреки сочные ВЕС ТМ Зареченские  ПОКОМ</v>
          </cell>
          <cell r="D329">
            <v>65</v>
          </cell>
        </row>
        <row r="330">
          <cell r="A330" t="str">
            <v>Шпикачки Русские (черева) (в ср.защ.атм.) "Высокий вкус"  СПК</v>
          </cell>
          <cell r="D330">
            <v>19.571999999999999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8</v>
          </cell>
        </row>
        <row r="332">
          <cell r="A332" t="str">
            <v>Юбилейная с/к 0,235 кг.шт.  СПК</v>
          </cell>
          <cell r="D332">
            <v>88</v>
          </cell>
        </row>
        <row r="333">
          <cell r="A333" t="str">
            <v>Юбилейная с/к термоус.пак.  СПК</v>
          </cell>
          <cell r="D333">
            <v>3.05</v>
          </cell>
        </row>
        <row r="334">
          <cell r="A334" t="str">
            <v>Итого</v>
          </cell>
          <cell r="D334">
            <v>56916.012999999999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12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51.5" style="1" customWidth="1"/>
    <col min="2" max="2" width="3.6640625" style="1" customWidth="1"/>
    <col min="3" max="6" width="7.164062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" style="5" customWidth="1"/>
    <col min="32" max="33" width="0.3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0" t="s">
        <v>137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116</v>
      </c>
      <c r="H4" s="9" t="s">
        <v>117</v>
      </c>
      <c r="I4" s="9" t="s">
        <v>118</v>
      </c>
      <c r="J4" s="9" t="s">
        <v>119</v>
      </c>
      <c r="K4" s="9" t="s">
        <v>120</v>
      </c>
      <c r="L4" s="9" t="s">
        <v>120</v>
      </c>
      <c r="M4" s="9" t="s">
        <v>120</v>
      </c>
      <c r="N4" s="9" t="s">
        <v>120</v>
      </c>
      <c r="O4" s="10" t="s">
        <v>120</v>
      </c>
      <c r="P4" s="10" t="s">
        <v>120</v>
      </c>
      <c r="Q4" s="10" t="s">
        <v>120</v>
      </c>
      <c r="R4" s="10" t="s">
        <v>120</v>
      </c>
      <c r="S4" s="9" t="s">
        <v>117</v>
      </c>
      <c r="T4" s="11" t="s">
        <v>120</v>
      </c>
      <c r="U4" s="9" t="s">
        <v>121</v>
      </c>
      <c r="V4" s="12" t="s">
        <v>122</v>
      </c>
      <c r="W4" s="9" t="s">
        <v>123</v>
      </c>
      <c r="X4" s="9" t="s">
        <v>124</v>
      </c>
      <c r="Y4" s="9" t="s">
        <v>117</v>
      </c>
      <c r="Z4" s="9" t="s">
        <v>117</v>
      </c>
      <c r="AA4" s="9" t="s">
        <v>117</v>
      </c>
      <c r="AB4" s="9" t="s">
        <v>125</v>
      </c>
      <c r="AC4" s="9" t="s">
        <v>126</v>
      </c>
      <c r="AD4" s="9" t="s">
        <v>127</v>
      </c>
      <c r="AE4" s="12" t="s">
        <v>128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129</v>
      </c>
      <c r="L5" s="5" t="s">
        <v>131</v>
      </c>
      <c r="M5" s="5" t="s">
        <v>130</v>
      </c>
      <c r="T5" s="5" t="s">
        <v>132</v>
      </c>
      <c r="Y5" s="16" t="s">
        <v>133</v>
      </c>
      <c r="Z5" s="16" t="s">
        <v>134</v>
      </c>
      <c r="AA5" s="16" t="s">
        <v>135</v>
      </c>
      <c r="AB5" s="17" t="s">
        <v>136</v>
      </c>
      <c r="AE5" s="17" t="s">
        <v>132</v>
      </c>
    </row>
    <row r="6" spans="1:34" ht="11.1" customHeight="1" x14ac:dyDescent="0.2">
      <c r="A6" s="6"/>
      <c r="B6" s="6"/>
      <c r="C6" s="3"/>
      <c r="D6" s="3"/>
      <c r="E6" s="14">
        <f>SUM(E7:E126)</f>
        <v>72777.44200000001</v>
      </c>
      <c r="F6" s="14">
        <f>SUM(F7:F126)</f>
        <v>98462.147999999986</v>
      </c>
      <c r="I6" s="14">
        <f>SUM(I7:I126)</f>
        <v>81942.44</v>
      </c>
      <c r="J6" s="14">
        <f t="shared" ref="J6:T6" si="0">SUM(J7:J126)</f>
        <v>-9164.9979999999996</v>
      </c>
      <c r="K6" s="14">
        <f t="shared" si="0"/>
        <v>17940</v>
      </c>
      <c r="L6" s="14">
        <f t="shared" si="0"/>
        <v>11970</v>
      </c>
      <c r="M6" s="14">
        <f t="shared" si="0"/>
        <v>14320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14551.964600000005</v>
      </c>
      <c r="T6" s="14">
        <f t="shared" si="0"/>
        <v>11890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16221.353399999998</v>
      </c>
      <c r="Z6" s="14">
        <f t="shared" ref="Z6" si="4">SUM(Z7:Z126)</f>
        <v>15925.1304</v>
      </c>
      <c r="AA6" s="14">
        <f t="shared" ref="AA6" si="5">SUM(AA7:AA126)</f>
        <v>14928.108799999998</v>
      </c>
      <c r="AB6" s="14">
        <f t="shared" ref="AB6" si="6">SUM(AB7:AB126)</f>
        <v>19609.374999999996</v>
      </c>
      <c r="AC6" s="14"/>
      <c r="AD6" s="14"/>
      <c r="AE6" s="14">
        <f t="shared" ref="AE6" si="7">SUM(AE7:AE126)</f>
        <v>4300.5999999999995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8.9870000000000001</v>
      </c>
      <c r="D7" s="8"/>
      <c r="E7" s="8">
        <v>6.8289999999999997</v>
      </c>
      <c r="F7" s="8">
        <v>2.1579999999999999</v>
      </c>
      <c r="G7" s="1">
        <f>VLOOKUP(A:A,[1]TDSheet!$A:$G,7,0)</f>
        <v>0</v>
      </c>
      <c r="H7" s="1">
        <f>VLOOKUP(A:A,[1]TDSheet!$A:$H,8,0)</f>
        <v>120</v>
      </c>
      <c r="I7" s="15">
        <f>VLOOKUP(A:A,[2]TDSheet!$A:$F,6,0)</f>
        <v>7</v>
      </c>
      <c r="J7" s="15">
        <f>E7-I7</f>
        <v>-0.17100000000000026</v>
      </c>
      <c r="K7" s="15">
        <f>VLOOKUP(A:A,[1]TDSheet!$A:$R,18,0)</f>
        <v>0</v>
      </c>
      <c r="L7" s="15">
        <f>VLOOKUP(A:A,[1]TDSheet!$A:$T,20,0)</f>
        <v>0</v>
      </c>
      <c r="M7" s="15">
        <f>VLOOKUP(A:A,[1]TDSheet!$A:$O,15,0)</f>
        <v>0</v>
      </c>
      <c r="N7" s="15"/>
      <c r="O7" s="15"/>
      <c r="P7" s="15"/>
      <c r="Q7" s="15"/>
      <c r="R7" s="15"/>
      <c r="S7" s="15">
        <f>-F7-K7-L7-M7</f>
        <v>-2.1579999999999999</v>
      </c>
      <c r="T7" s="21"/>
      <c r="U7" s="18">
        <f>(F7+K7+L7+M7+T7)/S7</f>
        <v>-1</v>
      </c>
      <c r="V7" s="15">
        <f>F7/S7</f>
        <v>-1</v>
      </c>
      <c r="W7" s="15"/>
      <c r="X7" s="15"/>
      <c r="Y7" s="15">
        <f>VLOOKUP(A:A,[1]TDSheet!$A:$Z,26,0)</f>
        <v>3.1794000000000002</v>
      </c>
      <c r="Z7" s="15">
        <f>VLOOKUP(A:A,[1]TDSheet!$A:$AA,27,0)</f>
        <v>1.7120000000000002</v>
      </c>
      <c r="AA7" s="15">
        <f>VLOOKUP(A:A,[1]TDSheet!$A:$S,19,0)</f>
        <v>0.8952</v>
      </c>
      <c r="AB7" s="15">
        <f>VLOOKUP(A:A,[3]TDSheet!$A:$D,4,0)</f>
        <v>0.98699999999999999</v>
      </c>
      <c r="AC7" s="15" t="str">
        <f>VLOOKUP(A:A,[1]TDSheet!$A:$AC,29,0)</f>
        <v>вывод</v>
      </c>
      <c r="AD7" s="15">
        <f>VLOOKUP(A:A,[1]TDSheet!$A:$AD,30,0)</f>
        <v>0</v>
      </c>
      <c r="AE7" s="15">
        <f>T7*G7</f>
        <v>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365</v>
      </c>
      <c r="D8" s="8">
        <v>484</v>
      </c>
      <c r="E8" s="8">
        <v>572</v>
      </c>
      <c r="F8" s="8">
        <v>267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2796</v>
      </c>
      <c r="J8" s="15">
        <f t="shared" ref="J8:J71" si="8">E8-I8</f>
        <v>-2224</v>
      </c>
      <c r="K8" s="15">
        <f>VLOOKUP(A:A,[1]TDSheet!$A:$R,18,0)</f>
        <v>160</v>
      </c>
      <c r="L8" s="15">
        <f>VLOOKUP(A:A,[1]TDSheet!$A:$T,20,0)</f>
        <v>0</v>
      </c>
      <c r="M8" s="15">
        <f>VLOOKUP(A:A,[1]TDSheet!$A:$O,15,0)</f>
        <v>80</v>
      </c>
      <c r="N8" s="15"/>
      <c r="O8" s="15"/>
      <c r="P8" s="15"/>
      <c r="Q8" s="15"/>
      <c r="R8" s="15"/>
      <c r="S8" s="15">
        <f t="shared" ref="S8:S71" si="9">E8/5</f>
        <v>114.4</v>
      </c>
      <c r="T8" s="21">
        <v>360</v>
      </c>
      <c r="U8" s="18">
        <f t="shared" ref="U8:U71" si="10">(F8+K8+L8+M8+T8)/S8</f>
        <v>7.5786713286713283</v>
      </c>
      <c r="V8" s="15">
        <f t="shared" ref="V8:V71" si="11">F8/S8</f>
        <v>2.3339160839160837</v>
      </c>
      <c r="W8" s="15"/>
      <c r="X8" s="15"/>
      <c r="Y8" s="15">
        <f>VLOOKUP(A:A,[1]TDSheet!$A:$Z,26,0)</f>
        <v>98.6</v>
      </c>
      <c r="Z8" s="15">
        <f>VLOOKUP(A:A,[1]TDSheet!$A:$AA,27,0)</f>
        <v>101.8</v>
      </c>
      <c r="AA8" s="15">
        <f>VLOOKUP(A:A,[1]TDSheet!$A:$S,19,0)</f>
        <v>90.8</v>
      </c>
      <c r="AB8" s="15">
        <f>VLOOKUP(A:A,[3]TDSheet!$A:$D,4,0)</f>
        <v>117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2">T8*G8</f>
        <v>144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2.9279999999999999</v>
      </c>
      <c r="D9" s="8">
        <v>3.3210000000000002</v>
      </c>
      <c r="E9" s="8">
        <v>5.6970000000000001</v>
      </c>
      <c r="F9" s="8"/>
      <c r="G9" s="1">
        <f>VLOOKUP(A:A,[1]TDSheet!$A:$G,7,0)</f>
        <v>0</v>
      </c>
      <c r="H9" s="1">
        <f>VLOOKUP(A:A,[1]TDSheet!$A:$H,8,0)</f>
        <v>120</v>
      </c>
      <c r="I9" s="15">
        <f>VLOOKUP(A:A,[2]TDSheet!$A:$F,6,0)</f>
        <v>5.05</v>
      </c>
      <c r="J9" s="15">
        <f t="shared" si="8"/>
        <v>0.64700000000000024</v>
      </c>
      <c r="K9" s="15">
        <f>VLOOKUP(A:A,[1]TDSheet!$A:$R,18,0)</f>
        <v>0</v>
      </c>
      <c r="L9" s="15">
        <f>VLOOKUP(A:A,[1]TDSheet!$A:$T,20,0)</f>
        <v>0</v>
      </c>
      <c r="M9" s="15">
        <f>VLOOKUP(A:A,[1]TDSheet!$A:$O,15,0)</f>
        <v>0</v>
      </c>
      <c r="N9" s="15"/>
      <c r="O9" s="15"/>
      <c r="P9" s="15"/>
      <c r="Q9" s="15"/>
      <c r="R9" s="15"/>
      <c r="S9" s="15">
        <f t="shared" si="9"/>
        <v>1.1394</v>
      </c>
      <c r="T9" s="21"/>
      <c r="U9" s="18">
        <f t="shared" si="10"/>
        <v>0</v>
      </c>
      <c r="V9" s="15">
        <f t="shared" si="11"/>
        <v>0</v>
      </c>
      <c r="W9" s="15"/>
      <c r="X9" s="15"/>
      <c r="Y9" s="15">
        <f>VLOOKUP(A:A,[1]TDSheet!$A:$Z,26,0)</f>
        <v>0.77560000000000007</v>
      </c>
      <c r="Z9" s="15">
        <f>VLOOKUP(A:A,[1]TDSheet!$A:$AA,27,0)</f>
        <v>0.78239999999999998</v>
      </c>
      <c r="AA9" s="15">
        <f>VLOOKUP(A:A,[1]TDSheet!$A:$S,19,0)</f>
        <v>0.65060000000000007</v>
      </c>
      <c r="AB9" s="15">
        <v>0</v>
      </c>
      <c r="AC9" s="15" t="str">
        <f>VLOOKUP(A:A,[1]TDSheet!$A:$AC,29,0)</f>
        <v>вывод</v>
      </c>
      <c r="AD9" s="15">
        <f>VLOOKUP(A:A,[1]TDSheet!$A:$AD,30,0)</f>
        <v>0</v>
      </c>
      <c r="AE9" s="15">
        <f t="shared" si="12"/>
        <v>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106</v>
      </c>
      <c r="D10" s="8">
        <v>203</v>
      </c>
      <c r="E10" s="8">
        <v>91</v>
      </c>
      <c r="F10" s="8">
        <v>217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92</v>
      </c>
      <c r="J10" s="15">
        <f t="shared" si="8"/>
        <v>-1</v>
      </c>
      <c r="K10" s="15">
        <f>VLOOKUP(A:A,[1]TDSheet!$A:$R,18,0)</f>
        <v>0</v>
      </c>
      <c r="L10" s="15">
        <f>VLOOKUP(A:A,[1]TDSheet!$A:$T,20,0)</f>
        <v>0</v>
      </c>
      <c r="M10" s="15">
        <f>VLOOKUP(A:A,[1]TDSheet!$A:$O,15,0)</f>
        <v>80</v>
      </c>
      <c r="N10" s="15"/>
      <c r="O10" s="15"/>
      <c r="P10" s="15"/>
      <c r="Q10" s="15"/>
      <c r="R10" s="15"/>
      <c r="S10" s="15">
        <f t="shared" si="9"/>
        <v>18.2</v>
      </c>
      <c r="T10" s="21"/>
      <c r="U10" s="18">
        <f t="shared" si="10"/>
        <v>16.318681318681318</v>
      </c>
      <c r="V10" s="15">
        <f t="shared" si="11"/>
        <v>11.923076923076923</v>
      </c>
      <c r="W10" s="15"/>
      <c r="X10" s="15"/>
      <c r="Y10" s="15">
        <f>VLOOKUP(A:A,[1]TDSheet!$A:$Z,26,0)</f>
        <v>30.2</v>
      </c>
      <c r="Z10" s="15">
        <f>VLOOKUP(A:A,[1]TDSheet!$A:$AA,27,0)</f>
        <v>17.8</v>
      </c>
      <c r="AA10" s="15">
        <f>VLOOKUP(A:A,[1]TDSheet!$A:$S,19,0)</f>
        <v>23.8</v>
      </c>
      <c r="AB10" s="15">
        <f>VLOOKUP(A:A,[3]TDSheet!$A:$D,4,0)</f>
        <v>26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1547.4849999999999</v>
      </c>
      <c r="D11" s="8">
        <v>2855.97</v>
      </c>
      <c r="E11" s="8">
        <v>1586.2139999999999</v>
      </c>
      <c r="F11" s="8">
        <v>2782.4360000000001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1557.7</v>
      </c>
      <c r="J11" s="15">
        <f t="shared" si="8"/>
        <v>28.513999999999896</v>
      </c>
      <c r="K11" s="15">
        <f>VLOOKUP(A:A,[1]TDSheet!$A:$R,18,0)</f>
        <v>400</v>
      </c>
      <c r="L11" s="15">
        <f>VLOOKUP(A:A,[1]TDSheet!$A:$T,20,0)</f>
        <v>600</v>
      </c>
      <c r="M11" s="15">
        <f>VLOOKUP(A:A,[1]TDSheet!$A:$O,15,0)</f>
        <v>500</v>
      </c>
      <c r="N11" s="15"/>
      <c r="O11" s="15"/>
      <c r="P11" s="15"/>
      <c r="Q11" s="15"/>
      <c r="R11" s="15"/>
      <c r="S11" s="15">
        <f t="shared" si="9"/>
        <v>317.24279999999999</v>
      </c>
      <c r="T11" s="21"/>
      <c r="U11" s="18">
        <f t="shared" si="10"/>
        <v>13.498922591781437</v>
      </c>
      <c r="V11" s="15">
        <f t="shared" si="11"/>
        <v>8.7706828965070294</v>
      </c>
      <c r="W11" s="15"/>
      <c r="X11" s="15"/>
      <c r="Y11" s="15">
        <f>VLOOKUP(A:A,[1]TDSheet!$A:$Z,26,0)</f>
        <v>341.45339999999999</v>
      </c>
      <c r="Z11" s="15">
        <f>VLOOKUP(A:A,[1]TDSheet!$A:$AA,27,0)</f>
        <v>310.80959999999999</v>
      </c>
      <c r="AA11" s="15">
        <f>VLOOKUP(A:A,[1]TDSheet!$A:$S,19,0)</f>
        <v>319.04360000000003</v>
      </c>
      <c r="AB11" s="15">
        <f>VLOOKUP(A:A,[3]TDSheet!$A:$D,4,0)</f>
        <v>413.44099999999997</v>
      </c>
      <c r="AC11" s="15">
        <f>VLOOKUP(A:A,[1]TDSheet!$A:$AC,29,0)</f>
        <v>0</v>
      </c>
      <c r="AD11" s="15" t="str">
        <f>VLOOKUP(A:A,[1]TDSheet!$A:$AD,30,0)</f>
        <v>пл200</v>
      </c>
      <c r="AE11" s="15">
        <f t="shared" si="12"/>
        <v>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402.673</v>
      </c>
      <c r="D12" s="8"/>
      <c r="E12" s="8">
        <v>50.173999999999999</v>
      </c>
      <c r="F12" s="8">
        <v>352.49900000000002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47.8</v>
      </c>
      <c r="J12" s="15">
        <f t="shared" si="8"/>
        <v>2.3740000000000023</v>
      </c>
      <c r="K12" s="15">
        <f>VLOOKUP(A:A,[1]TDSheet!$A:$R,18,0)</f>
        <v>0</v>
      </c>
      <c r="L12" s="15">
        <f>VLOOKUP(A:A,[1]TDSheet!$A:$T,20,0)</f>
        <v>0</v>
      </c>
      <c r="M12" s="15">
        <f>VLOOKUP(A:A,[1]TDSheet!$A:$O,15,0)</f>
        <v>0</v>
      </c>
      <c r="N12" s="15"/>
      <c r="O12" s="15"/>
      <c r="P12" s="15"/>
      <c r="Q12" s="15"/>
      <c r="R12" s="15"/>
      <c r="S12" s="15">
        <f t="shared" si="9"/>
        <v>10.034800000000001</v>
      </c>
      <c r="T12" s="21"/>
      <c r="U12" s="18">
        <f t="shared" si="10"/>
        <v>35.127655757962295</v>
      </c>
      <c r="V12" s="15">
        <f t="shared" si="11"/>
        <v>35.127655757962295</v>
      </c>
      <c r="W12" s="15"/>
      <c r="X12" s="15"/>
      <c r="Y12" s="15">
        <f>VLOOKUP(A:A,[1]TDSheet!$A:$Z,26,0)</f>
        <v>11.4978</v>
      </c>
      <c r="Z12" s="15">
        <f>VLOOKUP(A:A,[1]TDSheet!$A:$AA,27,0)</f>
        <v>8.5790000000000006</v>
      </c>
      <c r="AA12" s="15">
        <f>VLOOKUP(A:A,[1]TDSheet!$A:$S,19,0)</f>
        <v>5.1139999999999999</v>
      </c>
      <c r="AB12" s="15">
        <f>VLOOKUP(A:A,[3]TDSheet!$A:$D,4,0)</f>
        <v>5.4909999999999997</v>
      </c>
      <c r="AC12" s="15" t="str">
        <f>VLOOKUP(A:A,[1]TDSheet!$A:$AC,29,0)</f>
        <v>увел</v>
      </c>
      <c r="AD12" s="15">
        <f>VLOOKUP(A:A,[1]TDSheet!$A:$AD,30,0)</f>
        <v>0</v>
      </c>
      <c r="AE12" s="15">
        <f t="shared" si="12"/>
        <v>0</v>
      </c>
      <c r="AF12" s="15"/>
      <c r="AG12" s="15"/>
      <c r="AH12" s="15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90.47</v>
      </c>
      <c r="D13" s="8">
        <v>215.31399999999999</v>
      </c>
      <c r="E13" s="8">
        <v>89.072000000000003</v>
      </c>
      <c r="F13" s="8">
        <v>215.41200000000001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2576.1999999999998</v>
      </c>
      <c r="J13" s="15">
        <f t="shared" si="8"/>
        <v>-2487.1279999999997</v>
      </c>
      <c r="K13" s="15">
        <f>VLOOKUP(A:A,[1]TDSheet!$A:$R,18,0)</f>
        <v>30</v>
      </c>
      <c r="L13" s="15">
        <f>VLOOKUP(A:A,[1]TDSheet!$A:$T,20,0)</f>
        <v>30</v>
      </c>
      <c r="M13" s="15">
        <f>VLOOKUP(A:A,[1]TDSheet!$A:$O,15,0)</f>
        <v>20</v>
      </c>
      <c r="N13" s="15"/>
      <c r="O13" s="15"/>
      <c r="P13" s="15"/>
      <c r="Q13" s="15"/>
      <c r="R13" s="15"/>
      <c r="S13" s="15">
        <f t="shared" si="9"/>
        <v>17.814399999999999</v>
      </c>
      <c r="T13" s="21"/>
      <c r="U13" s="18">
        <f t="shared" si="10"/>
        <v>16.582764505119457</v>
      </c>
      <c r="V13" s="15">
        <f t="shared" si="11"/>
        <v>12.092015448176756</v>
      </c>
      <c r="W13" s="15"/>
      <c r="X13" s="15"/>
      <c r="Y13" s="15">
        <f>VLOOKUP(A:A,[1]TDSheet!$A:$Z,26,0)</f>
        <v>25.562000000000001</v>
      </c>
      <c r="Z13" s="15">
        <f>VLOOKUP(A:A,[1]TDSheet!$A:$AA,27,0)</f>
        <v>26.420400000000001</v>
      </c>
      <c r="AA13" s="15">
        <f>VLOOKUP(A:A,[1]TDSheet!$A:$S,19,0)</f>
        <v>25.998799999999999</v>
      </c>
      <c r="AB13" s="15">
        <f>VLOOKUP(A:A,[3]TDSheet!$A:$D,4,0)</f>
        <v>18.878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51</v>
      </c>
      <c r="D14" s="8">
        <v>152</v>
      </c>
      <c r="E14" s="8">
        <v>98</v>
      </c>
      <c r="F14" s="8">
        <v>103</v>
      </c>
      <c r="G14" s="1">
        <v>0</v>
      </c>
      <c r="H14" s="1">
        <f>VLOOKUP(A:A,[1]TDSheet!$A:$H,8,0)</f>
        <v>120</v>
      </c>
      <c r="I14" s="15">
        <f>VLOOKUP(A:A,[2]TDSheet!$A:$F,6,0)</f>
        <v>95</v>
      </c>
      <c r="J14" s="15">
        <f t="shared" si="8"/>
        <v>3</v>
      </c>
      <c r="K14" s="15">
        <f>VLOOKUP(A:A,[1]TDSheet!$A:$R,18,0)</f>
        <v>0</v>
      </c>
      <c r="L14" s="15">
        <f>VLOOKUP(A:A,[1]TDSheet!$A:$T,20,0)</f>
        <v>0</v>
      </c>
      <c r="M14" s="15">
        <f>VLOOKUP(A:A,[1]TDSheet!$A:$O,15,0)</f>
        <v>0</v>
      </c>
      <c r="N14" s="15"/>
      <c r="O14" s="15"/>
      <c r="P14" s="15"/>
      <c r="Q14" s="15"/>
      <c r="R14" s="15"/>
      <c r="S14" s="15">
        <f t="shared" si="9"/>
        <v>19.600000000000001</v>
      </c>
      <c r="T14" s="21"/>
      <c r="U14" s="18">
        <f t="shared" si="10"/>
        <v>5.2551020408163263</v>
      </c>
      <c r="V14" s="15">
        <f t="shared" si="11"/>
        <v>5.2551020408163263</v>
      </c>
      <c r="W14" s="15"/>
      <c r="X14" s="15"/>
      <c r="Y14" s="15">
        <f>VLOOKUP(A:A,[1]TDSheet!$A:$Z,26,0)</f>
        <v>20.8</v>
      </c>
      <c r="Z14" s="15">
        <f>VLOOKUP(A:A,[1]TDSheet!$A:$AA,27,0)</f>
        <v>13.2</v>
      </c>
      <c r="AA14" s="15">
        <f>VLOOKUP(A:A,[1]TDSheet!$A:$S,19,0)</f>
        <v>18.399999999999999</v>
      </c>
      <c r="AB14" s="15">
        <f>VLOOKUP(A:A,[3]TDSheet!$A:$D,4,0)</f>
        <v>8</v>
      </c>
      <c r="AC14" s="23" t="s">
        <v>139</v>
      </c>
      <c r="AD14" s="15" t="str">
        <f>VLOOKUP(A:A,[1]TDSheet!$A:$AD,30,0)</f>
        <v>костик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620.42100000000005</v>
      </c>
      <c r="D15" s="8">
        <v>891.17899999999997</v>
      </c>
      <c r="E15" s="8">
        <v>534.66399999999999</v>
      </c>
      <c r="F15" s="8">
        <v>960.14599999999996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517.20000000000005</v>
      </c>
      <c r="J15" s="15">
        <f t="shared" si="8"/>
        <v>17.463999999999942</v>
      </c>
      <c r="K15" s="15">
        <f>VLOOKUP(A:A,[1]TDSheet!$A:$R,18,0)</f>
        <v>230</v>
      </c>
      <c r="L15" s="15">
        <f>VLOOKUP(A:A,[1]TDSheet!$A:$T,20,0)</f>
        <v>100</v>
      </c>
      <c r="M15" s="15">
        <f>VLOOKUP(A:A,[1]TDSheet!$A:$O,15,0)</f>
        <v>100</v>
      </c>
      <c r="N15" s="15"/>
      <c r="O15" s="15"/>
      <c r="P15" s="15"/>
      <c r="Q15" s="15"/>
      <c r="R15" s="15"/>
      <c r="S15" s="15">
        <f t="shared" si="9"/>
        <v>106.9328</v>
      </c>
      <c r="T15" s="21"/>
      <c r="U15" s="18">
        <f t="shared" si="10"/>
        <v>13.000183292684751</v>
      </c>
      <c r="V15" s="15">
        <f t="shared" si="11"/>
        <v>8.9789662292580008</v>
      </c>
      <c r="W15" s="15"/>
      <c r="X15" s="15"/>
      <c r="Y15" s="15">
        <f>VLOOKUP(A:A,[1]TDSheet!$A:$Z,26,0)</f>
        <v>126.95820000000001</v>
      </c>
      <c r="Z15" s="15">
        <f>VLOOKUP(A:A,[1]TDSheet!$A:$AA,27,0)</f>
        <v>110.74839999999999</v>
      </c>
      <c r="AA15" s="15">
        <f>VLOOKUP(A:A,[1]TDSheet!$A:$S,19,0)</f>
        <v>113.3732</v>
      </c>
      <c r="AB15" s="15">
        <f>VLOOKUP(A:A,[3]TDSheet!$A:$D,4,0)</f>
        <v>147.738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813</v>
      </c>
      <c r="D16" s="8">
        <v>406</v>
      </c>
      <c r="E16" s="8">
        <v>360</v>
      </c>
      <c r="F16" s="8">
        <v>854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361</v>
      </c>
      <c r="J16" s="15">
        <f t="shared" si="8"/>
        <v>-1</v>
      </c>
      <c r="K16" s="15">
        <f>VLOOKUP(A:A,[1]TDSheet!$A:$R,18,0)</f>
        <v>0</v>
      </c>
      <c r="L16" s="15">
        <f>VLOOKUP(A:A,[1]TDSheet!$A:$T,20,0)</f>
        <v>200</v>
      </c>
      <c r="M16" s="15">
        <f>VLOOKUP(A:A,[1]TDSheet!$A:$O,15,0)</f>
        <v>0</v>
      </c>
      <c r="N16" s="15"/>
      <c r="O16" s="15"/>
      <c r="P16" s="15"/>
      <c r="Q16" s="15"/>
      <c r="R16" s="15"/>
      <c r="S16" s="15">
        <f t="shared" si="9"/>
        <v>72</v>
      </c>
      <c r="T16" s="21"/>
      <c r="U16" s="18">
        <f t="shared" si="10"/>
        <v>14.638888888888889</v>
      </c>
      <c r="V16" s="15">
        <f t="shared" si="11"/>
        <v>11.861111111111111</v>
      </c>
      <c r="W16" s="15"/>
      <c r="X16" s="15"/>
      <c r="Y16" s="15">
        <f>VLOOKUP(A:A,[1]TDSheet!$A:$Z,26,0)</f>
        <v>74.400000000000006</v>
      </c>
      <c r="Z16" s="15">
        <f>VLOOKUP(A:A,[1]TDSheet!$A:$AA,27,0)</f>
        <v>62.2</v>
      </c>
      <c r="AA16" s="15">
        <f>VLOOKUP(A:A,[1]TDSheet!$A:$S,19,0)</f>
        <v>74.400000000000006</v>
      </c>
      <c r="AB16" s="15">
        <f>VLOOKUP(A:A,[3]TDSheet!$A:$D,4,0)</f>
        <v>86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27.038</v>
      </c>
      <c r="D17" s="8">
        <v>32.872</v>
      </c>
      <c r="E17" s="8">
        <v>31.376999999999999</v>
      </c>
      <c r="F17" s="8">
        <v>28.533000000000001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36</v>
      </c>
      <c r="J17" s="15">
        <f t="shared" si="8"/>
        <v>-4.6230000000000011</v>
      </c>
      <c r="K17" s="15">
        <f>VLOOKUP(A:A,[1]TDSheet!$A:$R,18,0)</f>
        <v>0</v>
      </c>
      <c r="L17" s="15">
        <f>VLOOKUP(A:A,[1]TDSheet!$A:$T,20,0)</f>
        <v>0</v>
      </c>
      <c r="M17" s="15">
        <f>VLOOKUP(A:A,[1]TDSheet!$A:$O,15,0)</f>
        <v>0</v>
      </c>
      <c r="N17" s="15"/>
      <c r="O17" s="15"/>
      <c r="P17" s="15"/>
      <c r="Q17" s="15"/>
      <c r="R17" s="15"/>
      <c r="S17" s="15">
        <f t="shared" si="9"/>
        <v>6.2753999999999994</v>
      </c>
      <c r="T17" s="21">
        <v>10</v>
      </c>
      <c r="U17" s="18">
        <f t="shared" si="10"/>
        <v>6.1403257162890021</v>
      </c>
      <c r="V17" s="15">
        <f t="shared" si="11"/>
        <v>4.5468017974949806</v>
      </c>
      <c r="W17" s="15"/>
      <c r="X17" s="15"/>
      <c r="Y17" s="15">
        <f>VLOOKUP(A:A,[1]TDSheet!$A:$Z,26,0)</f>
        <v>2.9929999999999999</v>
      </c>
      <c r="Z17" s="15">
        <f>VLOOKUP(A:A,[1]TDSheet!$A:$AA,27,0)</f>
        <v>8.0010000000000012</v>
      </c>
      <c r="AA17" s="15">
        <f>VLOOKUP(A:A,[1]TDSheet!$A:$S,19,0)</f>
        <v>5.0338000000000003</v>
      </c>
      <c r="AB17" s="15">
        <f>VLOOKUP(A:A,[3]TDSheet!$A:$D,4,0)</f>
        <v>17.882999999999999</v>
      </c>
      <c r="AC17" s="15" t="str">
        <f>VLOOKUP(A:A,[1]TDSheet!$A:$AC,29,0)</f>
        <v>Витал</v>
      </c>
      <c r="AD17" s="15" t="str">
        <f>VLOOKUP(A:A,[1]TDSheet!$A:$AD,30,0)</f>
        <v>костик</v>
      </c>
      <c r="AE17" s="15">
        <f t="shared" si="12"/>
        <v>10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38.936999999999998</v>
      </c>
      <c r="D18" s="8">
        <v>11.994999999999999</v>
      </c>
      <c r="E18" s="8">
        <v>37.475000000000001</v>
      </c>
      <c r="F18" s="8">
        <v>10.423999999999999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37.5</v>
      </c>
      <c r="J18" s="15">
        <f t="shared" si="8"/>
        <v>-2.4999999999998579E-2</v>
      </c>
      <c r="K18" s="15">
        <f>VLOOKUP(A:A,[1]TDSheet!$A:$R,18,0)</f>
        <v>0</v>
      </c>
      <c r="L18" s="15">
        <f>VLOOKUP(A:A,[1]TDSheet!$A:$T,20,0)</f>
        <v>0</v>
      </c>
      <c r="M18" s="15">
        <f>VLOOKUP(A:A,[1]TDSheet!$A:$O,15,0)</f>
        <v>10</v>
      </c>
      <c r="N18" s="15"/>
      <c r="O18" s="15"/>
      <c r="P18" s="15"/>
      <c r="Q18" s="15"/>
      <c r="R18" s="15"/>
      <c r="S18" s="15">
        <f t="shared" si="9"/>
        <v>7.4950000000000001</v>
      </c>
      <c r="T18" s="21">
        <v>20</v>
      </c>
      <c r="U18" s="18">
        <f t="shared" si="10"/>
        <v>5.3934623082054705</v>
      </c>
      <c r="V18" s="15">
        <f t="shared" si="11"/>
        <v>1.39079386257505</v>
      </c>
      <c r="W18" s="15"/>
      <c r="X18" s="15"/>
      <c r="Y18" s="15">
        <f>VLOOKUP(A:A,[1]TDSheet!$A:$Z,26,0)</f>
        <v>7.503400000000001</v>
      </c>
      <c r="Z18" s="15">
        <f>VLOOKUP(A:A,[1]TDSheet!$A:$AA,27,0)</f>
        <v>9.3610000000000007</v>
      </c>
      <c r="AA18" s="15">
        <f>VLOOKUP(A:A,[1]TDSheet!$A:$S,19,0)</f>
        <v>5.6899999999999995</v>
      </c>
      <c r="AB18" s="15">
        <f>VLOOKUP(A:A,[3]TDSheet!$A:$D,4,0)</f>
        <v>29.974</v>
      </c>
      <c r="AC18" s="15" t="str">
        <f>VLOOKUP(A:A,[1]TDSheet!$A:$AC,29,0)</f>
        <v>Вит</v>
      </c>
      <c r="AD18" s="15" t="e">
        <f>VLOOKUP(A:A,[1]TDSheet!$A:$AD,30,0)</f>
        <v>#N/A</v>
      </c>
      <c r="AE18" s="15">
        <f t="shared" si="12"/>
        <v>20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480.33300000000003</v>
      </c>
      <c r="D19" s="8">
        <v>531.19600000000003</v>
      </c>
      <c r="E19" s="8">
        <v>463.89499999999998</v>
      </c>
      <c r="F19" s="8">
        <v>544.17999999999995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447.315</v>
      </c>
      <c r="J19" s="15">
        <f t="shared" si="8"/>
        <v>16.579999999999984</v>
      </c>
      <c r="K19" s="15">
        <f>VLOOKUP(A:A,[1]TDSheet!$A:$R,18,0)</f>
        <v>100</v>
      </c>
      <c r="L19" s="15">
        <f>VLOOKUP(A:A,[1]TDSheet!$A:$T,20,0)</f>
        <v>100</v>
      </c>
      <c r="M19" s="15">
        <f>VLOOKUP(A:A,[1]TDSheet!$A:$O,15,0)</f>
        <v>100</v>
      </c>
      <c r="N19" s="15"/>
      <c r="O19" s="15"/>
      <c r="P19" s="15"/>
      <c r="Q19" s="15"/>
      <c r="R19" s="15"/>
      <c r="S19" s="15">
        <f t="shared" si="9"/>
        <v>92.778999999999996</v>
      </c>
      <c r="T19" s="21">
        <v>50</v>
      </c>
      <c r="U19" s="18">
        <f t="shared" si="10"/>
        <v>9.6377412992164171</v>
      </c>
      <c r="V19" s="15">
        <f t="shared" si="11"/>
        <v>5.8653359057545345</v>
      </c>
      <c r="W19" s="15"/>
      <c r="X19" s="15"/>
      <c r="Y19" s="15">
        <f>VLOOKUP(A:A,[1]TDSheet!$A:$Z,26,0)</f>
        <v>97.219399999999993</v>
      </c>
      <c r="Z19" s="15">
        <f>VLOOKUP(A:A,[1]TDSheet!$A:$AA,27,0)</f>
        <v>120.5444</v>
      </c>
      <c r="AA19" s="15">
        <f>VLOOKUP(A:A,[1]TDSheet!$A:$S,19,0)</f>
        <v>92.477800000000002</v>
      </c>
      <c r="AB19" s="15">
        <f>VLOOKUP(A:A,[3]TDSheet!$A:$D,4,0)</f>
        <v>168.08799999999999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50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529</v>
      </c>
      <c r="D20" s="8">
        <v>1434</v>
      </c>
      <c r="E20" s="8">
        <v>577</v>
      </c>
      <c r="F20" s="8">
        <v>1366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588</v>
      </c>
      <c r="J20" s="15">
        <f t="shared" si="8"/>
        <v>-11</v>
      </c>
      <c r="K20" s="15">
        <f>VLOOKUP(A:A,[1]TDSheet!$A:$R,18,0)</f>
        <v>0</v>
      </c>
      <c r="L20" s="15">
        <f>VLOOKUP(A:A,[1]TDSheet!$A:$T,20,0)</f>
        <v>400</v>
      </c>
      <c r="M20" s="15">
        <f>VLOOKUP(A:A,[1]TDSheet!$A:$O,15,0)</f>
        <v>0</v>
      </c>
      <c r="N20" s="15"/>
      <c r="O20" s="15"/>
      <c r="P20" s="15"/>
      <c r="Q20" s="15"/>
      <c r="R20" s="15"/>
      <c r="S20" s="15">
        <f t="shared" si="9"/>
        <v>115.4</v>
      </c>
      <c r="T20" s="21"/>
      <c r="U20" s="18">
        <f t="shared" si="10"/>
        <v>15.303292894280762</v>
      </c>
      <c r="V20" s="15">
        <f t="shared" si="11"/>
        <v>11.837088388214903</v>
      </c>
      <c r="W20" s="15"/>
      <c r="X20" s="15"/>
      <c r="Y20" s="15">
        <f>VLOOKUP(A:A,[1]TDSheet!$A:$Z,26,0)</f>
        <v>133</v>
      </c>
      <c r="Z20" s="15">
        <f>VLOOKUP(A:A,[1]TDSheet!$A:$AA,27,0)</f>
        <v>123</v>
      </c>
      <c r="AA20" s="15">
        <f>VLOOKUP(A:A,[1]TDSheet!$A:$S,19,0)</f>
        <v>115.8</v>
      </c>
      <c r="AB20" s="15">
        <f>VLOOKUP(A:A,[3]TDSheet!$A:$D,4,0)</f>
        <v>115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1283.463</v>
      </c>
      <c r="D21" s="8">
        <v>1005.62</v>
      </c>
      <c r="E21" s="8">
        <v>1019.599</v>
      </c>
      <c r="F21" s="8">
        <v>1260.1949999999999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978.21500000000003</v>
      </c>
      <c r="J21" s="15">
        <f t="shared" si="8"/>
        <v>41.384000000000015</v>
      </c>
      <c r="K21" s="15">
        <f>VLOOKUP(A:A,[1]TDSheet!$A:$R,18,0)</f>
        <v>0</v>
      </c>
      <c r="L21" s="15">
        <f>VLOOKUP(A:A,[1]TDSheet!$A:$T,20,0)</f>
        <v>100</v>
      </c>
      <c r="M21" s="15">
        <f>VLOOKUP(A:A,[1]TDSheet!$A:$O,15,0)</f>
        <v>200</v>
      </c>
      <c r="N21" s="15"/>
      <c r="O21" s="15"/>
      <c r="P21" s="15"/>
      <c r="Q21" s="15"/>
      <c r="R21" s="15"/>
      <c r="S21" s="15">
        <f t="shared" si="9"/>
        <v>203.91980000000001</v>
      </c>
      <c r="T21" s="21">
        <v>250</v>
      </c>
      <c r="U21" s="18">
        <f t="shared" si="10"/>
        <v>8.8769947793201052</v>
      </c>
      <c r="V21" s="15">
        <f t="shared" si="11"/>
        <v>6.1798560022126336</v>
      </c>
      <c r="W21" s="15"/>
      <c r="X21" s="15"/>
      <c r="Y21" s="15">
        <f>VLOOKUP(A:A,[1]TDSheet!$A:$Z,26,0)</f>
        <v>231.76280000000003</v>
      </c>
      <c r="Z21" s="15">
        <f>VLOOKUP(A:A,[1]TDSheet!$A:$AA,27,0)</f>
        <v>260.96280000000002</v>
      </c>
      <c r="AA21" s="15">
        <f>VLOOKUP(A:A,[1]TDSheet!$A:$S,19,0)</f>
        <v>182.2072</v>
      </c>
      <c r="AB21" s="15">
        <f>VLOOKUP(A:A,[3]TDSheet!$A:$D,4,0)</f>
        <v>420.15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250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152</v>
      </c>
      <c r="D22" s="8">
        <v>311</v>
      </c>
      <c r="E22" s="8">
        <v>213</v>
      </c>
      <c r="F22" s="8">
        <v>230</v>
      </c>
      <c r="G22" s="1">
        <f>VLOOKUP(A:A,[1]TDSheet!$A:$G,7,0)</f>
        <v>0.15</v>
      </c>
      <c r="H22" s="1">
        <f>VLOOKUP(A:A,[1]TDSheet!$A:$H,8,0)</f>
        <v>60</v>
      </c>
      <c r="I22" s="15">
        <f>VLOOKUP(A:A,[2]TDSheet!$A:$F,6,0)</f>
        <v>233</v>
      </c>
      <c r="J22" s="15">
        <f t="shared" si="8"/>
        <v>-20</v>
      </c>
      <c r="K22" s="15">
        <f>VLOOKUP(A:A,[1]TDSheet!$A:$R,18,0)</f>
        <v>80</v>
      </c>
      <c r="L22" s="15">
        <f>VLOOKUP(A:A,[1]TDSheet!$A:$T,20,0)</f>
        <v>0</v>
      </c>
      <c r="M22" s="15">
        <f>VLOOKUP(A:A,[1]TDSheet!$A:$O,15,0)</f>
        <v>0</v>
      </c>
      <c r="N22" s="15"/>
      <c r="O22" s="15"/>
      <c r="P22" s="15"/>
      <c r="Q22" s="15"/>
      <c r="R22" s="15"/>
      <c r="S22" s="15">
        <f t="shared" si="9"/>
        <v>42.6</v>
      </c>
      <c r="T22" s="21">
        <v>40</v>
      </c>
      <c r="U22" s="18">
        <f t="shared" si="10"/>
        <v>8.215962441314554</v>
      </c>
      <c r="V22" s="15">
        <f t="shared" si="11"/>
        <v>5.39906103286385</v>
      </c>
      <c r="W22" s="15"/>
      <c r="X22" s="15"/>
      <c r="Y22" s="15">
        <f>VLOOKUP(A:A,[1]TDSheet!$A:$Z,26,0)</f>
        <v>31.2</v>
      </c>
      <c r="Z22" s="15">
        <f>VLOOKUP(A:A,[1]TDSheet!$A:$AA,27,0)</f>
        <v>42.4</v>
      </c>
      <c r="AA22" s="15">
        <f>VLOOKUP(A:A,[1]TDSheet!$A:$S,19,0)</f>
        <v>39</v>
      </c>
      <c r="AB22" s="15">
        <f>VLOOKUP(A:A,[3]TDSheet!$A:$D,4,0)</f>
        <v>75</v>
      </c>
      <c r="AC22" s="15" t="str">
        <f>VLOOKUP(A:A,[1]TDSheet!$A:$AC,29,0)</f>
        <v>увел</v>
      </c>
      <c r="AD22" s="15" t="str">
        <f>VLOOKUP(A:A,[1]TDSheet!$A:$AD,30,0)</f>
        <v>увел</v>
      </c>
      <c r="AE22" s="15">
        <f t="shared" si="12"/>
        <v>6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730</v>
      </c>
      <c r="D23" s="8">
        <v>3247</v>
      </c>
      <c r="E23" s="8">
        <v>1888</v>
      </c>
      <c r="F23" s="8">
        <v>2030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1921</v>
      </c>
      <c r="J23" s="15">
        <f t="shared" si="8"/>
        <v>-33</v>
      </c>
      <c r="K23" s="15">
        <f>VLOOKUP(A:A,[1]TDSheet!$A:$R,18,0)</f>
        <v>800</v>
      </c>
      <c r="L23" s="15">
        <f>VLOOKUP(A:A,[1]TDSheet!$A:$T,20,0)</f>
        <v>0</v>
      </c>
      <c r="M23" s="15">
        <f>VLOOKUP(A:A,[1]TDSheet!$A:$O,15,0)</f>
        <v>400</v>
      </c>
      <c r="N23" s="15"/>
      <c r="O23" s="15"/>
      <c r="P23" s="15"/>
      <c r="Q23" s="15"/>
      <c r="R23" s="15"/>
      <c r="S23" s="15">
        <f t="shared" si="9"/>
        <v>377.6</v>
      </c>
      <c r="T23" s="21">
        <v>120</v>
      </c>
      <c r="U23" s="18">
        <f t="shared" si="10"/>
        <v>8.8718220338983045</v>
      </c>
      <c r="V23" s="15">
        <f t="shared" si="11"/>
        <v>5.3760593220338979</v>
      </c>
      <c r="W23" s="15"/>
      <c r="X23" s="15"/>
      <c r="Y23" s="15">
        <f>VLOOKUP(A:A,[1]TDSheet!$A:$Z,26,0)</f>
        <v>319.60000000000002</v>
      </c>
      <c r="Z23" s="15">
        <f>VLOOKUP(A:A,[1]TDSheet!$A:$AA,27,0)</f>
        <v>360.6</v>
      </c>
      <c r="AA23" s="15">
        <f>VLOOKUP(A:A,[1]TDSheet!$A:$S,19,0)</f>
        <v>428.4</v>
      </c>
      <c r="AB23" s="15">
        <f>VLOOKUP(A:A,[3]TDSheet!$A:$D,4,0)</f>
        <v>598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14.399999999999999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1526</v>
      </c>
      <c r="D24" s="8">
        <v>828</v>
      </c>
      <c r="E24" s="8">
        <v>685</v>
      </c>
      <c r="F24" s="8">
        <v>1647</v>
      </c>
      <c r="G24" s="1">
        <f>VLOOKUP(A:A,[1]TDSheet!$A:$G,7,0)</f>
        <v>0.25</v>
      </c>
      <c r="H24" s="1">
        <f>VLOOKUP(A:A,[1]TDSheet!$A:$H,8,0)</f>
        <v>120</v>
      </c>
      <c r="I24" s="15">
        <f>VLOOKUP(A:A,[2]TDSheet!$A:$F,6,0)</f>
        <v>708</v>
      </c>
      <c r="J24" s="15">
        <f t="shared" si="8"/>
        <v>-23</v>
      </c>
      <c r="K24" s="15">
        <f>VLOOKUP(A:A,[1]TDSheet!$A:$R,18,0)</f>
        <v>0</v>
      </c>
      <c r="L24" s="15">
        <f>VLOOKUP(A:A,[1]TDSheet!$A:$T,20,0)</f>
        <v>400</v>
      </c>
      <c r="M24" s="15">
        <f>VLOOKUP(A:A,[1]TDSheet!$A:$O,15,0)</f>
        <v>0</v>
      </c>
      <c r="N24" s="15"/>
      <c r="O24" s="15"/>
      <c r="P24" s="15"/>
      <c r="Q24" s="15"/>
      <c r="R24" s="15"/>
      <c r="S24" s="15">
        <f t="shared" si="9"/>
        <v>137</v>
      </c>
      <c r="T24" s="21"/>
      <c r="U24" s="18">
        <f t="shared" si="10"/>
        <v>14.941605839416058</v>
      </c>
      <c r="V24" s="15">
        <f t="shared" si="11"/>
        <v>12.021897810218977</v>
      </c>
      <c r="W24" s="15"/>
      <c r="X24" s="15"/>
      <c r="Y24" s="15">
        <f>VLOOKUP(A:A,[1]TDSheet!$A:$Z,26,0)</f>
        <v>148</v>
      </c>
      <c r="Z24" s="15">
        <f>VLOOKUP(A:A,[1]TDSheet!$A:$AA,27,0)</f>
        <v>133.80000000000001</v>
      </c>
      <c r="AA24" s="15">
        <f>VLOOKUP(A:A,[1]TDSheet!$A:$S,19,0)</f>
        <v>127.6</v>
      </c>
      <c r="AB24" s="15">
        <f>VLOOKUP(A:A,[3]TDSheet!$A:$D,4,0)</f>
        <v>166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97.497</v>
      </c>
      <c r="D25" s="8">
        <v>0.498</v>
      </c>
      <c r="E25" s="8">
        <v>38.558</v>
      </c>
      <c r="F25" s="8">
        <v>58.939</v>
      </c>
      <c r="G25" s="1">
        <f>VLOOKUP(A:A,[1]TDSheet!$A:$G,7,0)</f>
        <v>1</v>
      </c>
      <c r="H25" s="1">
        <f>VLOOKUP(A:A,[1]TDSheet!$A:$H,8,0)</f>
        <v>120</v>
      </c>
      <c r="I25" s="15">
        <f>VLOOKUP(A:A,[2]TDSheet!$A:$F,6,0)</f>
        <v>36.6</v>
      </c>
      <c r="J25" s="15">
        <f t="shared" si="8"/>
        <v>1.9579999999999984</v>
      </c>
      <c r="K25" s="15">
        <f>VLOOKUP(A:A,[1]TDSheet!$A:$R,18,0)</f>
        <v>0</v>
      </c>
      <c r="L25" s="15">
        <f>VLOOKUP(A:A,[1]TDSheet!$A:$T,20,0)</f>
        <v>0</v>
      </c>
      <c r="M25" s="15">
        <f>VLOOKUP(A:A,[1]TDSheet!$A:$O,15,0)</f>
        <v>0</v>
      </c>
      <c r="N25" s="15"/>
      <c r="O25" s="15"/>
      <c r="P25" s="15"/>
      <c r="Q25" s="15"/>
      <c r="R25" s="15"/>
      <c r="S25" s="15">
        <f t="shared" si="9"/>
        <v>7.7115999999999998</v>
      </c>
      <c r="T25" s="21">
        <v>30</v>
      </c>
      <c r="U25" s="18">
        <f t="shared" si="10"/>
        <v>11.533144872659369</v>
      </c>
      <c r="V25" s="15">
        <f t="shared" si="11"/>
        <v>7.6429016027802277</v>
      </c>
      <c r="W25" s="15"/>
      <c r="X25" s="15"/>
      <c r="Y25" s="15">
        <f>VLOOKUP(A:A,[1]TDSheet!$A:$Z,26,0)</f>
        <v>8.7176000000000009</v>
      </c>
      <c r="Z25" s="15">
        <f>VLOOKUP(A:A,[1]TDSheet!$A:$AA,27,0)</f>
        <v>10.862399999999999</v>
      </c>
      <c r="AA25" s="15">
        <f>VLOOKUP(A:A,[1]TDSheet!$A:$S,19,0)</f>
        <v>5.3548</v>
      </c>
      <c r="AB25" s="15">
        <f>VLOOKUP(A:A,[3]TDSheet!$A:$D,4,0)</f>
        <v>1.4930000000000001</v>
      </c>
      <c r="AC25" s="15" t="str">
        <f>VLOOKUP(A:A,[1]TDSheet!$A:$AC,29,0)</f>
        <v>увел</v>
      </c>
      <c r="AD25" s="15">
        <f>VLOOKUP(A:A,[1]TDSheet!$A:$AD,30,0)</f>
        <v>0</v>
      </c>
      <c r="AE25" s="15">
        <f t="shared" si="12"/>
        <v>30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405.803</v>
      </c>
      <c r="D26" s="8">
        <v>509.51</v>
      </c>
      <c r="E26" s="8">
        <v>353.09300000000002</v>
      </c>
      <c r="F26" s="8">
        <v>559.51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338.9</v>
      </c>
      <c r="J26" s="15">
        <f t="shared" si="8"/>
        <v>14.19300000000004</v>
      </c>
      <c r="K26" s="15">
        <f>VLOOKUP(A:A,[1]TDSheet!$A:$R,18,0)</f>
        <v>200</v>
      </c>
      <c r="L26" s="15">
        <f>VLOOKUP(A:A,[1]TDSheet!$A:$T,20,0)</f>
        <v>100</v>
      </c>
      <c r="M26" s="15">
        <f>VLOOKUP(A:A,[1]TDSheet!$A:$O,15,0)</f>
        <v>70</v>
      </c>
      <c r="N26" s="15"/>
      <c r="O26" s="15"/>
      <c r="P26" s="15"/>
      <c r="Q26" s="15"/>
      <c r="R26" s="15"/>
      <c r="S26" s="15">
        <f t="shared" si="9"/>
        <v>70.618600000000001</v>
      </c>
      <c r="T26" s="21"/>
      <c r="U26" s="18">
        <f t="shared" si="10"/>
        <v>13.162396309187665</v>
      </c>
      <c r="V26" s="15">
        <f t="shared" si="11"/>
        <v>7.9229834632802119</v>
      </c>
      <c r="W26" s="15"/>
      <c r="X26" s="15"/>
      <c r="Y26" s="15">
        <f>VLOOKUP(A:A,[1]TDSheet!$A:$Z,26,0)</f>
        <v>93.411799999999999</v>
      </c>
      <c r="Z26" s="15">
        <f>VLOOKUP(A:A,[1]TDSheet!$A:$AA,27,0)</f>
        <v>83.622799999999998</v>
      </c>
      <c r="AA26" s="15">
        <f>VLOOKUP(A:A,[1]TDSheet!$A:$S,19,0)</f>
        <v>77.510999999999996</v>
      </c>
      <c r="AB26" s="15">
        <f>VLOOKUP(A:A,[3]TDSheet!$A:$D,4,0)</f>
        <v>64.98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1933</v>
      </c>
      <c r="D27" s="8">
        <v>1029</v>
      </c>
      <c r="E27" s="8">
        <v>832</v>
      </c>
      <c r="F27" s="8">
        <v>2094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857</v>
      </c>
      <c r="J27" s="15">
        <f t="shared" si="8"/>
        <v>-25</v>
      </c>
      <c r="K27" s="15">
        <f>VLOOKUP(A:A,[1]TDSheet!$A:$R,18,0)</f>
        <v>0</v>
      </c>
      <c r="L27" s="15">
        <f>VLOOKUP(A:A,[1]TDSheet!$A:$T,20,0)</f>
        <v>600</v>
      </c>
      <c r="M27" s="15">
        <f>VLOOKUP(A:A,[1]TDSheet!$A:$O,15,0)</f>
        <v>0</v>
      </c>
      <c r="N27" s="15"/>
      <c r="O27" s="15"/>
      <c r="P27" s="15"/>
      <c r="Q27" s="15"/>
      <c r="R27" s="15"/>
      <c r="S27" s="15">
        <f t="shared" si="9"/>
        <v>166.4</v>
      </c>
      <c r="T27" s="21"/>
      <c r="U27" s="18">
        <f t="shared" si="10"/>
        <v>16.189903846153847</v>
      </c>
      <c r="V27" s="15">
        <f t="shared" si="11"/>
        <v>12.584134615384615</v>
      </c>
      <c r="W27" s="15"/>
      <c r="X27" s="15"/>
      <c r="Y27" s="15">
        <f>VLOOKUP(A:A,[1]TDSheet!$A:$Z,26,0)</f>
        <v>201.6</v>
      </c>
      <c r="Z27" s="15">
        <f>VLOOKUP(A:A,[1]TDSheet!$A:$AA,27,0)</f>
        <v>176.8</v>
      </c>
      <c r="AA27" s="15">
        <f>VLOOKUP(A:A,[1]TDSheet!$A:$S,19,0)</f>
        <v>165.8</v>
      </c>
      <c r="AB27" s="15">
        <f>VLOOKUP(A:A,[3]TDSheet!$A:$D,4,0)</f>
        <v>205</v>
      </c>
      <c r="AC27" s="15" t="str">
        <f>VLOOKUP(A:A,[1]TDSheet!$A:$AC,29,0)</f>
        <v>костик</v>
      </c>
      <c r="AD27" s="15" t="str">
        <f>VLOOKUP(A:A,[1]TDSheet!$A:$AD,30,0)</f>
        <v>костик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581</v>
      </c>
      <c r="D28" s="8">
        <v>1362</v>
      </c>
      <c r="E28" s="8">
        <v>763</v>
      </c>
      <c r="F28" s="8">
        <v>1139</v>
      </c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798</v>
      </c>
      <c r="J28" s="15">
        <f t="shared" si="8"/>
        <v>-35</v>
      </c>
      <c r="K28" s="15">
        <f>VLOOKUP(A:A,[1]TDSheet!$A:$R,18,0)</f>
        <v>0</v>
      </c>
      <c r="L28" s="15">
        <f>VLOOKUP(A:A,[1]TDSheet!$A:$T,20,0)</f>
        <v>0</v>
      </c>
      <c r="M28" s="15">
        <f>VLOOKUP(A:A,[1]TDSheet!$A:$O,15,0)</f>
        <v>0</v>
      </c>
      <c r="N28" s="15"/>
      <c r="O28" s="15"/>
      <c r="P28" s="15"/>
      <c r="Q28" s="15"/>
      <c r="R28" s="15"/>
      <c r="S28" s="15">
        <f t="shared" si="9"/>
        <v>152.6</v>
      </c>
      <c r="T28" s="21"/>
      <c r="U28" s="18">
        <f t="shared" si="10"/>
        <v>7.463958060288336</v>
      </c>
      <c r="V28" s="15">
        <f t="shared" si="11"/>
        <v>7.463958060288336</v>
      </c>
      <c r="W28" s="15"/>
      <c r="X28" s="15"/>
      <c r="Y28" s="15">
        <f>VLOOKUP(A:A,[1]TDSheet!$A:$Z,26,0)</f>
        <v>236.6</v>
      </c>
      <c r="Z28" s="15">
        <f>VLOOKUP(A:A,[1]TDSheet!$A:$AA,27,0)</f>
        <v>201</v>
      </c>
      <c r="AA28" s="15">
        <f>VLOOKUP(A:A,[1]TDSheet!$A:$S,19,0)</f>
        <v>167.8</v>
      </c>
      <c r="AB28" s="15">
        <f>VLOOKUP(A:A,[3]TDSheet!$A:$D,4,0)</f>
        <v>279</v>
      </c>
      <c r="AC28" s="15" t="str">
        <f>VLOOKUP(A:A,[1]TDSheet!$A:$AC,29,0)</f>
        <v>Виталик</v>
      </c>
      <c r="AD28" s="15" t="str">
        <f>VLOOKUP(A:A,[1]TDSheet!$A:$AD,30,0)</f>
        <v>Виталик</v>
      </c>
      <c r="AE28" s="15">
        <f t="shared" si="12"/>
        <v>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235</v>
      </c>
      <c r="D29" s="8">
        <v>620</v>
      </c>
      <c r="E29" s="8">
        <v>404</v>
      </c>
      <c r="F29" s="8">
        <v>435</v>
      </c>
      <c r="G29" s="1">
        <f>VLOOKUP(A:A,[1]TDSheet!$A:$G,7,0)</f>
        <v>0.3</v>
      </c>
      <c r="H29" s="1" t="e">
        <f>VLOOKUP(A:A,[1]TDSheet!$A:$H,8,0)</f>
        <v>#N/A</v>
      </c>
      <c r="I29" s="15">
        <f>VLOOKUP(A:A,[2]TDSheet!$A:$F,6,0)</f>
        <v>413</v>
      </c>
      <c r="J29" s="15">
        <f t="shared" si="8"/>
        <v>-9</v>
      </c>
      <c r="K29" s="15">
        <f>VLOOKUP(A:A,[1]TDSheet!$A:$R,18,0)</f>
        <v>160</v>
      </c>
      <c r="L29" s="15">
        <f>VLOOKUP(A:A,[1]TDSheet!$A:$T,20,0)</f>
        <v>0</v>
      </c>
      <c r="M29" s="15">
        <f>VLOOKUP(A:A,[1]TDSheet!$A:$O,15,0)</f>
        <v>40</v>
      </c>
      <c r="N29" s="15"/>
      <c r="O29" s="15"/>
      <c r="P29" s="15"/>
      <c r="Q29" s="15"/>
      <c r="R29" s="15"/>
      <c r="S29" s="15">
        <f t="shared" si="9"/>
        <v>80.8</v>
      </c>
      <c r="T29" s="21">
        <v>80</v>
      </c>
      <c r="U29" s="18">
        <f t="shared" si="10"/>
        <v>8.8490099009900991</v>
      </c>
      <c r="V29" s="15">
        <f t="shared" si="11"/>
        <v>5.3836633663366342</v>
      </c>
      <c r="W29" s="15"/>
      <c r="X29" s="15"/>
      <c r="Y29" s="15">
        <f>VLOOKUP(A:A,[1]TDSheet!$A:$Z,26,0)</f>
        <v>96.2</v>
      </c>
      <c r="Z29" s="15">
        <f>VLOOKUP(A:A,[1]TDSheet!$A:$AA,27,0)</f>
        <v>89.4</v>
      </c>
      <c r="AA29" s="15">
        <f>VLOOKUP(A:A,[1]TDSheet!$A:$S,19,0)</f>
        <v>90.2</v>
      </c>
      <c r="AB29" s="15">
        <f>VLOOKUP(A:A,[3]TDSheet!$A:$D,4,0)</f>
        <v>96</v>
      </c>
      <c r="AC29" s="15" t="e">
        <f>VLOOKUP(A:A,[1]TDSheet!$A:$AC,29,0)</f>
        <v>#N/A</v>
      </c>
      <c r="AD29" s="15" t="e">
        <f>VLOOKUP(A:A,[1]TDSheet!$A:$AD,30,0)</f>
        <v>#N/A</v>
      </c>
      <c r="AE29" s="15">
        <f t="shared" si="12"/>
        <v>24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188</v>
      </c>
      <c r="D30" s="8">
        <v>641</v>
      </c>
      <c r="E30" s="19">
        <v>296</v>
      </c>
      <c r="F30" s="19">
        <v>627</v>
      </c>
      <c r="G30" s="1">
        <f>VLOOKUP(A:A,[1]TDSheet!$A:$G,7,0)</f>
        <v>0.3</v>
      </c>
      <c r="H30" s="1" t="e">
        <f>VLOOKUP(A:A,[1]TDSheet!$A:$H,8,0)</f>
        <v>#N/A</v>
      </c>
      <c r="I30" s="15">
        <f>VLOOKUP(A:A,[2]TDSheet!$A:$F,6,0)</f>
        <v>569</v>
      </c>
      <c r="J30" s="15">
        <f t="shared" si="8"/>
        <v>-273</v>
      </c>
      <c r="K30" s="15">
        <f>VLOOKUP(A:A,[1]TDSheet!$A:$R,18,0)</f>
        <v>160</v>
      </c>
      <c r="L30" s="15">
        <f>VLOOKUP(A:A,[1]TDSheet!$A:$T,20,0)</f>
        <v>0</v>
      </c>
      <c r="M30" s="15">
        <f>VLOOKUP(A:A,[1]TDSheet!$A:$O,15,0)</f>
        <v>80</v>
      </c>
      <c r="N30" s="15"/>
      <c r="O30" s="15"/>
      <c r="P30" s="15"/>
      <c r="Q30" s="15"/>
      <c r="R30" s="15"/>
      <c r="S30" s="15">
        <f t="shared" si="9"/>
        <v>59.2</v>
      </c>
      <c r="T30" s="21"/>
      <c r="U30" s="18">
        <f t="shared" si="10"/>
        <v>14.64527027027027</v>
      </c>
      <c r="V30" s="15">
        <f t="shared" si="11"/>
        <v>10.591216216216216</v>
      </c>
      <c r="W30" s="15"/>
      <c r="X30" s="15"/>
      <c r="Y30" s="15">
        <f>VLOOKUP(A:A,[1]TDSheet!$A:$Z,26,0)</f>
        <v>110.4</v>
      </c>
      <c r="Z30" s="15">
        <f>VLOOKUP(A:A,[1]TDSheet!$A:$AA,27,0)</f>
        <v>117.2</v>
      </c>
      <c r="AA30" s="15">
        <f>VLOOKUP(A:A,[1]TDSheet!$A:$S,19,0)</f>
        <v>103.8</v>
      </c>
      <c r="AB30" s="15">
        <f>VLOOKUP(A:A,[3]TDSheet!$A:$D,4,0)</f>
        <v>130</v>
      </c>
      <c r="AC30" s="15" t="str">
        <f>VLOOKUP(A:A,[1]TDSheet!$A:$AC,29,0)</f>
        <v>костик</v>
      </c>
      <c r="AD30" s="15" t="str">
        <f>VLOOKUP(A:A,[1]TDSheet!$A:$AD,30,0)</f>
        <v>костик</v>
      </c>
      <c r="AE30" s="15">
        <f t="shared" si="12"/>
        <v>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183</v>
      </c>
      <c r="D31" s="8">
        <v>287</v>
      </c>
      <c r="E31" s="8">
        <v>275</v>
      </c>
      <c r="F31" s="8">
        <v>177</v>
      </c>
      <c r="G31" s="1">
        <f>VLOOKUP(A:A,[1]TDSheet!$A:$G,7,0)</f>
        <v>0.09</v>
      </c>
      <c r="H31" s="1" t="e">
        <f>VLOOKUP(A:A,[1]TDSheet!$A:$H,8,0)</f>
        <v>#N/A</v>
      </c>
      <c r="I31" s="15">
        <f>VLOOKUP(A:A,[2]TDSheet!$A:$F,6,0)</f>
        <v>293</v>
      </c>
      <c r="J31" s="15">
        <f t="shared" si="8"/>
        <v>-18</v>
      </c>
      <c r="K31" s="15">
        <f>VLOOKUP(A:A,[1]TDSheet!$A:$R,18,0)</f>
        <v>120</v>
      </c>
      <c r="L31" s="15">
        <f>VLOOKUP(A:A,[1]TDSheet!$A:$T,20,0)</f>
        <v>0</v>
      </c>
      <c r="M31" s="15">
        <f>VLOOKUP(A:A,[1]TDSheet!$A:$O,15,0)</f>
        <v>40</v>
      </c>
      <c r="N31" s="15"/>
      <c r="O31" s="15"/>
      <c r="P31" s="15"/>
      <c r="Q31" s="15"/>
      <c r="R31" s="15"/>
      <c r="S31" s="15">
        <f t="shared" si="9"/>
        <v>55</v>
      </c>
      <c r="T31" s="21">
        <v>120</v>
      </c>
      <c r="U31" s="18">
        <f t="shared" si="10"/>
        <v>8.3090909090909086</v>
      </c>
      <c r="V31" s="15">
        <f t="shared" si="11"/>
        <v>3.2181818181818183</v>
      </c>
      <c r="W31" s="15"/>
      <c r="X31" s="15"/>
      <c r="Y31" s="15">
        <f>VLOOKUP(A:A,[1]TDSheet!$A:$Z,26,0)</f>
        <v>52.8</v>
      </c>
      <c r="Z31" s="15">
        <f>VLOOKUP(A:A,[1]TDSheet!$A:$AA,27,0)</f>
        <v>59.6</v>
      </c>
      <c r="AA31" s="15">
        <f>VLOOKUP(A:A,[1]TDSheet!$A:$S,19,0)</f>
        <v>53.6</v>
      </c>
      <c r="AB31" s="15">
        <f>VLOOKUP(A:A,[3]TDSheet!$A:$D,4,0)</f>
        <v>87</v>
      </c>
      <c r="AC31" s="15" t="str">
        <f>VLOOKUP(A:A,[1]TDSheet!$A:$AC,29,0)</f>
        <v>увел</v>
      </c>
      <c r="AD31" s="15" t="str">
        <f>VLOOKUP(A:A,[1]TDSheet!$A:$AD,30,0)</f>
        <v>увел</v>
      </c>
      <c r="AE31" s="15">
        <f t="shared" si="12"/>
        <v>10.799999999999999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27</v>
      </c>
      <c r="D32" s="8">
        <v>244</v>
      </c>
      <c r="E32" s="8">
        <v>110</v>
      </c>
      <c r="F32" s="8">
        <v>146</v>
      </c>
      <c r="G32" s="1">
        <f>VLOOKUP(A:A,[1]TDSheet!$A:$G,7,0)</f>
        <v>0.09</v>
      </c>
      <c r="H32" s="1" t="e">
        <f>VLOOKUP(A:A,[1]TDSheet!$A:$H,8,0)</f>
        <v>#N/A</v>
      </c>
      <c r="I32" s="15">
        <f>VLOOKUP(A:A,[2]TDSheet!$A:$F,6,0)</f>
        <v>123</v>
      </c>
      <c r="J32" s="15">
        <f t="shared" si="8"/>
        <v>-13</v>
      </c>
      <c r="K32" s="15">
        <f>VLOOKUP(A:A,[1]TDSheet!$A:$R,18,0)</f>
        <v>40</v>
      </c>
      <c r="L32" s="15">
        <f>VLOOKUP(A:A,[1]TDSheet!$A:$T,20,0)</f>
        <v>0</v>
      </c>
      <c r="M32" s="15">
        <f>VLOOKUP(A:A,[1]TDSheet!$A:$O,15,0)</f>
        <v>0</v>
      </c>
      <c r="N32" s="15"/>
      <c r="O32" s="15"/>
      <c r="P32" s="15"/>
      <c r="Q32" s="15"/>
      <c r="R32" s="15"/>
      <c r="S32" s="15">
        <f t="shared" si="9"/>
        <v>22</v>
      </c>
      <c r="T32" s="21"/>
      <c r="U32" s="18">
        <f t="shared" si="10"/>
        <v>8.454545454545455</v>
      </c>
      <c r="V32" s="15">
        <f t="shared" si="11"/>
        <v>6.6363636363636367</v>
      </c>
      <c r="W32" s="15"/>
      <c r="X32" s="15"/>
      <c r="Y32" s="15">
        <f>VLOOKUP(A:A,[1]TDSheet!$A:$Z,26,0)</f>
        <v>24.2</v>
      </c>
      <c r="Z32" s="15">
        <f>VLOOKUP(A:A,[1]TDSheet!$A:$AA,27,0)</f>
        <v>19</v>
      </c>
      <c r="AA32" s="15">
        <f>VLOOKUP(A:A,[1]TDSheet!$A:$S,19,0)</f>
        <v>28.2</v>
      </c>
      <c r="AB32" s="15">
        <f>VLOOKUP(A:A,[3]TDSheet!$A:$D,4,0)</f>
        <v>32</v>
      </c>
      <c r="AC32" s="15" t="str">
        <f>VLOOKUP(A:A,[1]TDSheet!$A:$AC,29,0)</f>
        <v>увел</v>
      </c>
      <c r="AD32" s="15" t="str">
        <f>VLOOKUP(A:A,[1]TDSheet!$A:$AD,30,0)</f>
        <v>склад</v>
      </c>
      <c r="AE32" s="15">
        <f t="shared" si="12"/>
        <v>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219</v>
      </c>
      <c r="D33" s="8">
        <v>522</v>
      </c>
      <c r="E33" s="8">
        <v>303</v>
      </c>
      <c r="F33" s="8">
        <v>436</v>
      </c>
      <c r="G33" s="1">
        <f>VLOOKUP(A:A,[1]TDSheet!$A:$G,7,0)</f>
        <v>0.09</v>
      </c>
      <c r="H33" s="1">
        <f>VLOOKUP(A:A,[1]TDSheet!$A:$H,8,0)</f>
        <v>45</v>
      </c>
      <c r="I33" s="15">
        <f>VLOOKUP(A:A,[2]TDSheet!$A:$F,6,0)</f>
        <v>305</v>
      </c>
      <c r="J33" s="15">
        <f t="shared" si="8"/>
        <v>-2</v>
      </c>
      <c r="K33" s="15">
        <f>VLOOKUP(A:A,[1]TDSheet!$A:$R,18,0)</f>
        <v>120</v>
      </c>
      <c r="L33" s="15">
        <f>VLOOKUP(A:A,[1]TDSheet!$A:$T,20,0)</f>
        <v>0</v>
      </c>
      <c r="M33" s="15">
        <f>VLOOKUP(A:A,[1]TDSheet!$A:$O,15,0)</f>
        <v>0</v>
      </c>
      <c r="N33" s="15"/>
      <c r="O33" s="15"/>
      <c r="P33" s="15"/>
      <c r="Q33" s="15"/>
      <c r="R33" s="15"/>
      <c r="S33" s="15">
        <f t="shared" si="9"/>
        <v>60.6</v>
      </c>
      <c r="T33" s="21"/>
      <c r="U33" s="18">
        <f t="shared" si="10"/>
        <v>9.1749174917491754</v>
      </c>
      <c r="V33" s="15">
        <f t="shared" si="11"/>
        <v>7.1947194719471943</v>
      </c>
      <c r="W33" s="15"/>
      <c r="X33" s="15"/>
      <c r="Y33" s="15">
        <f>VLOOKUP(A:A,[1]TDSheet!$A:$Z,26,0)</f>
        <v>57.8</v>
      </c>
      <c r="Z33" s="15">
        <f>VLOOKUP(A:A,[1]TDSheet!$A:$AA,27,0)</f>
        <v>78.2</v>
      </c>
      <c r="AA33" s="15">
        <f>VLOOKUP(A:A,[1]TDSheet!$A:$S,19,0)</f>
        <v>76.400000000000006</v>
      </c>
      <c r="AB33" s="15">
        <f>VLOOKUP(A:A,[3]TDSheet!$A:$D,4,0)</f>
        <v>52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141</v>
      </c>
      <c r="D34" s="8">
        <v>322</v>
      </c>
      <c r="E34" s="8">
        <v>157</v>
      </c>
      <c r="F34" s="8">
        <v>304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159</v>
      </c>
      <c r="J34" s="15">
        <f t="shared" si="8"/>
        <v>-2</v>
      </c>
      <c r="K34" s="15">
        <f>VLOOKUP(A:A,[1]TDSheet!$A:$R,18,0)</f>
        <v>80</v>
      </c>
      <c r="L34" s="15">
        <f>VLOOKUP(A:A,[1]TDSheet!$A:$T,20,0)</f>
        <v>0</v>
      </c>
      <c r="M34" s="15">
        <f>VLOOKUP(A:A,[1]TDSheet!$A:$O,15,0)</f>
        <v>40</v>
      </c>
      <c r="N34" s="15"/>
      <c r="O34" s="15"/>
      <c r="P34" s="15"/>
      <c r="Q34" s="15"/>
      <c r="R34" s="15"/>
      <c r="S34" s="15">
        <f t="shared" si="9"/>
        <v>31.4</v>
      </c>
      <c r="T34" s="21"/>
      <c r="U34" s="18">
        <f t="shared" si="10"/>
        <v>13.503184713375797</v>
      </c>
      <c r="V34" s="15">
        <f t="shared" si="11"/>
        <v>9.6815286624203818</v>
      </c>
      <c r="W34" s="15"/>
      <c r="X34" s="15"/>
      <c r="Y34" s="15">
        <f>VLOOKUP(A:A,[1]TDSheet!$A:$Z,26,0)</f>
        <v>43.6</v>
      </c>
      <c r="Z34" s="15">
        <f>VLOOKUP(A:A,[1]TDSheet!$A:$AA,27,0)</f>
        <v>39.799999999999997</v>
      </c>
      <c r="AA34" s="15">
        <f>VLOOKUP(A:A,[1]TDSheet!$A:$S,19,0)</f>
        <v>45.2</v>
      </c>
      <c r="AB34" s="15">
        <f>VLOOKUP(A:A,[3]TDSheet!$A:$D,4,0)</f>
        <v>57</v>
      </c>
      <c r="AC34" s="15">
        <f>VLOOKUP(A:A,[1]TDSheet!$A:$AC,29,0)</f>
        <v>0</v>
      </c>
      <c r="AD34" s="15" t="str">
        <f>VLOOKUP(A:A,[1]TDSheet!$A:$AD,30,0)</f>
        <v>м30з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174</v>
      </c>
      <c r="D35" s="8">
        <v>566</v>
      </c>
      <c r="E35" s="8">
        <v>356</v>
      </c>
      <c r="F35" s="8">
        <v>368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372</v>
      </c>
      <c r="J35" s="15">
        <f t="shared" si="8"/>
        <v>-16</v>
      </c>
      <c r="K35" s="15">
        <f>VLOOKUP(A:A,[1]TDSheet!$A:$R,18,0)</f>
        <v>160</v>
      </c>
      <c r="L35" s="15">
        <f>VLOOKUP(A:A,[1]TDSheet!$A:$T,20,0)</f>
        <v>0</v>
      </c>
      <c r="M35" s="15">
        <f>VLOOKUP(A:A,[1]TDSheet!$A:$O,15,0)</f>
        <v>80</v>
      </c>
      <c r="N35" s="15"/>
      <c r="O35" s="15"/>
      <c r="P35" s="15"/>
      <c r="Q35" s="15"/>
      <c r="R35" s="15"/>
      <c r="S35" s="15">
        <f t="shared" si="9"/>
        <v>71.2</v>
      </c>
      <c r="T35" s="21"/>
      <c r="U35" s="18">
        <f t="shared" si="10"/>
        <v>8.5393258426966288</v>
      </c>
      <c r="V35" s="15">
        <f t="shared" si="11"/>
        <v>5.1685393258426968</v>
      </c>
      <c r="W35" s="15"/>
      <c r="X35" s="15"/>
      <c r="Y35" s="15">
        <f>VLOOKUP(A:A,[1]TDSheet!$A:$Z,26,0)</f>
        <v>77</v>
      </c>
      <c r="Z35" s="15">
        <f>VLOOKUP(A:A,[1]TDSheet!$A:$AA,27,0)</f>
        <v>67</v>
      </c>
      <c r="AA35" s="15">
        <f>VLOOKUP(A:A,[1]TDSheet!$A:$S,19,0)</f>
        <v>74.599999999999994</v>
      </c>
      <c r="AB35" s="15">
        <f>VLOOKUP(A:A,[3]TDSheet!$A:$D,4,0)</f>
        <v>127</v>
      </c>
      <c r="AC35" s="15">
        <f>VLOOKUP(A:A,[1]TDSheet!$A:$AC,29,0)</f>
        <v>0</v>
      </c>
      <c r="AD35" s="15" t="str">
        <f>VLOOKUP(A:A,[1]TDSheet!$A:$AD,30,0)</f>
        <v>м135з</v>
      </c>
      <c r="AE35" s="15">
        <f t="shared" si="12"/>
        <v>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119</v>
      </c>
      <c r="D36" s="8">
        <v>922</v>
      </c>
      <c r="E36" s="8">
        <v>280</v>
      </c>
      <c r="F36" s="8">
        <v>162</v>
      </c>
      <c r="G36" s="1">
        <f>VLOOKUP(A:A,[1]TDSheet!$A:$G,7,0)</f>
        <v>0.15</v>
      </c>
      <c r="H36" s="1" t="e">
        <f>VLOOKUP(A:A,[1]TDSheet!$A:$H,8,0)</f>
        <v>#N/A</v>
      </c>
      <c r="I36" s="15">
        <f>VLOOKUP(A:A,[2]TDSheet!$A:$F,6,0)</f>
        <v>281</v>
      </c>
      <c r="J36" s="15">
        <f t="shared" si="8"/>
        <v>-1</v>
      </c>
      <c r="K36" s="15">
        <f>VLOOKUP(A:A,[1]TDSheet!$A:$R,18,0)</f>
        <v>80</v>
      </c>
      <c r="L36" s="15">
        <f>VLOOKUP(A:A,[1]TDSheet!$A:$T,20,0)</f>
        <v>0</v>
      </c>
      <c r="M36" s="15">
        <f>VLOOKUP(A:A,[1]TDSheet!$A:$O,15,0)</f>
        <v>40</v>
      </c>
      <c r="N36" s="15"/>
      <c r="O36" s="15"/>
      <c r="P36" s="15"/>
      <c r="Q36" s="15"/>
      <c r="R36" s="15"/>
      <c r="S36" s="15">
        <f t="shared" si="9"/>
        <v>56</v>
      </c>
      <c r="T36" s="21">
        <v>120</v>
      </c>
      <c r="U36" s="18">
        <f t="shared" si="10"/>
        <v>7.1785714285714288</v>
      </c>
      <c r="V36" s="15">
        <f t="shared" si="11"/>
        <v>2.8928571428571428</v>
      </c>
      <c r="W36" s="15"/>
      <c r="X36" s="15"/>
      <c r="Y36" s="15">
        <f>VLOOKUP(A:A,[1]TDSheet!$A:$Z,26,0)</f>
        <v>58</v>
      </c>
      <c r="Z36" s="15">
        <f>VLOOKUP(A:A,[1]TDSheet!$A:$AA,27,0)</f>
        <v>46.8</v>
      </c>
      <c r="AA36" s="15">
        <f>VLOOKUP(A:A,[1]TDSheet!$A:$S,19,0)</f>
        <v>50.2</v>
      </c>
      <c r="AB36" s="15">
        <f>VLOOKUP(A:A,[3]TDSheet!$A:$D,4,0)</f>
        <v>96</v>
      </c>
      <c r="AC36" s="15" t="str">
        <f>VLOOKUP(A:A,[1]TDSheet!$A:$AC,29,0)</f>
        <v>костик</v>
      </c>
      <c r="AD36" s="15" t="str">
        <f>VLOOKUP(A:A,[1]TDSheet!$A:$AD,30,0)</f>
        <v>костик</v>
      </c>
      <c r="AE36" s="15">
        <f t="shared" si="12"/>
        <v>18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9</v>
      </c>
      <c r="C37" s="8">
        <v>198.26300000000001</v>
      </c>
      <c r="D37" s="8">
        <v>697.08299999999997</v>
      </c>
      <c r="E37" s="8">
        <v>323.53300000000002</v>
      </c>
      <c r="F37" s="8">
        <v>563.87800000000004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316.10000000000002</v>
      </c>
      <c r="J37" s="15">
        <f t="shared" si="8"/>
        <v>7.4329999999999927</v>
      </c>
      <c r="K37" s="15">
        <f>VLOOKUP(A:A,[1]TDSheet!$A:$R,18,0)</f>
        <v>50</v>
      </c>
      <c r="L37" s="15">
        <f>VLOOKUP(A:A,[1]TDSheet!$A:$T,20,0)</f>
        <v>0</v>
      </c>
      <c r="M37" s="15">
        <f>VLOOKUP(A:A,[1]TDSheet!$A:$O,15,0)</f>
        <v>50</v>
      </c>
      <c r="N37" s="15"/>
      <c r="O37" s="15"/>
      <c r="P37" s="15"/>
      <c r="Q37" s="15"/>
      <c r="R37" s="15"/>
      <c r="S37" s="15">
        <f t="shared" si="9"/>
        <v>64.706600000000009</v>
      </c>
      <c r="T37" s="21"/>
      <c r="U37" s="18">
        <f t="shared" si="10"/>
        <v>10.259818936553613</v>
      </c>
      <c r="V37" s="15">
        <f t="shared" si="11"/>
        <v>8.7143815314048325</v>
      </c>
      <c r="W37" s="15"/>
      <c r="X37" s="15"/>
      <c r="Y37" s="15">
        <f>VLOOKUP(A:A,[1]TDSheet!$A:$Z,26,0)</f>
        <v>84.429000000000002</v>
      </c>
      <c r="Z37" s="15">
        <f>VLOOKUP(A:A,[1]TDSheet!$A:$AA,27,0)</f>
        <v>84.795000000000002</v>
      </c>
      <c r="AA37" s="15">
        <f>VLOOKUP(A:A,[1]TDSheet!$A:$S,19,0)</f>
        <v>90.682600000000008</v>
      </c>
      <c r="AB37" s="15">
        <f>VLOOKUP(A:A,[3]TDSheet!$A:$D,4,0)</f>
        <v>92.665000000000006</v>
      </c>
      <c r="AC37" s="15" t="str">
        <f>VLOOKUP(A:A,[1]TDSheet!$A:$AC,29,0)</f>
        <v>увел</v>
      </c>
      <c r="AD37" s="15">
        <f>VLOOKUP(A:A,[1]TDSheet!$A:$AD,30,0)</f>
        <v>0</v>
      </c>
      <c r="AE37" s="15">
        <f t="shared" si="12"/>
        <v>0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287</v>
      </c>
      <c r="D38" s="8">
        <v>46</v>
      </c>
      <c r="E38" s="8">
        <v>186</v>
      </c>
      <c r="F38" s="8">
        <v>141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192</v>
      </c>
      <c r="J38" s="15">
        <f t="shared" si="8"/>
        <v>-6</v>
      </c>
      <c r="K38" s="15">
        <f>VLOOKUP(A:A,[1]TDSheet!$A:$R,18,0)</f>
        <v>40</v>
      </c>
      <c r="L38" s="15">
        <f>VLOOKUP(A:A,[1]TDSheet!$A:$T,20,0)</f>
        <v>0</v>
      </c>
      <c r="M38" s="15">
        <f>VLOOKUP(A:A,[1]TDSheet!$A:$O,15,0)</f>
        <v>0</v>
      </c>
      <c r="N38" s="15"/>
      <c r="O38" s="15"/>
      <c r="P38" s="15"/>
      <c r="Q38" s="15"/>
      <c r="R38" s="15"/>
      <c r="S38" s="15">
        <f t="shared" si="9"/>
        <v>37.200000000000003</v>
      </c>
      <c r="T38" s="21">
        <v>120</v>
      </c>
      <c r="U38" s="18">
        <f t="shared" si="10"/>
        <v>8.0913978494623642</v>
      </c>
      <c r="V38" s="15">
        <f t="shared" si="11"/>
        <v>3.790322580645161</v>
      </c>
      <c r="W38" s="15"/>
      <c r="X38" s="15"/>
      <c r="Y38" s="15">
        <f>VLOOKUP(A:A,[1]TDSheet!$A:$Z,26,0)</f>
        <v>40.6</v>
      </c>
      <c r="Z38" s="15">
        <f>VLOOKUP(A:A,[1]TDSheet!$A:$AA,27,0)</f>
        <v>32.200000000000003</v>
      </c>
      <c r="AA38" s="15">
        <f>VLOOKUP(A:A,[1]TDSheet!$A:$S,19,0)</f>
        <v>32.6</v>
      </c>
      <c r="AB38" s="15">
        <f>VLOOKUP(A:A,[3]TDSheet!$A:$D,4,0)</f>
        <v>44</v>
      </c>
      <c r="AC38" s="15" t="str">
        <f>VLOOKUP(A:A,[1]TDSheet!$A:$AC,29,0)</f>
        <v>Витал</v>
      </c>
      <c r="AD38" s="15" t="str">
        <f>VLOOKUP(A:A,[1]TDSheet!$A:$AD,30,0)</f>
        <v>костик</v>
      </c>
      <c r="AE38" s="15">
        <f t="shared" si="12"/>
        <v>48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262</v>
      </c>
      <c r="D39" s="8">
        <v>1027</v>
      </c>
      <c r="E39" s="8">
        <v>491</v>
      </c>
      <c r="F39" s="8">
        <v>761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526</v>
      </c>
      <c r="J39" s="15">
        <f t="shared" si="8"/>
        <v>-35</v>
      </c>
      <c r="K39" s="15">
        <f>VLOOKUP(A:A,[1]TDSheet!$A:$R,18,0)</f>
        <v>120</v>
      </c>
      <c r="L39" s="15">
        <f>VLOOKUP(A:A,[1]TDSheet!$A:$T,20,0)</f>
        <v>0</v>
      </c>
      <c r="M39" s="15">
        <f>VLOOKUP(A:A,[1]TDSheet!$A:$O,15,0)</f>
        <v>120</v>
      </c>
      <c r="N39" s="15"/>
      <c r="O39" s="15"/>
      <c r="P39" s="15"/>
      <c r="Q39" s="15"/>
      <c r="R39" s="15"/>
      <c r="S39" s="15">
        <f t="shared" si="9"/>
        <v>98.2</v>
      </c>
      <c r="T39" s="21"/>
      <c r="U39" s="18">
        <f t="shared" si="10"/>
        <v>10.193482688391038</v>
      </c>
      <c r="V39" s="15">
        <f t="shared" si="11"/>
        <v>7.7494908350305494</v>
      </c>
      <c r="W39" s="15"/>
      <c r="X39" s="15"/>
      <c r="Y39" s="15">
        <f>VLOOKUP(A:A,[1]TDSheet!$A:$Z,26,0)</f>
        <v>100</v>
      </c>
      <c r="Z39" s="15">
        <f>VLOOKUP(A:A,[1]TDSheet!$A:$AA,27,0)</f>
        <v>113.4</v>
      </c>
      <c r="AA39" s="15">
        <f>VLOOKUP(A:A,[1]TDSheet!$A:$S,19,0)</f>
        <v>125.2</v>
      </c>
      <c r="AB39" s="15">
        <f>VLOOKUP(A:A,[3]TDSheet!$A:$D,4,0)</f>
        <v>126</v>
      </c>
      <c r="AC39" s="15">
        <f>VLOOKUP(A:A,[1]TDSheet!$A:$AC,29,0)</f>
        <v>0</v>
      </c>
      <c r="AD39" s="15" t="str">
        <f>VLOOKUP(A:A,[1]TDSheet!$A:$AD,30,0)</f>
        <v>м43з</v>
      </c>
      <c r="AE39" s="15">
        <f t="shared" si="12"/>
        <v>0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4360</v>
      </c>
      <c r="D40" s="8">
        <v>8122</v>
      </c>
      <c r="E40" s="8">
        <v>4412</v>
      </c>
      <c r="F40" s="8">
        <v>7973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4479</v>
      </c>
      <c r="J40" s="15">
        <f t="shared" si="8"/>
        <v>-67</v>
      </c>
      <c r="K40" s="15">
        <f>VLOOKUP(A:A,[1]TDSheet!$A:$R,18,0)</f>
        <v>2200</v>
      </c>
      <c r="L40" s="15">
        <f>VLOOKUP(A:A,[1]TDSheet!$A:$T,20,0)</f>
        <v>1000</v>
      </c>
      <c r="M40" s="15">
        <f>VLOOKUP(A:A,[1]TDSheet!$A:$O,15,0)</f>
        <v>1000</v>
      </c>
      <c r="N40" s="15"/>
      <c r="O40" s="15"/>
      <c r="P40" s="15"/>
      <c r="Q40" s="15"/>
      <c r="R40" s="15"/>
      <c r="S40" s="15">
        <f t="shared" si="9"/>
        <v>882.4</v>
      </c>
      <c r="T40" s="21"/>
      <c r="U40" s="18">
        <f t="shared" si="10"/>
        <v>13.795330915684497</v>
      </c>
      <c r="V40" s="15">
        <f t="shared" si="11"/>
        <v>9.0355847688123294</v>
      </c>
      <c r="W40" s="15"/>
      <c r="X40" s="15"/>
      <c r="Y40" s="15">
        <f>VLOOKUP(A:A,[1]TDSheet!$A:$Z,26,0)</f>
        <v>1123</v>
      </c>
      <c r="Z40" s="15">
        <f>VLOOKUP(A:A,[1]TDSheet!$A:$AA,27,0)</f>
        <v>1082.8</v>
      </c>
      <c r="AA40" s="15">
        <f>VLOOKUP(A:A,[1]TDSheet!$A:$S,19,0)</f>
        <v>1050</v>
      </c>
      <c r="AB40" s="15">
        <f>VLOOKUP(A:A,[3]TDSheet!$A:$D,4,0)</f>
        <v>1239</v>
      </c>
      <c r="AC40" s="15" t="str">
        <f>VLOOKUP(A:A,[1]TDSheet!$A:$AC,29,0)</f>
        <v>кор</v>
      </c>
      <c r="AD40" s="15" t="str">
        <f>VLOOKUP(A:A,[1]TDSheet!$A:$AD,30,0)</f>
        <v>кор</v>
      </c>
      <c r="AE40" s="15">
        <f t="shared" si="12"/>
        <v>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457</v>
      </c>
      <c r="D41" s="8">
        <v>805</v>
      </c>
      <c r="E41" s="8">
        <v>532</v>
      </c>
      <c r="F41" s="8">
        <v>704</v>
      </c>
      <c r="G41" s="1">
        <f>VLOOKUP(A:A,[1]TDSheet!$A:$G,7,0)</f>
        <v>0.5</v>
      </c>
      <c r="H41" s="1" t="e">
        <f>VLOOKUP(A:A,[1]TDSheet!$A:$H,8,0)</f>
        <v>#N/A</v>
      </c>
      <c r="I41" s="15">
        <f>VLOOKUP(A:A,[2]TDSheet!$A:$F,6,0)</f>
        <v>547</v>
      </c>
      <c r="J41" s="15">
        <f t="shared" si="8"/>
        <v>-15</v>
      </c>
      <c r="K41" s="15">
        <f>VLOOKUP(A:A,[1]TDSheet!$A:$R,18,0)</f>
        <v>280</v>
      </c>
      <c r="L41" s="15">
        <f>VLOOKUP(A:A,[1]TDSheet!$A:$T,20,0)</f>
        <v>0</v>
      </c>
      <c r="M41" s="15">
        <f>VLOOKUP(A:A,[1]TDSheet!$A:$O,15,0)</f>
        <v>0</v>
      </c>
      <c r="N41" s="15"/>
      <c r="O41" s="15"/>
      <c r="P41" s="15"/>
      <c r="Q41" s="15"/>
      <c r="R41" s="15"/>
      <c r="S41" s="15">
        <f t="shared" si="9"/>
        <v>106.4</v>
      </c>
      <c r="T41" s="21"/>
      <c r="U41" s="18">
        <f t="shared" si="10"/>
        <v>9.2481203007518786</v>
      </c>
      <c r="V41" s="15">
        <f t="shared" si="11"/>
        <v>6.6165413533834583</v>
      </c>
      <c r="W41" s="15"/>
      <c r="X41" s="15"/>
      <c r="Y41" s="15">
        <f>VLOOKUP(A:A,[1]TDSheet!$A:$Z,26,0)</f>
        <v>146</v>
      </c>
      <c r="Z41" s="15">
        <f>VLOOKUP(A:A,[1]TDSheet!$A:$AA,27,0)</f>
        <v>104.4</v>
      </c>
      <c r="AA41" s="15">
        <f>VLOOKUP(A:A,[1]TDSheet!$A:$S,19,0)</f>
        <v>128.80000000000001</v>
      </c>
      <c r="AB41" s="15">
        <f>VLOOKUP(A:A,[3]TDSheet!$A:$D,4,0)</f>
        <v>163</v>
      </c>
      <c r="AC41" s="15" t="str">
        <f>VLOOKUP(A:A,[1]TDSheet!$A:$AC,29,0)</f>
        <v>костик</v>
      </c>
      <c r="AD41" s="15" t="str">
        <f>VLOOKUP(A:A,[1]TDSheet!$A:$AD,30,0)</f>
        <v>костик</v>
      </c>
      <c r="AE41" s="15">
        <f t="shared" si="12"/>
        <v>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-4</v>
      </c>
      <c r="D42" s="8">
        <v>86</v>
      </c>
      <c r="E42" s="8">
        <v>7</v>
      </c>
      <c r="F42" s="8">
        <v>75</v>
      </c>
      <c r="G42" s="1">
        <f>VLOOKUP(A:A,[1]TDSheet!$A:$G,7,0)</f>
        <v>0.5</v>
      </c>
      <c r="H42" s="1" t="e">
        <f>VLOOKUP(A:A,[1]TDSheet!$A:$H,8,0)</f>
        <v>#N/A</v>
      </c>
      <c r="I42" s="15">
        <f>VLOOKUP(A:A,[2]TDSheet!$A:$F,6,0)</f>
        <v>10</v>
      </c>
      <c r="J42" s="15">
        <f t="shared" si="8"/>
        <v>-3</v>
      </c>
      <c r="K42" s="15">
        <f>VLOOKUP(A:A,[1]TDSheet!$A:$R,18,0)</f>
        <v>40</v>
      </c>
      <c r="L42" s="15">
        <f>VLOOKUP(A:A,[1]TDSheet!$A:$T,20,0)</f>
        <v>0</v>
      </c>
      <c r="M42" s="15">
        <f>VLOOKUP(A:A,[1]TDSheet!$A:$O,15,0)</f>
        <v>0</v>
      </c>
      <c r="N42" s="15"/>
      <c r="O42" s="15"/>
      <c r="P42" s="15"/>
      <c r="Q42" s="15"/>
      <c r="R42" s="15"/>
      <c r="S42" s="15">
        <f t="shared" si="9"/>
        <v>1.4</v>
      </c>
      <c r="T42" s="21"/>
      <c r="U42" s="18">
        <f t="shared" si="10"/>
        <v>82.142857142857153</v>
      </c>
      <c r="V42" s="15">
        <f t="shared" si="11"/>
        <v>53.571428571428577</v>
      </c>
      <c r="W42" s="15"/>
      <c r="X42" s="15"/>
      <c r="Y42" s="15">
        <f>VLOOKUP(A:A,[1]TDSheet!$A:$Z,26,0)</f>
        <v>9</v>
      </c>
      <c r="Z42" s="15">
        <f>VLOOKUP(A:A,[1]TDSheet!$A:$AA,27,0)</f>
        <v>9</v>
      </c>
      <c r="AA42" s="15">
        <f>VLOOKUP(A:A,[1]TDSheet!$A:$S,19,0)</f>
        <v>14.4</v>
      </c>
      <c r="AB42" s="15">
        <f>VLOOKUP(A:A,[3]TDSheet!$A:$D,4,0)</f>
        <v>4</v>
      </c>
      <c r="AC42" s="15" t="str">
        <f>VLOOKUP(A:A,[1]TDSheet!$A:$AC,29,0)</f>
        <v>Вит</v>
      </c>
      <c r="AD42" s="15" t="str">
        <f>VLOOKUP(A:A,[1]TDSheet!$A:$AD,30,0)</f>
        <v>увел</v>
      </c>
      <c r="AE42" s="15">
        <f t="shared" si="12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1672</v>
      </c>
      <c r="D43" s="8">
        <v>3265</v>
      </c>
      <c r="E43" s="8">
        <v>2462</v>
      </c>
      <c r="F43" s="8">
        <v>2401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2518</v>
      </c>
      <c r="J43" s="15">
        <f t="shared" si="8"/>
        <v>-56</v>
      </c>
      <c r="K43" s="15">
        <f>VLOOKUP(A:A,[1]TDSheet!$A:$R,18,0)</f>
        <v>600</v>
      </c>
      <c r="L43" s="15">
        <f>VLOOKUP(A:A,[1]TDSheet!$A:$T,20,0)</f>
        <v>400</v>
      </c>
      <c r="M43" s="15">
        <f>VLOOKUP(A:A,[1]TDSheet!$A:$O,15,0)</f>
        <v>400</v>
      </c>
      <c r="N43" s="15"/>
      <c r="O43" s="15"/>
      <c r="P43" s="15"/>
      <c r="Q43" s="15"/>
      <c r="R43" s="15"/>
      <c r="S43" s="15">
        <f t="shared" si="9"/>
        <v>492.4</v>
      </c>
      <c r="T43" s="21">
        <v>480</v>
      </c>
      <c r="U43" s="18">
        <f t="shared" si="10"/>
        <v>8.6941510966693745</v>
      </c>
      <c r="V43" s="15">
        <f t="shared" si="11"/>
        <v>4.8761169780666132</v>
      </c>
      <c r="W43" s="15"/>
      <c r="X43" s="15"/>
      <c r="Y43" s="15">
        <f>VLOOKUP(A:A,[1]TDSheet!$A:$Z,26,0)</f>
        <v>464.4</v>
      </c>
      <c r="Z43" s="15">
        <f>VLOOKUP(A:A,[1]TDSheet!$A:$AA,27,0)</f>
        <v>489.6</v>
      </c>
      <c r="AA43" s="15">
        <f>VLOOKUP(A:A,[1]TDSheet!$A:$S,19,0)</f>
        <v>427.2</v>
      </c>
      <c r="AB43" s="15">
        <f>VLOOKUP(A:A,[3]TDSheet!$A:$D,4,0)</f>
        <v>727</v>
      </c>
      <c r="AC43" s="15" t="str">
        <f>VLOOKUP(A:A,[1]TDSheet!$A:$AC,29,0)</f>
        <v>м1400з</v>
      </c>
      <c r="AD43" s="15" t="str">
        <f>VLOOKUP(A:A,[1]TDSheet!$A:$AD,30,0)</f>
        <v>м1400з</v>
      </c>
      <c r="AE43" s="15">
        <f t="shared" si="12"/>
        <v>192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2495</v>
      </c>
      <c r="D44" s="8">
        <v>9342</v>
      </c>
      <c r="E44" s="8">
        <v>4579</v>
      </c>
      <c r="F44" s="8">
        <v>7140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4665</v>
      </c>
      <c r="J44" s="15">
        <f t="shared" si="8"/>
        <v>-86</v>
      </c>
      <c r="K44" s="15">
        <f>VLOOKUP(A:A,[1]TDSheet!$A:$R,18,0)</f>
        <v>2000</v>
      </c>
      <c r="L44" s="15">
        <f>VLOOKUP(A:A,[1]TDSheet!$A:$T,20,0)</f>
        <v>1000</v>
      </c>
      <c r="M44" s="15">
        <f>VLOOKUP(A:A,[1]TDSheet!$A:$O,15,0)</f>
        <v>1000</v>
      </c>
      <c r="N44" s="15"/>
      <c r="O44" s="15"/>
      <c r="P44" s="15"/>
      <c r="Q44" s="15"/>
      <c r="R44" s="15"/>
      <c r="S44" s="15">
        <f t="shared" si="9"/>
        <v>915.8</v>
      </c>
      <c r="T44" s="21"/>
      <c r="U44" s="18">
        <f t="shared" si="10"/>
        <v>12.16422799737934</v>
      </c>
      <c r="V44" s="15">
        <f t="shared" si="11"/>
        <v>7.7964621096309239</v>
      </c>
      <c r="W44" s="15"/>
      <c r="X44" s="15"/>
      <c r="Y44" s="15">
        <f>VLOOKUP(A:A,[1]TDSheet!$A:$Z,26,0)</f>
        <v>806.4</v>
      </c>
      <c r="Z44" s="15">
        <f>VLOOKUP(A:A,[1]TDSheet!$A:$AA,27,0)</f>
        <v>898.8</v>
      </c>
      <c r="AA44" s="15">
        <f>VLOOKUP(A:A,[1]TDSheet!$A:$S,19,0)</f>
        <v>964.8</v>
      </c>
      <c r="AB44" s="15">
        <f>VLOOKUP(A:A,[3]TDSheet!$A:$D,4,0)</f>
        <v>1331</v>
      </c>
      <c r="AC44" s="15" t="str">
        <f>VLOOKUP(A:A,[1]TDSheet!$A:$AC,29,0)</f>
        <v>кор</v>
      </c>
      <c r="AD44" s="15" t="str">
        <f>VLOOKUP(A:A,[1]TDSheet!$A:$AD,30,0)</f>
        <v>пуд8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116</v>
      </c>
      <c r="D45" s="8">
        <v>157</v>
      </c>
      <c r="E45" s="8">
        <v>89</v>
      </c>
      <c r="F45" s="8">
        <v>176</v>
      </c>
      <c r="G45" s="1">
        <f>VLOOKUP(A:A,[1]TDSheet!$A:$G,7,0)</f>
        <v>0.3</v>
      </c>
      <c r="H45" s="1" t="e">
        <f>VLOOKUP(A:A,[1]TDSheet!$A:$H,8,0)</f>
        <v>#N/A</v>
      </c>
      <c r="I45" s="15">
        <f>VLOOKUP(A:A,[2]TDSheet!$A:$F,6,0)</f>
        <v>95</v>
      </c>
      <c r="J45" s="15">
        <f t="shared" si="8"/>
        <v>-6</v>
      </c>
      <c r="K45" s="15">
        <f>VLOOKUP(A:A,[1]TDSheet!$A:$R,18,0)</f>
        <v>0</v>
      </c>
      <c r="L45" s="15">
        <f>VLOOKUP(A:A,[1]TDSheet!$A:$T,20,0)</f>
        <v>0</v>
      </c>
      <c r="M45" s="15">
        <f>VLOOKUP(A:A,[1]TDSheet!$A:$O,15,0)</f>
        <v>0</v>
      </c>
      <c r="N45" s="15"/>
      <c r="O45" s="15"/>
      <c r="P45" s="15"/>
      <c r="Q45" s="15"/>
      <c r="R45" s="15"/>
      <c r="S45" s="15">
        <f t="shared" si="9"/>
        <v>17.8</v>
      </c>
      <c r="T45" s="21"/>
      <c r="U45" s="18">
        <f t="shared" si="10"/>
        <v>9.8876404494382015</v>
      </c>
      <c r="V45" s="15">
        <f t="shared" si="11"/>
        <v>9.8876404494382015</v>
      </c>
      <c r="W45" s="15"/>
      <c r="X45" s="15"/>
      <c r="Y45" s="15">
        <f>VLOOKUP(A:A,[1]TDSheet!$A:$Z,26,0)</f>
        <v>3.4</v>
      </c>
      <c r="Z45" s="15">
        <f>VLOOKUP(A:A,[1]TDSheet!$A:$AA,27,0)</f>
        <v>23</v>
      </c>
      <c r="AA45" s="15">
        <f>VLOOKUP(A:A,[1]TDSheet!$A:$S,19,0)</f>
        <v>11.4</v>
      </c>
      <c r="AB45" s="15">
        <f>VLOOKUP(A:A,[3]TDSheet!$A:$D,4,0)</f>
        <v>12</v>
      </c>
      <c r="AC45" s="15" t="str">
        <f>VLOOKUP(A:A,[1]TDSheet!$A:$AC,29,0)</f>
        <v>Витал</v>
      </c>
      <c r="AD45" s="15" t="str">
        <f>VLOOKUP(A:A,[1]TDSheet!$A:$AD,30,0)</f>
        <v>увел</v>
      </c>
      <c r="AE45" s="15">
        <f t="shared" si="12"/>
        <v>0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48</v>
      </c>
      <c r="D46" s="8">
        <v>61</v>
      </c>
      <c r="E46" s="8">
        <v>36</v>
      </c>
      <c r="F46" s="8">
        <v>73</v>
      </c>
      <c r="G46" s="1">
        <f>VLOOKUP(A:A,[1]TDSheet!$A:$G,7,0)</f>
        <v>0.84</v>
      </c>
      <c r="H46" s="1" t="e">
        <f>VLOOKUP(A:A,[1]TDSheet!$A:$H,8,0)</f>
        <v>#N/A</v>
      </c>
      <c r="I46" s="15">
        <f>VLOOKUP(A:A,[2]TDSheet!$A:$F,6,0)</f>
        <v>36</v>
      </c>
      <c r="J46" s="15">
        <f t="shared" si="8"/>
        <v>0</v>
      </c>
      <c r="K46" s="15">
        <f>VLOOKUP(A:A,[1]TDSheet!$A:$R,18,0)</f>
        <v>0</v>
      </c>
      <c r="L46" s="15">
        <f>VLOOKUP(A:A,[1]TDSheet!$A:$T,20,0)</f>
        <v>0</v>
      </c>
      <c r="M46" s="15">
        <f>VLOOKUP(A:A,[1]TDSheet!$A:$O,15,0)</f>
        <v>30</v>
      </c>
      <c r="N46" s="15"/>
      <c r="O46" s="15"/>
      <c r="P46" s="15"/>
      <c r="Q46" s="15"/>
      <c r="R46" s="15"/>
      <c r="S46" s="15">
        <f t="shared" si="9"/>
        <v>7.2</v>
      </c>
      <c r="T46" s="21"/>
      <c r="U46" s="18">
        <f t="shared" si="10"/>
        <v>14.305555555555555</v>
      </c>
      <c r="V46" s="15">
        <f t="shared" si="11"/>
        <v>10.138888888888889</v>
      </c>
      <c r="W46" s="15"/>
      <c r="X46" s="15"/>
      <c r="Y46" s="15">
        <f>VLOOKUP(A:A,[1]TDSheet!$A:$Z,26,0)</f>
        <v>10.6</v>
      </c>
      <c r="Z46" s="15">
        <f>VLOOKUP(A:A,[1]TDSheet!$A:$AA,27,0)</f>
        <v>14.8</v>
      </c>
      <c r="AA46" s="15">
        <f>VLOOKUP(A:A,[1]TDSheet!$A:$S,19,0)</f>
        <v>10.8</v>
      </c>
      <c r="AB46" s="15">
        <f>VLOOKUP(A:A,[3]TDSheet!$A:$D,4,0)</f>
        <v>4</v>
      </c>
      <c r="AC46" s="15">
        <f>VLOOKUP(A:A,[1]TDSheet!$A:$AC,29,0)</f>
        <v>0</v>
      </c>
      <c r="AD46" s="15" t="str">
        <f>VLOOKUP(A:A,[1]TDSheet!$A:$AD,30,0)</f>
        <v>склад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894</v>
      </c>
      <c r="D47" s="8">
        <v>2557</v>
      </c>
      <c r="E47" s="8">
        <v>1514</v>
      </c>
      <c r="F47" s="8">
        <v>1868</v>
      </c>
      <c r="G47" s="1">
        <f>VLOOKUP(A:A,[1]TDSheet!$A:$G,7,0)</f>
        <v>0.3</v>
      </c>
      <c r="H47" s="1">
        <f>VLOOKUP(A:A,[1]TDSheet!$A:$H,8,0)</f>
        <v>60</v>
      </c>
      <c r="I47" s="15">
        <f>VLOOKUP(A:A,[2]TDSheet!$A:$F,6,0)</f>
        <v>1576</v>
      </c>
      <c r="J47" s="15">
        <f t="shared" si="8"/>
        <v>-62</v>
      </c>
      <c r="K47" s="15">
        <f>VLOOKUP(A:A,[1]TDSheet!$A:$R,18,0)</f>
        <v>880</v>
      </c>
      <c r="L47" s="15">
        <f>VLOOKUP(A:A,[1]TDSheet!$A:$T,20,0)</f>
        <v>400</v>
      </c>
      <c r="M47" s="15">
        <f>VLOOKUP(A:A,[1]TDSheet!$A:$O,15,0)</f>
        <v>280</v>
      </c>
      <c r="N47" s="15"/>
      <c r="O47" s="15"/>
      <c r="P47" s="15"/>
      <c r="Q47" s="15"/>
      <c r="R47" s="15"/>
      <c r="S47" s="15">
        <f t="shared" si="9"/>
        <v>302.8</v>
      </c>
      <c r="T47" s="21"/>
      <c r="U47" s="18">
        <f t="shared" si="10"/>
        <v>11.321003963011888</v>
      </c>
      <c r="V47" s="15">
        <f t="shared" si="11"/>
        <v>6.1690885072655215</v>
      </c>
      <c r="W47" s="15"/>
      <c r="X47" s="15"/>
      <c r="Y47" s="15">
        <f>VLOOKUP(A:A,[1]TDSheet!$A:$Z,26,0)</f>
        <v>402.4</v>
      </c>
      <c r="Z47" s="15">
        <f>VLOOKUP(A:A,[1]TDSheet!$A:$AA,27,0)</f>
        <v>339.2</v>
      </c>
      <c r="AA47" s="15">
        <f>VLOOKUP(A:A,[1]TDSheet!$A:$S,19,0)</f>
        <v>352.4</v>
      </c>
      <c r="AB47" s="15">
        <f>VLOOKUP(A:A,[3]TDSheet!$A:$D,4,0)</f>
        <v>404</v>
      </c>
      <c r="AC47" s="15" t="str">
        <f>VLOOKUP(A:A,[1]TDSheet!$A:$AC,29,0)</f>
        <v>костик</v>
      </c>
      <c r="AD47" s="15" t="str">
        <f>VLOOKUP(A:A,[1]TDSheet!$A:$AD,30,0)</f>
        <v>костик</v>
      </c>
      <c r="AE47" s="15">
        <f t="shared" si="12"/>
        <v>0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139</v>
      </c>
      <c r="D48" s="8">
        <v>525</v>
      </c>
      <c r="E48" s="8">
        <v>301</v>
      </c>
      <c r="F48" s="8">
        <v>352</v>
      </c>
      <c r="G48" s="1">
        <f>VLOOKUP(A:A,[1]TDSheet!$A:$G,7,0)</f>
        <v>0.1</v>
      </c>
      <c r="H48" s="1" t="e">
        <f>VLOOKUP(A:A,[1]TDSheet!$A:$H,8,0)</f>
        <v>#N/A</v>
      </c>
      <c r="I48" s="15">
        <f>VLOOKUP(A:A,[2]TDSheet!$A:$F,6,0)</f>
        <v>298</v>
      </c>
      <c r="J48" s="15">
        <f t="shared" si="8"/>
        <v>3</v>
      </c>
      <c r="K48" s="15">
        <f>VLOOKUP(A:A,[1]TDSheet!$A:$R,18,0)</f>
        <v>80</v>
      </c>
      <c r="L48" s="15">
        <f>VLOOKUP(A:A,[1]TDSheet!$A:$T,20,0)</f>
        <v>0</v>
      </c>
      <c r="M48" s="15">
        <f>VLOOKUP(A:A,[1]TDSheet!$A:$O,15,0)</f>
        <v>40</v>
      </c>
      <c r="N48" s="15"/>
      <c r="O48" s="15"/>
      <c r="P48" s="15"/>
      <c r="Q48" s="15"/>
      <c r="R48" s="15"/>
      <c r="S48" s="15">
        <f t="shared" si="9"/>
        <v>60.2</v>
      </c>
      <c r="T48" s="21">
        <v>40</v>
      </c>
      <c r="U48" s="18">
        <f t="shared" si="10"/>
        <v>8.5049833887043178</v>
      </c>
      <c r="V48" s="15">
        <f t="shared" si="11"/>
        <v>5.8471760797342194</v>
      </c>
      <c r="W48" s="15"/>
      <c r="X48" s="15"/>
      <c r="Y48" s="15">
        <f>VLOOKUP(A:A,[1]TDSheet!$A:$Z,26,0)</f>
        <v>66.400000000000006</v>
      </c>
      <c r="Z48" s="15">
        <f>VLOOKUP(A:A,[1]TDSheet!$A:$AA,27,0)</f>
        <v>66.8</v>
      </c>
      <c r="AA48" s="15">
        <f>VLOOKUP(A:A,[1]TDSheet!$A:$S,19,0)</f>
        <v>68.599999999999994</v>
      </c>
      <c r="AB48" s="15">
        <f>VLOOKUP(A:A,[3]TDSheet!$A:$D,4,0)</f>
        <v>95</v>
      </c>
      <c r="AC48" s="15" t="str">
        <f>VLOOKUP(A:A,[1]TDSheet!$A:$AC,29,0)</f>
        <v>костик</v>
      </c>
      <c r="AD48" s="15" t="str">
        <f>VLOOKUP(A:A,[1]TDSheet!$A:$AD,30,0)</f>
        <v>костик</v>
      </c>
      <c r="AE48" s="15">
        <f t="shared" si="12"/>
        <v>4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1182</v>
      </c>
      <c r="D49" s="8">
        <v>1604</v>
      </c>
      <c r="E49" s="8">
        <v>1517</v>
      </c>
      <c r="F49" s="8">
        <v>1210</v>
      </c>
      <c r="G49" s="1">
        <f>VLOOKUP(A:A,[1]TDSheet!$A:$G,7,0)</f>
        <v>0.1</v>
      </c>
      <c r="H49" s="1">
        <f>VLOOKUP(A:A,[1]TDSheet!$A:$H,8,0)</f>
        <v>60</v>
      </c>
      <c r="I49" s="15">
        <f>VLOOKUP(A:A,[2]TDSheet!$A:$F,6,0)</f>
        <v>1563</v>
      </c>
      <c r="J49" s="15">
        <f t="shared" si="8"/>
        <v>-46</v>
      </c>
      <c r="K49" s="15">
        <f>VLOOKUP(A:A,[1]TDSheet!$A:$R,18,0)</f>
        <v>280</v>
      </c>
      <c r="L49" s="15">
        <f>VLOOKUP(A:A,[1]TDSheet!$A:$T,20,0)</f>
        <v>0</v>
      </c>
      <c r="M49" s="15">
        <f>VLOOKUP(A:A,[1]TDSheet!$A:$O,15,0)</f>
        <v>0</v>
      </c>
      <c r="N49" s="15"/>
      <c r="O49" s="15"/>
      <c r="P49" s="15"/>
      <c r="Q49" s="15"/>
      <c r="R49" s="15"/>
      <c r="S49" s="15">
        <f t="shared" si="9"/>
        <v>303.39999999999998</v>
      </c>
      <c r="T49" s="21">
        <v>700</v>
      </c>
      <c r="U49" s="18">
        <f t="shared" si="10"/>
        <v>7.2181938035596573</v>
      </c>
      <c r="V49" s="15">
        <f t="shared" si="11"/>
        <v>3.9881344759393542</v>
      </c>
      <c r="W49" s="15"/>
      <c r="X49" s="15"/>
      <c r="Y49" s="15">
        <f>VLOOKUP(A:A,[1]TDSheet!$A:$Z,26,0)</f>
        <v>283.39999999999998</v>
      </c>
      <c r="Z49" s="15">
        <f>VLOOKUP(A:A,[1]TDSheet!$A:$AA,27,0)</f>
        <v>298</v>
      </c>
      <c r="AA49" s="15">
        <f>VLOOKUP(A:A,[1]TDSheet!$A:$S,19,0)</f>
        <v>263.2</v>
      </c>
      <c r="AB49" s="15">
        <f>VLOOKUP(A:A,[3]TDSheet!$A:$D,4,0)</f>
        <v>512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12"/>
        <v>70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1111</v>
      </c>
      <c r="D50" s="8">
        <v>1317</v>
      </c>
      <c r="E50" s="8">
        <v>1384</v>
      </c>
      <c r="F50" s="8">
        <v>978</v>
      </c>
      <c r="G50" s="1">
        <f>VLOOKUP(A:A,[1]TDSheet!$A:$G,7,0)</f>
        <v>0.1</v>
      </c>
      <c r="H50" s="1">
        <f>VLOOKUP(A:A,[1]TDSheet!$A:$H,8,0)</f>
        <v>60</v>
      </c>
      <c r="I50" s="15">
        <f>VLOOKUP(A:A,[2]TDSheet!$A:$F,6,0)</f>
        <v>1444</v>
      </c>
      <c r="J50" s="15">
        <f t="shared" si="8"/>
        <v>-60</v>
      </c>
      <c r="K50" s="15">
        <f>VLOOKUP(A:A,[1]TDSheet!$A:$R,18,0)</f>
        <v>420</v>
      </c>
      <c r="L50" s="15">
        <f>VLOOKUP(A:A,[1]TDSheet!$A:$T,20,0)</f>
        <v>0</v>
      </c>
      <c r="M50" s="15">
        <f>VLOOKUP(A:A,[1]TDSheet!$A:$O,15,0)</f>
        <v>0</v>
      </c>
      <c r="N50" s="15"/>
      <c r="O50" s="15"/>
      <c r="P50" s="15"/>
      <c r="Q50" s="15"/>
      <c r="R50" s="15"/>
      <c r="S50" s="15">
        <f t="shared" si="9"/>
        <v>276.8</v>
      </c>
      <c r="T50" s="21">
        <v>700</v>
      </c>
      <c r="U50" s="18">
        <f t="shared" si="10"/>
        <v>7.5794797687861273</v>
      </c>
      <c r="V50" s="15">
        <f t="shared" si="11"/>
        <v>3.5332369942196529</v>
      </c>
      <c r="W50" s="15"/>
      <c r="X50" s="15"/>
      <c r="Y50" s="15">
        <f>VLOOKUP(A:A,[1]TDSheet!$A:$Z,26,0)</f>
        <v>277.39999999999998</v>
      </c>
      <c r="Z50" s="15">
        <f>VLOOKUP(A:A,[1]TDSheet!$A:$AA,27,0)</f>
        <v>280</v>
      </c>
      <c r="AA50" s="15">
        <f>VLOOKUP(A:A,[1]TDSheet!$A:$S,19,0)</f>
        <v>244</v>
      </c>
      <c r="AB50" s="15">
        <f>VLOOKUP(A:A,[3]TDSheet!$A:$D,4,0)</f>
        <v>331</v>
      </c>
      <c r="AC50" s="15" t="str">
        <f>VLOOKUP(A:A,[1]TDSheet!$A:$AC,29,0)</f>
        <v>костик</v>
      </c>
      <c r="AD50" s="15" t="str">
        <f>VLOOKUP(A:A,[1]TDSheet!$A:$AD,30,0)</f>
        <v>п90</v>
      </c>
      <c r="AE50" s="15">
        <f t="shared" si="12"/>
        <v>70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320</v>
      </c>
      <c r="D51" s="8">
        <v>613</v>
      </c>
      <c r="E51" s="8">
        <v>543</v>
      </c>
      <c r="F51" s="8">
        <v>360</v>
      </c>
      <c r="G51" s="1">
        <f>VLOOKUP(A:A,[1]TDSheet!$A:$G,7,0)</f>
        <v>0.1</v>
      </c>
      <c r="H51" s="1" t="e">
        <f>VLOOKUP(A:A,[1]TDSheet!$A:$H,8,0)</f>
        <v>#N/A</v>
      </c>
      <c r="I51" s="15">
        <f>VLOOKUP(A:A,[2]TDSheet!$A:$F,6,0)</f>
        <v>566</v>
      </c>
      <c r="J51" s="15">
        <f t="shared" si="8"/>
        <v>-23</v>
      </c>
      <c r="K51" s="15">
        <f>VLOOKUP(A:A,[1]TDSheet!$A:$R,18,0)</f>
        <v>80</v>
      </c>
      <c r="L51" s="15">
        <f>VLOOKUP(A:A,[1]TDSheet!$A:$T,20,0)</f>
        <v>0</v>
      </c>
      <c r="M51" s="15">
        <f>VLOOKUP(A:A,[1]TDSheet!$A:$O,15,0)</f>
        <v>80</v>
      </c>
      <c r="N51" s="15"/>
      <c r="O51" s="15"/>
      <c r="P51" s="15"/>
      <c r="Q51" s="15"/>
      <c r="R51" s="15"/>
      <c r="S51" s="15">
        <f t="shared" si="9"/>
        <v>108.6</v>
      </c>
      <c r="T51" s="21">
        <v>300</v>
      </c>
      <c r="U51" s="18">
        <f t="shared" si="10"/>
        <v>7.5506445672191536</v>
      </c>
      <c r="V51" s="15">
        <f t="shared" si="11"/>
        <v>3.3149171270718232</v>
      </c>
      <c r="W51" s="15"/>
      <c r="X51" s="15"/>
      <c r="Y51" s="15">
        <f>VLOOKUP(A:A,[1]TDSheet!$A:$Z,26,0)</f>
        <v>111.2</v>
      </c>
      <c r="Z51" s="15">
        <f>VLOOKUP(A:A,[1]TDSheet!$A:$AA,27,0)</f>
        <v>102.2</v>
      </c>
      <c r="AA51" s="15">
        <f>VLOOKUP(A:A,[1]TDSheet!$A:$S,19,0)</f>
        <v>94.6</v>
      </c>
      <c r="AB51" s="15">
        <f>VLOOKUP(A:A,[3]TDSheet!$A:$D,4,0)</f>
        <v>134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2"/>
        <v>30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9</v>
      </c>
      <c r="C52" s="8">
        <v>50.77</v>
      </c>
      <c r="D52" s="8">
        <v>38.354999999999997</v>
      </c>
      <c r="E52" s="8">
        <v>62.66</v>
      </c>
      <c r="F52" s="8">
        <v>26.465</v>
      </c>
      <c r="G52" s="1">
        <f>VLOOKUP(A:A,[1]TDSheet!$A:$G,7,0)</f>
        <v>1</v>
      </c>
      <c r="H52" s="1">
        <f>VLOOKUP(A:A,[1]TDSheet!$A:$H,8,0)</f>
        <v>45</v>
      </c>
      <c r="I52" s="15">
        <f>VLOOKUP(A:A,[2]TDSheet!$A:$F,6,0)</f>
        <v>64.099999999999994</v>
      </c>
      <c r="J52" s="15">
        <f t="shared" si="8"/>
        <v>-1.4399999999999977</v>
      </c>
      <c r="K52" s="15">
        <f>VLOOKUP(A:A,[1]TDSheet!$A:$R,18,0)</f>
        <v>0</v>
      </c>
      <c r="L52" s="15">
        <f>VLOOKUP(A:A,[1]TDSheet!$A:$T,20,0)</f>
        <v>0</v>
      </c>
      <c r="M52" s="15">
        <f>VLOOKUP(A:A,[1]TDSheet!$A:$O,15,0)</f>
        <v>0</v>
      </c>
      <c r="N52" s="15"/>
      <c r="O52" s="15"/>
      <c r="P52" s="15"/>
      <c r="Q52" s="15"/>
      <c r="R52" s="15"/>
      <c r="S52" s="15">
        <f t="shared" si="9"/>
        <v>12.532</v>
      </c>
      <c r="T52" s="21">
        <v>10</v>
      </c>
      <c r="U52" s="18">
        <f t="shared" si="10"/>
        <v>2.9097510373443987</v>
      </c>
      <c r="V52" s="15">
        <f t="shared" si="11"/>
        <v>2.1117938078518992</v>
      </c>
      <c r="W52" s="15"/>
      <c r="X52" s="15"/>
      <c r="Y52" s="15">
        <f>VLOOKUP(A:A,[1]TDSheet!$A:$Z,26,0)</f>
        <v>8.3189999999999991</v>
      </c>
      <c r="Z52" s="15">
        <f>VLOOKUP(A:A,[1]TDSheet!$A:$AA,27,0)</f>
        <v>14.449000000000002</v>
      </c>
      <c r="AA52" s="15">
        <f>VLOOKUP(A:A,[1]TDSheet!$A:$S,19,0)</f>
        <v>12.574</v>
      </c>
      <c r="AB52" s="15">
        <f>VLOOKUP(A:A,[3]TDSheet!$A:$D,4,0)</f>
        <v>7.26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2"/>
        <v>10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62</v>
      </c>
      <c r="D53" s="8">
        <v>452</v>
      </c>
      <c r="E53" s="8">
        <v>131</v>
      </c>
      <c r="F53" s="8">
        <v>294</v>
      </c>
      <c r="G53" s="1">
        <f>VLOOKUP(A:A,[1]TDSheet!$A:$G,7,0)</f>
        <v>0.3</v>
      </c>
      <c r="H53" s="1">
        <f>VLOOKUP(A:A,[1]TDSheet!$A:$H,8,0)</f>
        <v>45</v>
      </c>
      <c r="I53" s="15">
        <f>VLOOKUP(A:A,[2]TDSheet!$A:$F,6,0)</f>
        <v>210</v>
      </c>
      <c r="J53" s="15">
        <f t="shared" si="8"/>
        <v>-79</v>
      </c>
      <c r="K53" s="15">
        <f>VLOOKUP(A:A,[1]TDSheet!$A:$R,18,0)</f>
        <v>80</v>
      </c>
      <c r="L53" s="15">
        <f>VLOOKUP(A:A,[1]TDSheet!$A:$T,20,0)</f>
        <v>0</v>
      </c>
      <c r="M53" s="15">
        <f>VLOOKUP(A:A,[1]TDSheet!$A:$O,15,0)</f>
        <v>0</v>
      </c>
      <c r="N53" s="15"/>
      <c r="O53" s="15"/>
      <c r="P53" s="15"/>
      <c r="Q53" s="15"/>
      <c r="R53" s="15"/>
      <c r="S53" s="15">
        <f t="shared" si="9"/>
        <v>26.2</v>
      </c>
      <c r="T53" s="21"/>
      <c r="U53" s="18">
        <f t="shared" si="10"/>
        <v>14.274809160305344</v>
      </c>
      <c r="V53" s="15">
        <f t="shared" si="11"/>
        <v>11.221374045801527</v>
      </c>
      <c r="W53" s="15"/>
      <c r="X53" s="15"/>
      <c r="Y53" s="15">
        <f>VLOOKUP(A:A,[1]TDSheet!$A:$Z,26,0)</f>
        <v>36.4</v>
      </c>
      <c r="Z53" s="15">
        <f>VLOOKUP(A:A,[1]TDSheet!$A:$AA,27,0)</f>
        <v>41.2</v>
      </c>
      <c r="AA53" s="15">
        <f>VLOOKUP(A:A,[1]TDSheet!$A:$S,19,0)</f>
        <v>45.8</v>
      </c>
      <c r="AB53" s="15">
        <f>VLOOKUP(A:A,[3]TDSheet!$A:$D,4,0)</f>
        <v>95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2"/>
        <v>0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396</v>
      </c>
      <c r="D54" s="8">
        <v>277</v>
      </c>
      <c r="E54" s="8">
        <v>444</v>
      </c>
      <c r="F54" s="8">
        <v>184</v>
      </c>
      <c r="G54" s="1">
        <f>VLOOKUP(A:A,[1]TDSheet!$A:$G,7,0)</f>
        <v>0.3</v>
      </c>
      <c r="H54" s="1">
        <f>VLOOKUP(A:A,[1]TDSheet!$A:$H,8,0)</f>
        <v>45</v>
      </c>
      <c r="I54" s="15">
        <f>VLOOKUP(A:A,[2]TDSheet!$A:$F,6,0)</f>
        <v>476</v>
      </c>
      <c r="J54" s="15">
        <f t="shared" si="8"/>
        <v>-32</v>
      </c>
      <c r="K54" s="15">
        <f>VLOOKUP(A:A,[1]TDSheet!$A:$R,18,0)</f>
        <v>60</v>
      </c>
      <c r="L54" s="15">
        <f>VLOOKUP(A:A,[1]TDSheet!$A:$T,20,0)</f>
        <v>0</v>
      </c>
      <c r="M54" s="15">
        <f>VLOOKUP(A:A,[1]TDSheet!$A:$O,15,0)</f>
        <v>0</v>
      </c>
      <c r="N54" s="15"/>
      <c r="O54" s="15"/>
      <c r="P54" s="15"/>
      <c r="Q54" s="15"/>
      <c r="R54" s="15"/>
      <c r="S54" s="15">
        <f t="shared" si="9"/>
        <v>88.8</v>
      </c>
      <c r="T54" s="21">
        <v>360</v>
      </c>
      <c r="U54" s="18">
        <f t="shared" si="10"/>
        <v>6.801801801801802</v>
      </c>
      <c r="V54" s="15">
        <f t="shared" si="11"/>
        <v>2.0720720720720722</v>
      </c>
      <c r="W54" s="15"/>
      <c r="X54" s="15"/>
      <c r="Y54" s="15">
        <f>VLOOKUP(A:A,[1]TDSheet!$A:$Z,26,0)</f>
        <v>104.6</v>
      </c>
      <c r="Z54" s="15">
        <f>VLOOKUP(A:A,[1]TDSheet!$A:$AA,27,0)</f>
        <v>97.8</v>
      </c>
      <c r="AA54" s="15">
        <f>VLOOKUP(A:A,[1]TDSheet!$A:$S,19,0)</f>
        <v>62.6</v>
      </c>
      <c r="AB54" s="15">
        <f>VLOOKUP(A:A,[3]TDSheet!$A:$D,4,0)</f>
        <v>99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108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302.07299999999998</v>
      </c>
      <c r="D55" s="8">
        <v>595.54300000000001</v>
      </c>
      <c r="E55" s="8">
        <v>455.488</v>
      </c>
      <c r="F55" s="8">
        <v>437.75599999999997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440.5</v>
      </c>
      <c r="J55" s="15">
        <f t="shared" si="8"/>
        <v>14.988</v>
      </c>
      <c r="K55" s="15">
        <f>VLOOKUP(A:A,[1]TDSheet!$A:$R,18,0)</f>
        <v>150</v>
      </c>
      <c r="L55" s="15">
        <f>VLOOKUP(A:A,[1]TDSheet!$A:$T,20,0)</f>
        <v>0</v>
      </c>
      <c r="M55" s="15">
        <f>VLOOKUP(A:A,[1]TDSheet!$A:$O,15,0)</f>
        <v>50</v>
      </c>
      <c r="N55" s="15"/>
      <c r="O55" s="15"/>
      <c r="P55" s="15"/>
      <c r="Q55" s="15"/>
      <c r="R55" s="15"/>
      <c r="S55" s="15">
        <f t="shared" si="9"/>
        <v>91.0976</v>
      </c>
      <c r="T55" s="21">
        <v>150</v>
      </c>
      <c r="U55" s="18">
        <f t="shared" si="10"/>
        <v>8.6473847829141484</v>
      </c>
      <c r="V55" s="15">
        <f t="shared" si="11"/>
        <v>4.8053516228748068</v>
      </c>
      <c r="W55" s="15"/>
      <c r="X55" s="15"/>
      <c r="Y55" s="15">
        <f>VLOOKUP(A:A,[1]TDSheet!$A:$Z,26,0)</f>
        <v>101.52979999999999</v>
      </c>
      <c r="Z55" s="15">
        <f>VLOOKUP(A:A,[1]TDSheet!$A:$AA,27,0)</f>
        <v>94.475800000000007</v>
      </c>
      <c r="AA55" s="15">
        <f>VLOOKUP(A:A,[1]TDSheet!$A:$S,19,0)</f>
        <v>90.581600000000009</v>
      </c>
      <c r="AB55" s="15">
        <f>VLOOKUP(A:A,[3]TDSheet!$A:$D,4,0)</f>
        <v>87.501999999999995</v>
      </c>
      <c r="AC55" s="15">
        <f>VLOOKUP(A:A,[1]TDSheet!$A:$AC,29,0)</f>
        <v>0</v>
      </c>
      <c r="AD55" s="15">
        <f>VLOOKUP(A:A,[1]TDSheet!$A:$AD,30,0)</f>
        <v>0</v>
      </c>
      <c r="AE55" s="15">
        <f t="shared" si="12"/>
        <v>150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43</v>
      </c>
      <c r="D56" s="8">
        <v>4</v>
      </c>
      <c r="E56" s="8">
        <v>21</v>
      </c>
      <c r="F56" s="8">
        <v>22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22</v>
      </c>
      <c r="J56" s="15">
        <f t="shared" si="8"/>
        <v>-1</v>
      </c>
      <c r="K56" s="15">
        <f>VLOOKUP(A:A,[1]TDSheet!$A:$R,18,0)</f>
        <v>0</v>
      </c>
      <c r="L56" s="15">
        <f>VLOOKUP(A:A,[1]TDSheet!$A:$T,20,0)</f>
        <v>0</v>
      </c>
      <c r="M56" s="15">
        <f>VLOOKUP(A:A,[1]TDSheet!$A:$O,15,0)</f>
        <v>0</v>
      </c>
      <c r="N56" s="15"/>
      <c r="O56" s="15"/>
      <c r="P56" s="15"/>
      <c r="Q56" s="15"/>
      <c r="R56" s="15"/>
      <c r="S56" s="15">
        <f t="shared" si="9"/>
        <v>4.2</v>
      </c>
      <c r="T56" s="21"/>
      <c r="U56" s="18">
        <f t="shared" si="10"/>
        <v>5.2380952380952381</v>
      </c>
      <c r="V56" s="15">
        <f t="shared" si="11"/>
        <v>5.2380952380952381</v>
      </c>
      <c r="W56" s="15"/>
      <c r="X56" s="15"/>
      <c r="Y56" s="15">
        <f>VLOOKUP(A:A,[1]TDSheet!$A:$Z,26,0)</f>
        <v>2.8</v>
      </c>
      <c r="Z56" s="15">
        <f>VLOOKUP(A:A,[1]TDSheet!$A:$AA,27,0)</f>
        <v>3.2</v>
      </c>
      <c r="AA56" s="15">
        <f>VLOOKUP(A:A,[1]TDSheet!$A:$S,19,0)</f>
        <v>5.8</v>
      </c>
      <c r="AB56" s="15">
        <f>VLOOKUP(A:A,[3]TDSheet!$A:$D,4,0)</f>
        <v>8</v>
      </c>
      <c r="AC56" s="15" t="str">
        <f>VLOOKUP(A:A,[1]TDSheet!$A:$AC,29,0)</f>
        <v>увел</v>
      </c>
      <c r="AD56" s="15" t="e">
        <f>VLOOKUP(A:A,[1]TDSheet!$A:$AD,30,0)</f>
        <v>#N/A</v>
      </c>
      <c r="AE56" s="15">
        <f t="shared" si="12"/>
        <v>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147</v>
      </c>
      <c r="D57" s="8">
        <v>491</v>
      </c>
      <c r="E57" s="8">
        <v>252</v>
      </c>
      <c r="F57" s="8">
        <v>379</v>
      </c>
      <c r="G57" s="1">
        <f>VLOOKUP(A:A,[1]TDSheet!$A:$G,7,0)</f>
        <v>0.09</v>
      </c>
      <c r="H57" s="1">
        <f>VLOOKUP(A:A,[1]TDSheet!$A:$H,8,0)</f>
        <v>45</v>
      </c>
      <c r="I57" s="15">
        <f>VLOOKUP(A:A,[2]TDSheet!$A:$F,6,0)</f>
        <v>255</v>
      </c>
      <c r="J57" s="15">
        <f t="shared" si="8"/>
        <v>-3</v>
      </c>
      <c r="K57" s="15">
        <f>VLOOKUP(A:A,[1]TDSheet!$A:$R,18,0)</f>
        <v>80</v>
      </c>
      <c r="L57" s="15">
        <f>VLOOKUP(A:A,[1]TDSheet!$A:$T,20,0)</f>
        <v>0</v>
      </c>
      <c r="M57" s="15">
        <f>VLOOKUP(A:A,[1]TDSheet!$A:$O,15,0)</f>
        <v>40</v>
      </c>
      <c r="N57" s="15"/>
      <c r="O57" s="15"/>
      <c r="P57" s="15"/>
      <c r="Q57" s="15"/>
      <c r="R57" s="15"/>
      <c r="S57" s="15">
        <f t="shared" si="9"/>
        <v>50.4</v>
      </c>
      <c r="T57" s="21"/>
      <c r="U57" s="18">
        <f t="shared" si="10"/>
        <v>9.9007936507936503</v>
      </c>
      <c r="V57" s="15">
        <f t="shared" si="11"/>
        <v>7.5198412698412698</v>
      </c>
      <c r="W57" s="15"/>
      <c r="X57" s="15"/>
      <c r="Y57" s="15">
        <f>VLOOKUP(A:A,[1]TDSheet!$A:$Z,26,0)</f>
        <v>68</v>
      </c>
      <c r="Z57" s="15">
        <f>VLOOKUP(A:A,[1]TDSheet!$A:$AA,27,0)</f>
        <v>49.4</v>
      </c>
      <c r="AA57" s="15">
        <f>VLOOKUP(A:A,[1]TDSheet!$A:$S,19,0)</f>
        <v>65.599999999999994</v>
      </c>
      <c r="AB57" s="15">
        <f>VLOOKUP(A:A,[3]TDSheet!$A:$D,4,0)</f>
        <v>65</v>
      </c>
      <c r="AC57" s="15" t="str">
        <f>VLOOKUP(A:A,[1]TDSheet!$A:$AC,29,0)</f>
        <v>костик</v>
      </c>
      <c r="AD57" s="15" t="str">
        <f>VLOOKUP(A:A,[1]TDSheet!$A:$AD,30,0)</f>
        <v>костик</v>
      </c>
      <c r="AE57" s="15">
        <f t="shared" si="12"/>
        <v>0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39</v>
      </c>
      <c r="D58" s="8">
        <v>30</v>
      </c>
      <c r="E58" s="8">
        <v>36</v>
      </c>
      <c r="F58" s="8">
        <v>33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36</v>
      </c>
      <c r="J58" s="15">
        <f t="shared" si="8"/>
        <v>0</v>
      </c>
      <c r="K58" s="15">
        <f>VLOOKUP(A:A,[1]TDSheet!$A:$R,18,0)</f>
        <v>10</v>
      </c>
      <c r="L58" s="15">
        <f>VLOOKUP(A:A,[1]TDSheet!$A:$T,20,0)</f>
        <v>0</v>
      </c>
      <c r="M58" s="15">
        <f>VLOOKUP(A:A,[1]TDSheet!$A:$O,15,0)</f>
        <v>0</v>
      </c>
      <c r="N58" s="15"/>
      <c r="O58" s="15"/>
      <c r="P58" s="15"/>
      <c r="Q58" s="15"/>
      <c r="R58" s="15"/>
      <c r="S58" s="15">
        <f t="shared" si="9"/>
        <v>7.2</v>
      </c>
      <c r="T58" s="21">
        <v>20</v>
      </c>
      <c r="U58" s="18">
        <f t="shared" si="10"/>
        <v>8.75</v>
      </c>
      <c r="V58" s="15">
        <f t="shared" si="11"/>
        <v>4.583333333333333</v>
      </c>
      <c r="W58" s="15"/>
      <c r="X58" s="15"/>
      <c r="Y58" s="15">
        <f>VLOOKUP(A:A,[1]TDSheet!$A:$Z,26,0)</f>
        <v>8.8000000000000007</v>
      </c>
      <c r="Z58" s="15">
        <f>VLOOKUP(A:A,[1]TDSheet!$A:$AA,27,0)</f>
        <v>9.4</v>
      </c>
      <c r="AA58" s="15">
        <f>VLOOKUP(A:A,[1]TDSheet!$A:$S,19,0)</f>
        <v>7</v>
      </c>
      <c r="AB58" s="15">
        <f>VLOOKUP(A:A,[3]TDSheet!$A:$D,4,0)</f>
        <v>13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2"/>
        <v>8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253</v>
      </c>
      <c r="D59" s="8">
        <v>541</v>
      </c>
      <c r="E59" s="19">
        <v>549</v>
      </c>
      <c r="F59" s="19">
        <v>185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551</v>
      </c>
      <c r="J59" s="15">
        <f t="shared" si="8"/>
        <v>-2</v>
      </c>
      <c r="K59" s="15">
        <f>VLOOKUP(A:A,[1]TDSheet!$A:$R,18,0)</f>
        <v>120</v>
      </c>
      <c r="L59" s="15">
        <f>VLOOKUP(A:A,[1]TDSheet!$A:$T,20,0)</f>
        <v>0</v>
      </c>
      <c r="M59" s="15">
        <f>VLOOKUP(A:A,[1]TDSheet!$A:$O,15,0)</f>
        <v>0</v>
      </c>
      <c r="N59" s="15"/>
      <c r="O59" s="15"/>
      <c r="P59" s="15"/>
      <c r="Q59" s="15"/>
      <c r="R59" s="15"/>
      <c r="S59" s="15">
        <f t="shared" si="9"/>
        <v>109.8</v>
      </c>
      <c r="T59" s="21">
        <v>600</v>
      </c>
      <c r="U59" s="18">
        <f t="shared" si="10"/>
        <v>8.2422586520947174</v>
      </c>
      <c r="V59" s="15">
        <f t="shared" si="11"/>
        <v>1.6848816029143898</v>
      </c>
      <c r="W59" s="15"/>
      <c r="X59" s="15"/>
      <c r="Y59" s="15">
        <f>VLOOKUP(A:A,[1]TDSheet!$A:$Z,26,0)</f>
        <v>37.200000000000003</v>
      </c>
      <c r="Z59" s="15">
        <f>VLOOKUP(A:A,[1]TDSheet!$A:$AA,27,0)</f>
        <v>84</v>
      </c>
      <c r="AA59" s="15">
        <f>VLOOKUP(A:A,[1]TDSheet!$A:$S,19,0)</f>
        <v>74.400000000000006</v>
      </c>
      <c r="AB59" s="15">
        <f>VLOOKUP(A:A,[3]TDSheet!$A:$D,4,0)</f>
        <v>75</v>
      </c>
      <c r="AC59" s="15" t="str">
        <f>VLOOKUP(A:A,[1]TDSheet!$A:$AC,29,0)</f>
        <v>нов</v>
      </c>
      <c r="AD59" s="15" t="str">
        <f>VLOOKUP(A:A,[1]TDSheet!$A:$AD,30,0)</f>
        <v>нов</v>
      </c>
      <c r="AE59" s="15">
        <f t="shared" si="12"/>
        <v>180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40</v>
      </c>
      <c r="D60" s="8"/>
      <c r="E60" s="8">
        <v>0</v>
      </c>
      <c r="F60" s="8">
        <v>40</v>
      </c>
      <c r="G60" s="13">
        <v>0</v>
      </c>
      <c r="H60" s="1" t="e">
        <f>VLOOKUP(A:A,[1]TDSheet!$A:$H,8,0)</f>
        <v>#N/A</v>
      </c>
      <c r="I60" s="15">
        <v>0</v>
      </c>
      <c r="J60" s="15">
        <f t="shared" si="8"/>
        <v>0</v>
      </c>
      <c r="K60" s="15">
        <v>0</v>
      </c>
      <c r="L60" s="15">
        <v>0</v>
      </c>
      <c r="M60" s="15">
        <v>0</v>
      </c>
      <c r="N60" s="15"/>
      <c r="O60" s="15"/>
      <c r="P60" s="15"/>
      <c r="Q60" s="15"/>
      <c r="R60" s="15"/>
      <c r="S60" s="15">
        <f t="shared" si="9"/>
        <v>0</v>
      </c>
      <c r="T60" s="21"/>
      <c r="U60" s="18" t="e">
        <f t="shared" si="10"/>
        <v>#DIV/0!</v>
      </c>
      <c r="V60" s="15" t="e">
        <f t="shared" si="11"/>
        <v>#DIV/0!</v>
      </c>
      <c r="W60" s="15"/>
      <c r="X60" s="15"/>
      <c r="Y60" s="15">
        <v>0</v>
      </c>
      <c r="Z60" s="15">
        <v>0</v>
      </c>
      <c r="AA60" s="15">
        <v>0</v>
      </c>
      <c r="AB60" s="15">
        <v>0</v>
      </c>
      <c r="AC60" s="15" t="e">
        <f>VLOOKUP(A:A,[1]TDSheet!$A:$AC,29,0)</f>
        <v>#N/A</v>
      </c>
      <c r="AD60" s="15" t="e">
        <f>VLOOKUP(A:A,[1]TDSheet!$A:$AD,30,0)</f>
        <v>#N/A</v>
      </c>
      <c r="AE60" s="15">
        <f t="shared" si="12"/>
        <v>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949</v>
      </c>
      <c r="D61" s="8">
        <v>1392</v>
      </c>
      <c r="E61" s="8">
        <v>1306</v>
      </c>
      <c r="F61" s="19">
        <v>1308</v>
      </c>
      <c r="G61" s="1">
        <f>VLOOKUP(A:A,[1]TDSheet!$A:$G,7,0)</f>
        <v>0.28000000000000003</v>
      </c>
      <c r="H61" s="1">
        <f>VLOOKUP(A:A,[1]TDSheet!$A:$H,8,0)</f>
        <v>45</v>
      </c>
      <c r="I61" s="15">
        <f>VLOOKUP(A:A,[2]TDSheet!$A:$F,6,0)</f>
        <v>1346</v>
      </c>
      <c r="J61" s="15">
        <f t="shared" si="8"/>
        <v>-40</v>
      </c>
      <c r="K61" s="15">
        <f>VLOOKUP(A:A,[1]TDSheet!$A:$R,18,0)</f>
        <v>200</v>
      </c>
      <c r="L61" s="15">
        <f>VLOOKUP(A:A,[1]TDSheet!$A:$T,20,0)</f>
        <v>200</v>
      </c>
      <c r="M61" s="15">
        <f>VLOOKUP(A:A,[1]TDSheet!$A:$O,15,0)</f>
        <v>200</v>
      </c>
      <c r="N61" s="15"/>
      <c r="O61" s="15"/>
      <c r="P61" s="15"/>
      <c r="Q61" s="15"/>
      <c r="R61" s="15"/>
      <c r="S61" s="15">
        <f t="shared" si="9"/>
        <v>261.2</v>
      </c>
      <c r="T61" s="21">
        <v>280</v>
      </c>
      <c r="U61" s="18">
        <f t="shared" si="10"/>
        <v>8.3767228177641666</v>
      </c>
      <c r="V61" s="15">
        <f t="shared" si="11"/>
        <v>5.0076569678407354</v>
      </c>
      <c r="W61" s="15"/>
      <c r="X61" s="15"/>
      <c r="Y61" s="15">
        <f>VLOOKUP(A:A,[1]TDSheet!$A:$Z,26,0)</f>
        <v>288.8</v>
      </c>
      <c r="Z61" s="15">
        <f>VLOOKUP(A:A,[1]TDSheet!$A:$AA,27,0)</f>
        <v>292.60000000000002</v>
      </c>
      <c r="AA61" s="15">
        <f>VLOOKUP(A:A,[1]TDSheet!$A:$S,19,0)</f>
        <v>256.8</v>
      </c>
      <c r="AB61" s="15">
        <f>VLOOKUP(A:A,[3]TDSheet!$A:$D,4,0)</f>
        <v>287</v>
      </c>
      <c r="AC61" s="15">
        <f>VLOOKUP(A:A,[1]TDSheet!$A:$AC,29,0)</f>
        <v>0</v>
      </c>
      <c r="AD61" s="15">
        <f>VLOOKUP(A:A,[1]TDSheet!$A:$AD,30,0)</f>
        <v>0</v>
      </c>
      <c r="AE61" s="15">
        <f t="shared" si="12"/>
        <v>78.400000000000006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1998</v>
      </c>
      <c r="D62" s="8">
        <v>3970</v>
      </c>
      <c r="E62" s="8">
        <v>3105</v>
      </c>
      <c r="F62" s="19">
        <v>3577</v>
      </c>
      <c r="G62" s="1">
        <f>VLOOKUP(A:A,[1]TDSheet!$A:$G,7,0)</f>
        <v>0.35</v>
      </c>
      <c r="H62" s="1">
        <f>VLOOKUP(A:A,[1]TDSheet!$A:$H,8,0)</f>
        <v>45</v>
      </c>
      <c r="I62" s="15">
        <f>VLOOKUP(A:A,[2]TDSheet!$A:$F,6,0)</f>
        <v>3132</v>
      </c>
      <c r="J62" s="15">
        <f t="shared" si="8"/>
        <v>-27</v>
      </c>
      <c r="K62" s="15">
        <f>VLOOKUP(A:A,[1]TDSheet!$A:$R,18,0)</f>
        <v>400</v>
      </c>
      <c r="L62" s="15">
        <f>VLOOKUP(A:A,[1]TDSheet!$A:$T,20,0)</f>
        <v>600</v>
      </c>
      <c r="M62" s="15">
        <f>VLOOKUP(A:A,[1]TDSheet!$A:$O,15,0)</f>
        <v>400</v>
      </c>
      <c r="N62" s="15"/>
      <c r="O62" s="15"/>
      <c r="P62" s="15"/>
      <c r="Q62" s="15"/>
      <c r="R62" s="15"/>
      <c r="S62" s="15">
        <f t="shared" si="9"/>
        <v>621</v>
      </c>
      <c r="T62" s="21">
        <v>400</v>
      </c>
      <c r="U62" s="18">
        <f t="shared" si="10"/>
        <v>8.6586151368760067</v>
      </c>
      <c r="V62" s="15">
        <f t="shared" si="11"/>
        <v>5.7600644122383251</v>
      </c>
      <c r="W62" s="15"/>
      <c r="X62" s="15"/>
      <c r="Y62" s="15">
        <f>VLOOKUP(A:A,[1]TDSheet!$A:$Z,26,0)</f>
        <v>745.2</v>
      </c>
      <c r="Z62" s="15">
        <f>VLOOKUP(A:A,[1]TDSheet!$A:$AA,27,0)</f>
        <v>646.20000000000005</v>
      </c>
      <c r="AA62" s="15">
        <f>VLOOKUP(A:A,[1]TDSheet!$A:$S,19,0)</f>
        <v>615.4</v>
      </c>
      <c r="AB62" s="15">
        <f>VLOOKUP(A:A,[3]TDSheet!$A:$D,4,0)</f>
        <v>739</v>
      </c>
      <c r="AC62" s="15" t="str">
        <f>VLOOKUP(A:A,[1]TDSheet!$A:$AC,29,0)</f>
        <v>пл600</v>
      </c>
      <c r="AD62" s="15" t="str">
        <f>VLOOKUP(A:A,[1]TDSheet!$A:$AD,30,0)</f>
        <v>п80</v>
      </c>
      <c r="AE62" s="15">
        <f t="shared" si="12"/>
        <v>140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1887</v>
      </c>
      <c r="D63" s="8">
        <v>3870</v>
      </c>
      <c r="E63" s="8">
        <v>2429</v>
      </c>
      <c r="F63" s="8">
        <v>3270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2469</v>
      </c>
      <c r="J63" s="15">
        <f t="shared" si="8"/>
        <v>-40</v>
      </c>
      <c r="K63" s="15">
        <f>VLOOKUP(A:A,[1]TDSheet!$A:$R,18,0)</f>
        <v>400</v>
      </c>
      <c r="L63" s="15">
        <f>VLOOKUP(A:A,[1]TDSheet!$A:$T,20,0)</f>
        <v>600</v>
      </c>
      <c r="M63" s="15">
        <f>VLOOKUP(A:A,[1]TDSheet!$A:$O,15,0)</f>
        <v>400</v>
      </c>
      <c r="N63" s="15"/>
      <c r="O63" s="15"/>
      <c r="P63" s="15"/>
      <c r="Q63" s="15"/>
      <c r="R63" s="15"/>
      <c r="S63" s="15">
        <f t="shared" si="9"/>
        <v>485.8</v>
      </c>
      <c r="T63" s="21">
        <v>600</v>
      </c>
      <c r="U63" s="18">
        <f t="shared" si="10"/>
        <v>10.848085631947303</v>
      </c>
      <c r="V63" s="15">
        <f t="shared" si="11"/>
        <v>6.7311650885137917</v>
      </c>
      <c r="W63" s="15"/>
      <c r="X63" s="15"/>
      <c r="Y63" s="15">
        <f>VLOOKUP(A:A,[1]TDSheet!$A:$Z,26,0)</f>
        <v>600</v>
      </c>
      <c r="Z63" s="15">
        <f>VLOOKUP(A:A,[1]TDSheet!$A:$AA,27,0)</f>
        <v>561.6</v>
      </c>
      <c r="AA63" s="15">
        <f>VLOOKUP(A:A,[1]TDSheet!$A:$S,19,0)</f>
        <v>520.4</v>
      </c>
      <c r="AB63" s="15">
        <f>VLOOKUP(A:A,[3]TDSheet!$A:$D,4,0)</f>
        <v>610</v>
      </c>
      <c r="AC63" s="23" t="s">
        <v>140</v>
      </c>
      <c r="AD63" s="23" t="s">
        <v>141</v>
      </c>
      <c r="AE63" s="15">
        <f t="shared" si="12"/>
        <v>168.00000000000003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2760.2860000000001</v>
      </c>
      <c r="D64" s="8">
        <v>2985</v>
      </c>
      <c r="E64" s="8">
        <v>3167</v>
      </c>
      <c r="F64" s="19">
        <v>3666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3238</v>
      </c>
      <c r="J64" s="15">
        <f t="shared" si="8"/>
        <v>-71</v>
      </c>
      <c r="K64" s="15">
        <f>VLOOKUP(A:A,[1]TDSheet!$A:$R,18,0)</f>
        <v>600</v>
      </c>
      <c r="L64" s="15">
        <f>VLOOKUP(A:A,[1]TDSheet!$A:$T,20,0)</f>
        <v>600</v>
      </c>
      <c r="M64" s="15">
        <f>VLOOKUP(A:A,[1]TDSheet!$A:$O,15,0)</f>
        <v>400</v>
      </c>
      <c r="N64" s="15"/>
      <c r="O64" s="15"/>
      <c r="P64" s="15"/>
      <c r="Q64" s="15"/>
      <c r="R64" s="15"/>
      <c r="S64" s="15">
        <f t="shared" si="9"/>
        <v>633.4</v>
      </c>
      <c r="T64" s="21">
        <v>400</v>
      </c>
      <c r="U64" s="18">
        <f t="shared" si="10"/>
        <v>8.9453741711398802</v>
      </c>
      <c r="V64" s="15">
        <f t="shared" si="11"/>
        <v>5.7878118092832338</v>
      </c>
      <c r="W64" s="15"/>
      <c r="X64" s="15"/>
      <c r="Y64" s="15">
        <f>VLOOKUP(A:A,[1]TDSheet!$A:$Z,26,0)</f>
        <v>790.8</v>
      </c>
      <c r="Z64" s="15">
        <f>VLOOKUP(A:A,[1]TDSheet!$A:$AA,27,0)</f>
        <v>758.4</v>
      </c>
      <c r="AA64" s="15">
        <f>VLOOKUP(A:A,[1]TDSheet!$A:$S,19,0)</f>
        <v>628.79999999999995</v>
      </c>
      <c r="AB64" s="15">
        <f>VLOOKUP(A:A,[3]TDSheet!$A:$D,4,0)</f>
        <v>744</v>
      </c>
      <c r="AC64" s="15" t="str">
        <f>VLOOKUP(A:A,[1]TDSheet!$A:$AC,29,0)</f>
        <v>пл600</v>
      </c>
      <c r="AD64" s="15" t="str">
        <f>VLOOKUP(A:A,[1]TDSheet!$A:$AD,30,0)</f>
        <v>пл600</v>
      </c>
      <c r="AE64" s="15">
        <f t="shared" si="12"/>
        <v>140</v>
      </c>
      <c r="AF64" s="15"/>
      <c r="AG64" s="15"/>
      <c r="AH64" s="15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3812</v>
      </c>
      <c r="D65" s="8">
        <v>6123</v>
      </c>
      <c r="E65" s="8">
        <v>4493</v>
      </c>
      <c r="F65" s="8">
        <v>5290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4635</v>
      </c>
      <c r="J65" s="15">
        <f t="shared" si="8"/>
        <v>-142</v>
      </c>
      <c r="K65" s="15">
        <f>VLOOKUP(A:A,[1]TDSheet!$A:$R,18,0)</f>
        <v>800</v>
      </c>
      <c r="L65" s="15">
        <f>VLOOKUP(A:A,[1]TDSheet!$A:$T,20,0)</f>
        <v>1000</v>
      </c>
      <c r="M65" s="15">
        <f>VLOOKUP(A:A,[1]TDSheet!$A:$O,15,0)</f>
        <v>600</v>
      </c>
      <c r="N65" s="15"/>
      <c r="O65" s="15"/>
      <c r="P65" s="15"/>
      <c r="Q65" s="15"/>
      <c r="R65" s="15"/>
      <c r="S65" s="15">
        <f t="shared" si="9"/>
        <v>898.6</v>
      </c>
      <c r="T65" s="21">
        <v>400</v>
      </c>
      <c r="U65" s="18">
        <f t="shared" si="10"/>
        <v>9.0028933897173378</v>
      </c>
      <c r="V65" s="15">
        <f t="shared" si="11"/>
        <v>5.8869352325840199</v>
      </c>
      <c r="W65" s="15"/>
      <c r="X65" s="15"/>
      <c r="Y65" s="15">
        <f>VLOOKUP(A:A,[1]TDSheet!$A:$Z,26,0)</f>
        <v>1059.2</v>
      </c>
      <c r="Z65" s="15">
        <f>VLOOKUP(A:A,[1]TDSheet!$A:$AA,27,0)</f>
        <v>958.8</v>
      </c>
      <c r="AA65" s="15">
        <f>VLOOKUP(A:A,[1]TDSheet!$A:$S,19,0)</f>
        <v>887.8</v>
      </c>
      <c r="AB65" s="15">
        <f>VLOOKUP(A:A,[3]TDSheet!$A:$D,4,0)</f>
        <v>1315</v>
      </c>
      <c r="AC65" s="15" t="str">
        <f>VLOOKUP(A:A,[1]TDSheet!$A:$AC,29,0)</f>
        <v>пл600</v>
      </c>
      <c r="AD65" s="15" t="str">
        <f>VLOOKUP(A:A,[1]TDSheet!$A:$AD,30,0)</f>
        <v>пл600</v>
      </c>
      <c r="AE65" s="15">
        <f t="shared" si="12"/>
        <v>140</v>
      </c>
      <c r="AF65" s="15"/>
      <c r="AG65" s="15"/>
      <c r="AH65" s="15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1685</v>
      </c>
      <c r="D66" s="8">
        <v>1121</v>
      </c>
      <c r="E66" s="8">
        <v>1471</v>
      </c>
      <c r="F66" s="8">
        <v>1293</v>
      </c>
      <c r="G66" s="1">
        <f>VLOOKUP(A:A,[1]TDSheet!$A:$G,7,0)</f>
        <v>0.41</v>
      </c>
      <c r="H66" s="1">
        <f>VLOOKUP(A:A,[1]TDSheet!$A:$H,8,0)</f>
        <v>45</v>
      </c>
      <c r="I66" s="15">
        <f>VLOOKUP(A:A,[2]TDSheet!$A:$F,6,0)</f>
        <v>1510</v>
      </c>
      <c r="J66" s="15">
        <f t="shared" si="8"/>
        <v>-39</v>
      </c>
      <c r="K66" s="15">
        <f>VLOOKUP(A:A,[1]TDSheet!$A:$R,18,0)</f>
        <v>120</v>
      </c>
      <c r="L66" s="15">
        <f>VLOOKUP(A:A,[1]TDSheet!$A:$T,20,0)</f>
        <v>0</v>
      </c>
      <c r="M66" s="15">
        <f>VLOOKUP(A:A,[1]TDSheet!$A:$O,15,0)</f>
        <v>120</v>
      </c>
      <c r="N66" s="15"/>
      <c r="O66" s="15"/>
      <c r="P66" s="15"/>
      <c r="Q66" s="15"/>
      <c r="R66" s="15"/>
      <c r="S66" s="15">
        <f t="shared" si="9"/>
        <v>294.2</v>
      </c>
      <c r="T66" s="21">
        <v>840</v>
      </c>
      <c r="U66" s="18">
        <f t="shared" si="10"/>
        <v>8.0659415363698166</v>
      </c>
      <c r="V66" s="15">
        <f t="shared" si="11"/>
        <v>4.3949694085656015</v>
      </c>
      <c r="W66" s="15"/>
      <c r="X66" s="15"/>
      <c r="Y66" s="15">
        <f>VLOOKUP(A:A,[1]TDSheet!$A:$Z,26,0)</f>
        <v>439.2</v>
      </c>
      <c r="Z66" s="15">
        <f>VLOOKUP(A:A,[1]TDSheet!$A:$AA,27,0)</f>
        <v>311.60000000000002</v>
      </c>
      <c r="AA66" s="15">
        <f>VLOOKUP(A:A,[1]TDSheet!$A:$S,19,0)</f>
        <v>269.2</v>
      </c>
      <c r="AB66" s="15">
        <f>VLOOKUP(A:A,[3]TDSheet!$A:$D,4,0)</f>
        <v>399</v>
      </c>
      <c r="AC66" s="15" t="str">
        <f>VLOOKUP(A:A,[1]TDSheet!$A:$AC,29,0)</f>
        <v>плакат</v>
      </c>
      <c r="AD66" s="15" t="str">
        <f>VLOOKUP(A:A,[1]TDSheet!$A:$AD,30,0)</f>
        <v>плакат</v>
      </c>
      <c r="AE66" s="15">
        <f t="shared" si="12"/>
        <v>344.4</v>
      </c>
      <c r="AF66" s="15"/>
      <c r="AG66" s="15"/>
      <c r="AH66" s="15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77</v>
      </c>
      <c r="D67" s="8">
        <v>371</v>
      </c>
      <c r="E67" s="8">
        <v>295</v>
      </c>
      <c r="F67" s="8">
        <v>144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305</v>
      </c>
      <c r="J67" s="15">
        <f t="shared" si="8"/>
        <v>-10</v>
      </c>
      <c r="K67" s="15">
        <f>VLOOKUP(A:A,[1]TDSheet!$A:$R,18,0)</f>
        <v>80</v>
      </c>
      <c r="L67" s="15">
        <f>VLOOKUP(A:A,[1]TDSheet!$A:$T,20,0)</f>
        <v>0</v>
      </c>
      <c r="M67" s="15">
        <f>VLOOKUP(A:A,[1]TDSheet!$A:$O,15,0)</f>
        <v>40</v>
      </c>
      <c r="N67" s="15"/>
      <c r="O67" s="15"/>
      <c r="P67" s="15"/>
      <c r="Q67" s="15"/>
      <c r="R67" s="15"/>
      <c r="S67" s="15">
        <f t="shared" si="9"/>
        <v>59</v>
      </c>
      <c r="T67" s="21">
        <v>200</v>
      </c>
      <c r="U67" s="18">
        <f t="shared" si="10"/>
        <v>7.8644067796610173</v>
      </c>
      <c r="V67" s="15">
        <f t="shared" si="11"/>
        <v>2.4406779661016951</v>
      </c>
      <c r="W67" s="15"/>
      <c r="X67" s="15"/>
      <c r="Y67" s="15">
        <f>VLOOKUP(A:A,[1]TDSheet!$A:$Z,26,0)</f>
        <v>35.6</v>
      </c>
      <c r="Z67" s="15">
        <f>VLOOKUP(A:A,[1]TDSheet!$A:$AA,27,0)</f>
        <v>40</v>
      </c>
      <c r="AA67" s="15">
        <f>VLOOKUP(A:A,[1]TDSheet!$A:$S,19,0)</f>
        <v>49.2</v>
      </c>
      <c r="AB67" s="15">
        <f>VLOOKUP(A:A,[3]TDSheet!$A:$D,4,0)</f>
        <v>64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12"/>
        <v>82</v>
      </c>
      <c r="AF67" s="15"/>
      <c r="AG67" s="15"/>
      <c r="AH67" s="15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23</v>
      </c>
      <c r="D68" s="8">
        <v>140</v>
      </c>
      <c r="E68" s="8">
        <v>76</v>
      </c>
      <c r="F68" s="8">
        <v>74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83</v>
      </c>
      <c r="J68" s="15">
        <f t="shared" si="8"/>
        <v>-7</v>
      </c>
      <c r="K68" s="15">
        <f>VLOOKUP(A:A,[1]TDSheet!$A:$R,18,0)</f>
        <v>0</v>
      </c>
      <c r="L68" s="15">
        <f>VLOOKUP(A:A,[1]TDSheet!$A:$T,20,0)</f>
        <v>0</v>
      </c>
      <c r="M68" s="15">
        <f>VLOOKUP(A:A,[1]TDSheet!$A:$O,15,0)</f>
        <v>0</v>
      </c>
      <c r="N68" s="15"/>
      <c r="O68" s="15"/>
      <c r="P68" s="15"/>
      <c r="Q68" s="15"/>
      <c r="R68" s="15"/>
      <c r="S68" s="15">
        <f t="shared" si="9"/>
        <v>15.2</v>
      </c>
      <c r="T68" s="21">
        <v>40</v>
      </c>
      <c r="U68" s="18">
        <f t="shared" si="10"/>
        <v>7.5</v>
      </c>
      <c r="V68" s="15">
        <f t="shared" si="11"/>
        <v>4.8684210526315788</v>
      </c>
      <c r="W68" s="15"/>
      <c r="X68" s="15"/>
      <c r="Y68" s="15">
        <f>VLOOKUP(A:A,[1]TDSheet!$A:$Z,26,0)</f>
        <v>21.8</v>
      </c>
      <c r="Z68" s="15">
        <f>VLOOKUP(A:A,[1]TDSheet!$A:$AA,27,0)</f>
        <v>18.2</v>
      </c>
      <c r="AA68" s="15">
        <f>VLOOKUP(A:A,[1]TDSheet!$A:$S,19,0)</f>
        <v>15.4</v>
      </c>
      <c r="AB68" s="15">
        <f>VLOOKUP(A:A,[3]TDSheet!$A:$D,4,0)</f>
        <v>23</v>
      </c>
      <c r="AC68" s="15" t="str">
        <f>VLOOKUP(A:A,[1]TDSheet!$A:$AC,29,0)</f>
        <v>увел</v>
      </c>
      <c r="AD68" s="15" t="str">
        <f>VLOOKUP(A:A,[1]TDSheet!$A:$AD,30,0)</f>
        <v>увел</v>
      </c>
      <c r="AE68" s="15">
        <f t="shared" si="12"/>
        <v>16.399999999999999</v>
      </c>
      <c r="AF68" s="15"/>
      <c r="AG68" s="15"/>
      <c r="AH68" s="15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577</v>
      </c>
      <c r="D69" s="8">
        <v>547</v>
      </c>
      <c r="E69" s="8">
        <v>594</v>
      </c>
      <c r="F69" s="8">
        <v>523</v>
      </c>
      <c r="G69" s="1">
        <f>VLOOKUP(A:A,[1]TDSheet!$A:$G,7,0)</f>
        <v>0.36</v>
      </c>
      <c r="H69" s="1" t="e">
        <f>VLOOKUP(A:A,[1]TDSheet!$A:$H,8,0)</f>
        <v>#N/A</v>
      </c>
      <c r="I69" s="15">
        <f>VLOOKUP(A:A,[2]TDSheet!$A:$F,6,0)</f>
        <v>597</v>
      </c>
      <c r="J69" s="15">
        <f t="shared" si="8"/>
        <v>-3</v>
      </c>
      <c r="K69" s="15">
        <f>VLOOKUP(A:A,[1]TDSheet!$A:$R,18,0)</f>
        <v>120</v>
      </c>
      <c r="L69" s="15">
        <f>VLOOKUP(A:A,[1]TDSheet!$A:$T,20,0)</f>
        <v>0</v>
      </c>
      <c r="M69" s="15">
        <f>VLOOKUP(A:A,[1]TDSheet!$A:$O,15,0)</f>
        <v>30</v>
      </c>
      <c r="N69" s="15"/>
      <c r="O69" s="15"/>
      <c r="P69" s="15"/>
      <c r="Q69" s="15"/>
      <c r="R69" s="15"/>
      <c r="S69" s="15">
        <f t="shared" si="9"/>
        <v>118.8</v>
      </c>
      <c r="T69" s="21">
        <v>300</v>
      </c>
      <c r="U69" s="18">
        <f t="shared" si="10"/>
        <v>8.1902356902356903</v>
      </c>
      <c r="V69" s="15">
        <f t="shared" si="11"/>
        <v>4.4023569023569022</v>
      </c>
      <c r="W69" s="15"/>
      <c r="X69" s="15"/>
      <c r="Y69" s="15">
        <f>VLOOKUP(A:A,[1]TDSheet!$A:$Z,26,0)</f>
        <v>122.2</v>
      </c>
      <c r="Z69" s="15">
        <f>VLOOKUP(A:A,[1]TDSheet!$A:$AA,27,0)</f>
        <v>144.80000000000001</v>
      </c>
      <c r="AA69" s="15">
        <f>VLOOKUP(A:A,[1]TDSheet!$A:$S,19,0)</f>
        <v>111.4</v>
      </c>
      <c r="AB69" s="15">
        <f>VLOOKUP(A:A,[3]TDSheet!$A:$D,4,0)</f>
        <v>153</v>
      </c>
      <c r="AC69" s="15" t="str">
        <f>VLOOKUP(A:A,[1]TDSheet!$A:$AC,29,0)</f>
        <v>к720</v>
      </c>
      <c r="AD69" s="15" t="str">
        <f>VLOOKUP(A:A,[1]TDSheet!$A:$AD,30,0)</f>
        <v>к720</v>
      </c>
      <c r="AE69" s="15">
        <f t="shared" si="12"/>
        <v>108</v>
      </c>
      <c r="AF69" s="15"/>
      <c r="AG69" s="15"/>
      <c r="AH69" s="15"/>
    </row>
    <row r="70" spans="1:34" s="1" customFormat="1" ht="11.1" customHeight="1" outlineLevel="1" x14ac:dyDescent="0.2">
      <c r="A70" s="7" t="s">
        <v>73</v>
      </c>
      <c r="B70" s="7" t="s">
        <v>8</v>
      </c>
      <c r="C70" s="8">
        <v>365</v>
      </c>
      <c r="D70" s="8">
        <v>861</v>
      </c>
      <c r="E70" s="8">
        <v>593</v>
      </c>
      <c r="F70" s="8">
        <v>613</v>
      </c>
      <c r="G70" s="1">
        <f>VLOOKUP(A:A,[1]TDSheet!$A:$G,7,0)</f>
        <v>0.28000000000000003</v>
      </c>
      <c r="H70" s="1" t="e">
        <f>VLOOKUP(A:A,[1]TDSheet!$A:$H,8,0)</f>
        <v>#N/A</v>
      </c>
      <c r="I70" s="15">
        <f>VLOOKUP(A:A,[2]TDSheet!$A:$F,6,0)</f>
        <v>613</v>
      </c>
      <c r="J70" s="15">
        <f t="shared" si="8"/>
        <v>-20</v>
      </c>
      <c r="K70" s="15">
        <f>VLOOKUP(A:A,[1]TDSheet!$A:$R,18,0)</f>
        <v>240</v>
      </c>
      <c r="L70" s="15">
        <f>VLOOKUP(A:A,[1]TDSheet!$A:$T,20,0)</f>
        <v>0</v>
      </c>
      <c r="M70" s="15">
        <f>VLOOKUP(A:A,[1]TDSheet!$A:$O,15,0)</f>
        <v>80</v>
      </c>
      <c r="N70" s="15"/>
      <c r="O70" s="15"/>
      <c r="P70" s="15"/>
      <c r="Q70" s="15"/>
      <c r="R70" s="15"/>
      <c r="S70" s="15">
        <f t="shared" si="9"/>
        <v>118.6</v>
      </c>
      <c r="T70" s="21">
        <v>120</v>
      </c>
      <c r="U70" s="18">
        <f t="shared" si="10"/>
        <v>8.8785834738617204</v>
      </c>
      <c r="V70" s="15">
        <f t="shared" si="11"/>
        <v>5.1686340640809449</v>
      </c>
      <c r="W70" s="15"/>
      <c r="X70" s="15"/>
      <c r="Y70" s="15">
        <f>VLOOKUP(A:A,[1]TDSheet!$A:$Z,26,0)</f>
        <v>131.4</v>
      </c>
      <c r="Z70" s="15">
        <f>VLOOKUP(A:A,[1]TDSheet!$A:$AA,27,0)</f>
        <v>125.6</v>
      </c>
      <c r="AA70" s="15">
        <f>VLOOKUP(A:A,[1]TDSheet!$A:$S,19,0)</f>
        <v>129.80000000000001</v>
      </c>
      <c r="AB70" s="15">
        <f>VLOOKUP(A:A,[3]TDSheet!$A:$D,4,0)</f>
        <v>129</v>
      </c>
      <c r="AC70" s="15" t="str">
        <f>VLOOKUP(A:A,[1]TDSheet!$A:$AC,29,0)</f>
        <v>м10з</v>
      </c>
      <c r="AD70" s="15" t="str">
        <f>VLOOKUP(A:A,[1]TDSheet!$A:$AD,30,0)</f>
        <v>м10з</v>
      </c>
      <c r="AE70" s="15">
        <f t="shared" si="12"/>
        <v>33.6</v>
      </c>
      <c r="AF70" s="15"/>
      <c r="AG70" s="15"/>
      <c r="AH70" s="15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231</v>
      </c>
      <c r="D71" s="8">
        <v>459</v>
      </c>
      <c r="E71" s="8">
        <v>319</v>
      </c>
      <c r="F71" s="8">
        <v>351</v>
      </c>
      <c r="G71" s="1">
        <f>VLOOKUP(A:A,[1]TDSheet!$A:$G,7,0)</f>
        <v>0.33</v>
      </c>
      <c r="H71" s="1" t="e">
        <f>VLOOKUP(A:A,[1]TDSheet!$A:$H,8,0)</f>
        <v>#N/A</v>
      </c>
      <c r="I71" s="15">
        <f>VLOOKUP(A:A,[2]TDSheet!$A:$F,6,0)</f>
        <v>338</v>
      </c>
      <c r="J71" s="15">
        <f t="shared" si="8"/>
        <v>-19</v>
      </c>
      <c r="K71" s="15">
        <f>VLOOKUP(A:A,[1]TDSheet!$A:$R,18,0)</f>
        <v>120</v>
      </c>
      <c r="L71" s="15">
        <f>VLOOKUP(A:A,[1]TDSheet!$A:$T,20,0)</f>
        <v>0</v>
      </c>
      <c r="M71" s="15">
        <f>VLOOKUP(A:A,[1]TDSheet!$A:$O,15,0)</f>
        <v>0</v>
      </c>
      <c r="N71" s="15"/>
      <c r="O71" s="15"/>
      <c r="P71" s="15"/>
      <c r="Q71" s="15"/>
      <c r="R71" s="15"/>
      <c r="S71" s="15">
        <f t="shared" si="9"/>
        <v>63.8</v>
      </c>
      <c r="T71" s="21">
        <v>80</v>
      </c>
      <c r="U71" s="18">
        <f t="shared" si="10"/>
        <v>8.6363636363636367</v>
      </c>
      <c r="V71" s="15">
        <f t="shared" si="11"/>
        <v>5.5015673981191222</v>
      </c>
      <c r="W71" s="15"/>
      <c r="X71" s="15"/>
      <c r="Y71" s="15">
        <f>VLOOKUP(A:A,[1]TDSheet!$A:$Z,26,0)</f>
        <v>62.8</v>
      </c>
      <c r="Z71" s="15">
        <f>VLOOKUP(A:A,[1]TDSheet!$A:$AA,27,0)</f>
        <v>61.4</v>
      </c>
      <c r="AA71" s="15">
        <f>VLOOKUP(A:A,[1]TDSheet!$A:$S,19,0)</f>
        <v>65.400000000000006</v>
      </c>
      <c r="AB71" s="15">
        <f>VLOOKUP(A:A,[3]TDSheet!$A:$D,4,0)</f>
        <v>57</v>
      </c>
      <c r="AC71" s="15" t="str">
        <f>VLOOKUP(A:A,[1]TDSheet!$A:$AC,29,0)</f>
        <v>костик</v>
      </c>
      <c r="AD71" s="15" t="str">
        <f>VLOOKUP(A:A,[1]TDSheet!$A:$AD,30,0)</f>
        <v>костик</v>
      </c>
      <c r="AE71" s="15">
        <f t="shared" si="12"/>
        <v>26.400000000000002</v>
      </c>
      <c r="AF71" s="15"/>
      <c r="AG71" s="15"/>
      <c r="AH71" s="15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124</v>
      </c>
      <c r="D72" s="8">
        <v>339</v>
      </c>
      <c r="E72" s="8">
        <v>202</v>
      </c>
      <c r="F72" s="8">
        <v>242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222</v>
      </c>
      <c r="J72" s="15">
        <f t="shared" ref="J72:J112" si="13">E72-I72</f>
        <v>-20</v>
      </c>
      <c r="K72" s="15">
        <f>VLOOKUP(A:A,[1]TDSheet!$A:$R,18,0)</f>
        <v>80</v>
      </c>
      <c r="L72" s="15">
        <f>VLOOKUP(A:A,[1]TDSheet!$A:$T,20,0)</f>
        <v>0</v>
      </c>
      <c r="M72" s="15">
        <f>VLOOKUP(A:A,[1]TDSheet!$A:$O,15,0)</f>
        <v>0</v>
      </c>
      <c r="N72" s="15"/>
      <c r="O72" s="15"/>
      <c r="P72" s="15"/>
      <c r="Q72" s="15"/>
      <c r="R72" s="15"/>
      <c r="S72" s="15">
        <f t="shared" ref="S72:S112" si="14">E72/5</f>
        <v>40.4</v>
      </c>
      <c r="T72" s="21">
        <v>40</v>
      </c>
      <c r="U72" s="18">
        <f t="shared" ref="U72:U112" si="15">(F72+K72+L72+M72+T72)/S72</f>
        <v>8.9603960396039604</v>
      </c>
      <c r="V72" s="15">
        <f t="shared" ref="V72:V112" si="16">F72/S72</f>
        <v>5.9900990099009901</v>
      </c>
      <c r="W72" s="15"/>
      <c r="X72" s="15"/>
      <c r="Y72" s="15">
        <f>VLOOKUP(A:A,[1]TDSheet!$A:$Z,26,0)</f>
        <v>49.2</v>
      </c>
      <c r="Z72" s="15">
        <f>VLOOKUP(A:A,[1]TDSheet!$A:$AA,27,0)</f>
        <v>39.6</v>
      </c>
      <c r="AA72" s="15">
        <f>VLOOKUP(A:A,[1]TDSheet!$A:$S,19,0)</f>
        <v>45.2</v>
      </c>
      <c r="AB72" s="15">
        <f>VLOOKUP(A:A,[3]TDSheet!$A:$D,4,0)</f>
        <v>45</v>
      </c>
      <c r="AC72" s="15" t="str">
        <f>VLOOKUP(A:A,[1]TDSheet!$A:$AC,29,0)</f>
        <v>костик</v>
      </c>
      <c r="AD72" s="15" t="str">
        <f>VLOOKUP(A:A,[1]TDSheet!$A:$AD,30,0)</f>
        <v>костик</v>
      </c>
      <c r="AE72" s="15">
        <f t="shared" ref="AE72:AE112" si="17">T72*G72</f>
        <v>13.200000000000001</v>
      </c>
      <c r="AF72" s="15"/>
      <c r="AG72" s="15"/>
      <c r="AH72" s="15"/>
    </row>
    <row r="73" spans="1:34" s="1" customFormat="1" ht="11.1" customHeight="1" outlineLevel="1" x14ac:dyDescent="0.2">
      <c r="A73" s="7" t="s">
        <v>76</v>
      </c>
      <c r="B73" s="7" t="s">
        <v>8</v>
      </c>
      <c r="C73" s="8">
        <v>252</v>
      </c>
      <c r="D73" s="8">
        <v>700</v>
      </c>
      <c r="E73" s="8">
        <v>464</v>
      </c>
      <c r="F73" s="8">
        <v>471</v>
      </c>
      <c r="G73" s="1">
        <f>VLOOKUP(A:A,[1]TDSheet!$A:$G,7,0)</f>
        <v>0.33</v>
      </c>
      <c r="H73" s="1" t="e">
        <f>VLOOKUP(A:A,[1]TDSheet!$A:$H,8,0)</f>
        <v>#N/A</v>
      </c>
      <c r="I73" s="15">
        <f>VLOOKUP(A:A,[2]TDSheet!$A:$F,6,0)</f>
        <v>482</v>
      </c>
      <c r="J73" s="15">
        <f t="shared" si="13"/>
        <v>-18</v>
      </c>
      <c r="K73" s="15">
        <f>VLOOKUP(A:A,[1]TDSheet!$A:$R,18,0)</f>
        <v>160</v>
      </c>
      <c r="L73" s="15">
        <f>VLOOKUP(A:A,[1]TDSheet!$A:$T,20,0)</f>
        <v>0</v>
      </c>
      <c r="M73" s="15">
        <f>VLOOKUP(A:A,[1]TDSheet!$A:$O,15,0)</f>
        <v>40</v>
      </c>
      <c r="N73" s="15"/>
      <c r="O73" s="15"/>
      <c r="P73" s="15"/>
      <c r="Q73" s="15"/>
      <c r="R73" s="15"/>
      <c r="S73" s="15">
        <f t="shared" si="14"/>
        <v>92.8</v>
      </c>
      <c r="T73" s="21">
        <v>120</v>
      </c>
      <c r="U73" s="18">
        <f t="shared" si="15"/>
        <v>8.5237068965517242</v>
      </c>
      <c r="V73" s="15">
        <f t="shared" si="16"/>
        <v>5.0754310344827589</v>
      </c>
      <c r="W73" s="15"/>
      <c r="X73" s="15"/>
      <c r="Y73" s="15">
        <f>VLOOKUP(A:A,[1]TDSheet!$A:$Z,26,0)</f>
        <v>102.8</v>
      </c>
      <c r="Z73" s="15">
        <f>VLOOKUP(A:A,[1]TDSheet!$A:$AA,27,0)</f>
        <v>97</v>
      </c>
      <c r="AA73" s="15">
        <f>VLOOKUP(A:A,[1]TDSheet!$A:$S,19,0)</f>
        <v>101.8</v>
      </c>
      <c r="AB73" s="15">
        <f>VLOOKUP(A:A,[3]TDSheet!$A:$D,4,0)</f>
        <v>111</v>
      </c>
      <c r="AC73" s="15" t="str">
        <f>VLOOKUP(A:A,[1]TDSheet!$A:$AC,29,0)</f>
        <v>костик</v>
      </c>
      <c r="AD73" s="15" t="str">
        <f>VLOOKUP(A:A,[1]TDSheet!$A:$AD,30,0)</f>
        <v>костик</v>
      </c>
      <c r="AE73" s="15">
        <f t="shared" si="17"/>
        <v>39.6</v>
      </c>
      <c r="AF73" s="15"/>
      <c r="AG73" s="15"/>
      <c r="AH73" s="15"/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52.628999999999998</v>
      </c>
      <c r="D74" s="8">
        <v>23.599</v>
      </c>
      <c r="E74" s="8">
        <v>8.3019999999999996</v>
      </c>
      <c r="F74" s="8">
        <v>65.388999999999996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10.36</v>
      </c>
      <c r="J74" s="15">
        <f t="shared" si="13"/>
        <v>-2.0579999999999998</v>
      </c>
      <c r="K74" s="15">
        <f>VLOOKUP(A:A,[1]TDSheet!$A:$R,18,0)</f>
        <v>0</v>
      </c>
      <c r="L74" s="15">
        <f>VLOOKUP(A:A,[1]TDSheet!$A:$T,20,0)</f>
        <v>0</v>
      </c>
      <c r="M74" s="15">
        <f>VLOOKUP(A:A,[1]TDSheet!$A:$O,15,0)</f>
        <v>0</v>
      </c>
      <c r="N74" s="15"/>
      <c r="O74" s="15"/>
      <c r="P74" s="15"/>
      <c r="Q74" s="15"/>
      <c r="R74" s="15"/>
      <c r="S74" s="15">
        <f t="shared" si="14"/>
        <v>1.6603999999999999</v>
      </c>
      <c r="T74" s="21"/>
      <c r="U74" s="18">
        <f t="shared" si="15"/>
        <v>39.381474343531679</v>
      </c>
      <c r="V74" s="15">
        <f t="shared" si="16"/>
        <v>39.381474343531679</v>
      </c>
      <c r="W74" s="15"/>
      <c r="X74" s="15"/>
      <c r="Y74" s="15">
        <f>VLOOKUP(A:A,[1]TDSheet!$A:$Z,26,0)</f>
        <v>3.1536</v>
      </c>
      <c r="Z74" s="15">
        <f>VLOOKUP(A:A,[1]TDSheet!$A:$AA,27,0)</f>
        <v>10.5192</v>
      </c>
      <c r="AA74" s="15">
        <f>VLOOKUP(A:A,[1]TDSheet!$A:$S,19,0)</f>
        <v>1.4194</v>
      </c>
      <c r="AB74" s="15">
        <f>VLOOKUP(A:A,[3]TDSheet!$A:$D,4,0)</f>
        <v>2.5259999999999998</v>
      </c>
      <c r="AC74" s="15" t="str">
        <f>VLOOKUP(A:A,[1]TDSheet!$A:$AC,29,0)</f>
        <v>Витал</v>
      </c>
      <c r="AD74" s="15" t="str">
        <f>VLOOKUP(A:A,[1]TDSheet!$A:$AD,30,0)</f>
        <v>костик</v>
      </c>
      <c r="AE74" s="15">
        <f t="shared" si="17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58</v>
      </c>
      <c r="D75" s="8">
        <v>20</v>
      </c>
      <c r="E75" s="8">
        <v>49</v>
      </c>
      <c r="F75" s="19">
        <v>49</v>
      </c>
      <c r="G75" s="13">
        <f>VLOOKUP(A:A,[1]TDSheet!$A:$G,7,0)</f>
        <v>0.4</v>
      </c>
      <c r="H75" s="1" t="e">
        <f>VLOOKUP(A:A,[1]TDSheet!$A:$H,8,0)</f>
        <v>#N/A</v>
      </c>
      <c r="I75" s="15">
        <f>VLOOKUP(A:A,[2]TDSheet!$A:$F,6,0)</f>
        <v>49</v>
      </c>
      <c r="J75" s="15">
        <f t="shared" si="13"/>
        <v>0</v>
      </c>
      <c r="K75" s="15">
        <f>VLOOKUP(A:A,[1]TDSheet!$A:$R,18,0)</f>
        <v>0</v>
      </c>
      <c r="L75" s="15">
        <f>VLOOKUP(A:A,[1]TDSheet!$A:$T,20,0)</f>
        <v>0</v>
      </c>
      <c r="M75" s="15">
        <f>VLOOKUP(A:A,[1]TDSheet!$A:$O,15,0)</f>
        <v>0</v>
      </c>
      <c r="N75" s="15"/>
      <c r="O75" s="15"/>
      <c r="P75" s="15"/>
      <c r="Q75" s="15"/>
      <c r="R75" s="15"/>
      <c r="S75" s="15">
        <f t="shared" si="14"/>
        <v>9.8000000000000007</v>
      </c>
      <c r="T75" s="21"/>
      <c r="U75" s="18">
        <f t="shared" si="15"/>
        <v>5</v>
      </c>
      <c r="V75" s="15">
        <f t="shared" si="16"/>
        <v>5</v>
      </c>
      <c r="W75" s="15"/>
      <c r="X75" s="15"/>
      <c r="Y75" s="15">
        <f>VLOOKUP(A:A,[1]TDSheet!$A:$Z,26,0)</f>
        <v>11.8</v>
      </c>
      <c r="Z75" s="15">
        <f>VLOOKUP(A:A,[1]TDSheet!$A:$AA,27,0)</f>
        <v>13.8</v>
      </c>
      <c r="AA75" s="15">
        <f>VLOOKUP(A:A,[1]TDSheet!$A:$S,19,0)</f>
        <v>6.2</v>
      </c>
      <c r="AB75" s="15">
        <f>VLOOKUP(A:A,[3]TDSheet!$A:$D,4,0)</f>
        <v>13</v>
      </c>
      <c r="AC75" s="15" t="str">
        <f>VLOOKUP(A:A,[1]TDSheet!$A:$AC,29,0)</f>
        <v>увел</v>
      </c>
      <c r="AD75" s="15" t="str">
        <f>VLOOKUP(A:A,[1]TDSheet!$A:$AD,30,0)</f>
        <v>увел</v>
      </c>
      <c r="AE75" s="15">
        <f t="shared" si="17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79</v>
      </c>
      <c r="B76" s="7" t="s">
        <v>9</v>
      </c>
      <c r="C76" s="8">
        <v>463.738</v>
      </c>
      <c r="D76" s="8">
        <v>701.03300000000002</v>
      </c>
      <c r="E76" s="19">
        <v>521</v>
      </c>
      <c r="F76" s="19">
        <v>352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517</v>
      </c>
      <c r="J76" s="15">
        <f t="shared" si="13"/>
        <v>4</v>
      </c>
      <c r="K76" s="15">
        <f>VLOOKUP(A:A,[1]TDSheet!$A:$R,18,0)</f>
        <v>200</v>
      </c>
      <c r="L76" s="15">
        <f>VLOOKUP(A:A,[1]TDSheet!$A:$T,20,0)</f>
        <v>0</v>
      </c>
      <c r="M76" s="15">
        <f>VLOOKUP(A:A,[1]TDSheet!$A:$O,15,0)</f>
        <v>0</v>
      </c>
      <c r="N76" s="15"/>
      <c r="O76" s="15"/>
      <c r="P76" s="15"/>
      <c r="Q76" s="15"/>
      <c r="R76" s="15"/>
      <c r="S76" s="15">
        <f t="shared" si="14"/>
        <v>104.2</v>
      </c>
      <c r="T76" s="21">
        <v>300</v>
      </c>
      <c r="U76" s="18">
        <f t="shared" si="15"/>
        <v>8.1765834932821502</v>
      </c>
      <c r="V76" s="15">
        <f t="shared" si="16"/>
        <v>3.3781190019193859</v>
      </c>
      <c r="W76" s="15"/>
      <c r="X76" s="15"/>
      <c r="Y76" s="15">
        <f>VLOOKUP(A:A,[1]TDSheet!$A:$Z,26,0)</f>
        <v>126.1414</v>
      </c>
      <c r="Z76" s="15">
        <f>VLOOKUP(A:A,[1]TDSheet!$A:$AA,27,0)</f>
        <v>111.833</v>
      </c>
      <c r="AA76" s="15">
        <f>VLOOKUP(A:A,[1]TDSheet!$A:$S,19,0)</f>
        <v>81.198000000000008</v>
      </c>
      <c r="AB76" s="15">
        <f>VLOOKUP(A:A,[3]TDSheet!$A:$D,4,0)</f>
        <v>109.346</v>
      </c>
      <c r="AC76" s="15" t="str">
        <f>VLOOKUP(A:A,[1]TDSheet!$A:$AC,29,0)</f>
        <v>Витал</v>
      </c>
      <c r="AD76" s="15" t="str">
        <f>VLOOKUP(A:A,[1]TDSheet!$A:$AD,30,0)</f>
        <v>костик</v>
      </c>
      <c r="AE76" s="15">
        <f t="shared" si="17"/>
        <v>300</v>
      </c>
      <c r="AF76" s="15"/>
      <c r="AG76" s="15"/>
      <c r="AH76" s="15"/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647</v>
      </c>
      <c r="D77" s="8">
        <v>1459</v>
      </c>
      <c r="E77" s="8">
        <v>1000</v>
      </c>
      <c r="F77" s="8">
        <v>1063</v>
      </c>
      <c r="G77" s="1">
        <f>VLOOKUP(A:A,[1]TDSheet!$A:$G,7,0)</f>
        <v>0.4</v>
      </c>
      <c r="H77" s="1" t="e">
        <f>VLOOKUP(A:A,[1]TDSheet!$A:$H,8,0)</f>
        <v>#N/A</v>
      </c>
      <c r="I77" s="15">
        <f>VLOOKUP(A:A,[2]TDSheet!$A:$F,6,0)</f>
        <v>994</v>
      </c>
      <c r="J77" s="15">
        <f t="shared" si="13"/>
        <v>6</v>
      </c>
      <c r="K77" s="15">
        <f>VLOOKUP(A:A,[1]TDSheet!$A:$R,18,0)</f>
        <v>240</v>
      </c>
      <c r="L77" s="15">
        <f>VLOOKUP(A:A,[1]TDSheet!$A:$T,20,0)</f>
        <v>0</v>
      </c>
      <c r="M77" s="15">
        <f>VLOOKUP(A:A,[1]TDSheet!$A:$O,15,0)</f>
        <v>0</v>
      </c>
      <c r="N77" s="15"/>
      <c r="O77" s="15"/>
      <c r="P77" s="15"/>
      <c r="Q77" s="15"/>
      <c r="R77" s="15"/>
      <c r="S77" s="15">
        <f t="shared" si="14"/>
        <v>200</v>
      </c>
      <c r="T77" s="21">
        <v>480</v>
      </c>
      <c r="U77" s="18">
        <f t="shared" si="15"/>
        <v>8.9149999999999991</v>
      </c>
      <c r="V77" s="15">
        <f t="shared" si="16"/>
        <v>5.3150000000000004</v>
      </c>
      <c r="W77" s="15"/>
      <c r="X77" s="15"/>
      <c r="Y77" s="15">
        <f>VLOOKUP(A:A,[1]TDSheet!$A:$Z,26,0)</f>
        <v>250</v>
      </c>
      <c r="Z77" s="15">
        <f>VLOOKUP(A:A,[1]TDSheet!$A:$AA,27,0)</f>
        <v>220.4</v>
      </c>
      <c r="AA77" s="15">
        <f>VLOOKUP(A:A,[1]TDSheet!$A:$S,19,0)</f>
        <v>205</v>
      </c>
      <c r="AB77" s="15">
        <f>VLOOKUP(A:A,[3]TDSheet!$A:$D,4,0)</f>
        <v>345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7"/>
        <v>192</v>
      </c>
      <c r="AF77" s="15"/>
      <c r="AG77" s="15"/>
      <c r="AH77" s="15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41</v>
      </c>
      <c r="D78" s="8">
        <v>85</v>
      </c>
      <c r="E78" s="8">
        <v>23</v>
      </c>
      <c r="F78" s="8">
        <v>98</v>
      </c>
      <c r="G78" s="1">
        <f>VLOOKUP(A:A,[1]TDSheet!$A:$G,7,0)</f>
        <v>0.3</v>
      </c>
      <c r="H78" s="1" t="e">
        <f>VLOOKUP(A:A,[1]TDSheet!$A:$H,8,0)</f>
        <v>#N/A</v>
      </c>
      <c r="I78" s="15">
        <f>VLOOKUP(A:A,[2]TDSheet!$A:$F,6,0)</f>
        <v>27</v>
      </c>
      <c r="J78" s="15">
        <f t="shared" si="13"/>
        <v>-4</v>
      </c>
      <c r="K78" s="15">
        <f>VLOOKUP(A:A,[1]TDSheet!$A:$R,18,0)</f>
        <v>0</v>
      </c>
      <c r="L78" s="15">
        <f>VLOOKUP(A:A,[1]TDSheet!$A:$T,20,0)</f>
        <v>0</v>
      </c>
      <c r="M78" s="15">
        <f>VLOOKUP(A:A,[1]TDSheet!$A:$O,15,0)</f>
        <v>0</v>
      </c>
      <c r="N78" s="15"/>
      <c r="O78" s="15"/>
      <c r="P78" s="15"/>
      <c r="Q78" s="15"/>
      <c r="R78" s="15"/>
      <c r="S78" s="15">
        <f t="shared" si="14"/>
        <v>4.5999999999999996</v>
      </c>
      <c r="T78" s="21"/>
      <c r="U78" s="18">
        <f t="shared" si="15"/>
        <v>21.304347826086957</v>
      </c>
      <c r="V78" s="15">
        <f t="shared" si="16"/>
        <v>21.304347826086957</v>
      </c>
      <c r="W78" s="15"/>
      <c r="X78" s="15"/>
      <c r="Y78" s="15">
        <f>VLOOKUP(A:A,[1]TDSheet!$A:$Z,26,0)</f>
        <v>10</v>
      </c>
      <c r="Z78" s="15">
        <f>VLOOKUP(A:A,[1]TDSheet!$A:$AA,27,0)</f>
        <v>13.2</v>
      </c>
      <c r="AA78" s="15">
        <f>VLOOKUP(A:A,[1]TDSheet!$A:$S,19,0)</f>
        <v>13</v>
      </c>
      <c r="AB78" s="15">
        <v>0</v>
      </c>
      <c r="AC78" s="15" t="str">
        <f>VLOOKUP(A:A,[1]TDSheet!$A:$AC,29,0)</f>
        <v>костик</v>
      </c>
      <c r="AD78" s="15" t="str">
        <f>VLOOKUP(A:A,[1]TDSheet!$A:$AD,30,0)</f>
        <v>костик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82</v>
      </c>
      <c r="B79" s="7" t="s">
        <v>9</v>
      </c>
      <c r="C79" s="8">
        <v>213.24700000000001</v>
      </c>
      <c r="D79" s="8">
        <v>296.21600000000001</v>
      </c>
      <c r="E79" s="8">
        <v>159.56399999999999</v>
      </c>
      <c r="F79" s="8">
        <v>342.18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161.69999999999999</v>
      </c>
      <c r="J79" s="15">
        <f t="shared" si="13"/>
        <v>-2.1359999999999957</v>
      </c>
      <c r="K79" s="15">
        <f>VLOOKUP(A:A,[1]TDSheet!$A:$R,18,0)</f>
        <v>0</v>
      </c>
      <c r="L79" s="15">
        <f>VLOOKUP(A:A,[1]TDSheet!$A:$T,20,0)</f>
        <v>0</v>
      </c>
      <c r="M79" s="15">
        <f>VLOOKUP(A:A,[1]TDSheet!$A:$O,15,0)</f>
        <v>0</v>
      </c>
      <c r="N79" s="15"/>
      <c r="O79" s="15"/>
      <c r="P79" s="15"/>
      <c r="Q79" s="15"/>
      <c r="R79" s="15"/>
      <c r="S79" s="15">
        <f t="shared" si="14"/>
        <v>31.912799999999997</v>
      </c>
      <c r="T79" s="21"/>
      <c r="U79" s="18">
        <f t="shared" si="15"/>
        <v>10.722343385726106</v>
      </c>
      <c r="V79" s="15">
        <f t="shared" si="16"/>
        <v>10.722343385726106</v>
      </c>
      <c r="W79" s="15"/>
      <c r="X79" s="15"/>
      <c r="Y79" s="15">
        <f>VLOOKUP(A:A,[1]TDSheet!$A:$Z,26,0)</f>
        <v>68.8</v>
      </c>
      <c r="Z79" s="15">
        <f>VLOOKUP(A:A,[1]TDSheet!$A:$AA,27,0)</f>
        <v>66.8</v>
      </c>
      <c r="AA79" s="15">
        <f>VLOOKUP(A:A,[1]TDSheet!$A:$S,19,0)</f>
        <v>44.6</v>
      </c>
      <c r="AB79" s="15">
        <f>VLOOKUP(A:A,[3]TDSheet!$A:$D,4,0)</f>
        <v>17.622</v>
      </c>
      <c r="AC79" s="15" t="str">
        <f>VLOOKUP(A:A,[1]TDSheet!$A:$AC,29,0)</f>
        <v>увел</v>
      </c>
      <c r="AD79" s="15" t="str">
        <f>VLOOKUP(A:A,[1]TDSheet!$A:$AD,30,0)</f>
        <v>увел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83</v>
      </c>
      <c r="B80" s="7" t="s">
        <v>9</v>
      </c>
      <c r="C80" s="8">
        <v>36.750999999999998</v>
      </c>
      <c r="D80" s="8">
        <v>58.811</v>
      </c>
      <c r="E80" s="8">
        <v>25.587</v>
      </c>
      <c r="F80" s="8">
        <v>66.075999999999993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28.4</v>
      </c>
      <c r="J80" s="15">
        <f t="shared" si="13"/>
        <v>-2.8129999999999988</v>
      </c>
      <c r="K80" s="15">
        <f>VLOOKUP(A:A,[1]TDSheet!$A:$R,18,0)</f>
        <v>10</v>
      </c>
      <c r="L80" s="15">
        <f>VLOOKUP(A:A,[1]TDSheet!$A:$T,20,0)</f>
        <v>0</v>
      </c>
      <c r="M80" s="15">
        <f>VLOOKUP(A:A,[1]TDSheet!$A:$O,15,0)</f>
        <v>0</v>
      </c>
      <c r="N80" s="15"/>
      <c r="O80" s="15"/>
      <c r="P80" s="15"/>
      <c r="Q80" s="15"/>
      <c r="R80" s="15"/>
      <c r="S80" s="15">
        <f t="shared" si="14"/>
        <v>5.1173999999999999</v>
      </c>
      <c r="T80" s="21"/>
      <c r="U80" s="18">
        <f t="shared" si="15"/>
        <v>14.866142963223512</v>
      </c>
      <c r="V80" s="15">
        <f t="shared" si="16"/>
        <v>12.912025638019305</v>
      </c>
      <c r="W80" s="15"/>
      <c r="X80" s="15"/>
      <c r="Y80" s="15">
        <f>VLOOKUP(A:A,[1]TDSheet!$A:$Z,26,0)</f>
        <v>6.3130000000000006</v>
      </c>
      <c r="Z80" s="15">
        <f>VLOOKUP(A:A,[1]TDSheet!$A:$AA,27,0)</f>
        <v>14.622999999999999</v>
      </c>
      <c r="AA80" s="15">
        <f>VLOOKUP(A:A,[1]TDSheet!$A:$S,19,0)</f>
        <v>9.504999999999999</v>
      </c>
      <c r="AB80" s="15">
        <f>VLOOKUP(A:A,[3]TDSheet!$A:$D,4,0)</f>
        <v>5.9089999999999998</v>
      </c>
      <c r="AC80" s="15" t="str">
        <f>VLOOKUP(A:A,[1]TDSheet!$A:$AC,29,0)</f>
        <v>Витал</v>
      </c>
      <c r="AD80" s="15" t="str">
        <f>VLOOKUP(A:A,[1]TDSheet!$A:$AD,30,0)</f>
        <v>костик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84</v>
      </c>
      <c r="B81" s="7" t="s">
        <v>9</v>
      </c>
      <c r="C81" s="8">
        <v>341.01600000000002</v>
      </c>
      <c r="D81" s="8"/>
      <c r="E81" s="8">
        <v>137.71</v>
      </c>
      <c r="F81" s="8">
        <v>203.30600000000001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136.30000000000001</v>
      </c>
      <c r="J81" s="15">
        <f t="shared" si="13"/>
        <v>1.4099999999999966</v>
      </c>
      <c r="K81" s="15">
        <f>VLOOKUP(A:A,[1]TDSheet!$A:$R,18,0)</f>
        <v>0</v>
      </c>
      <c r="L81" s="15">
        <f>VLOOKUP(A:A,[1]TDSheet!$A:$T,20,0)</f>
        <v>0</v>
      </c>
      <c r="M81" s="15">
        <f>VLOOKUP(A:A,[1]TDSheet!$A:$O,15,0)</f>
        <v>0</v>
      </c>
      <c r="N81" s="15"/>
      <c r="O81" s="15"/>
      <c r="P81" s="15"/>
      <c r="Q81" s="15"/>
      <c r="R81" s="15"/>
      <c r="S81" s="15">
        <f t="shared" si="14"/>
        <v>27.542000000000002</v>
      </c>
      <c r="T81" s="21">
        <v>70</v>
      </c>
      <c r="U81" s="18">
        <f t="shared" si="15"/>
        <v>9.9232444993101456</v>
      </c>
      <c r="V81" s="15">
        <f t="shared" si="16"/>
        <v>7.3816716287851278</v>
      </c>
      <c r="W81" s="15"/>
      <c r="X81" s="15"/>
      <c r="Y81" s="15">
        <f>VLOOKUP(A:A,[1]TDSheet!$A:$Z,26,0)</f>
        <v>54.051000000000002</v>
      </c>
      <c r="Z81" s="15">
        <f>VLOOKUP(A:A,[1]TDSheet!$A:$AA,27,0)</f>
        <v>35.796399999999998</v>
      </c>
      <c r="AA81" s="15">
        <f>VLOOKUP(A:A,[1]TDSheet!$A:$S,19,0)</f>
        <v>25.441200000000002</v>
      </c>
      <c r="AB81" s="15">
        <f>VLOOKUP(A:A,[3]TDSheet!$A:$D,4,0)</f>
        <v>44.911999999999999</v>
      </c>
      <c r="AC81" s="15" t="str">
        <f>VLOOKUP(A:A,[1]TDSheet!$A:$AC,29,0)</f>
        <v>Витал</v>
      </c>
      <c r="AD81" s="15" t="str">
        <f>VLOOKUP(A:A,[1]TDSheet!$A:$AD,30,0)</f>
        <v>Витал</v>
      </c>
      <c r="AE81" s="15">
        <f t="shared" si="17"/>
        <v>70</v>
      </c>
      <c r="AF81" s="15"/>
      <c r="AG81" s="15"/>
      <c r="AH81" s="15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78</v>
      </c>
      <c r="D82" s="8">
        <v>459</v>
      </c>
      <c r="E82" s="8">
        <v>256</v>
      </c>
      <c r="F82" s="8">
        <v>216</v>
      </c>
      <c r="G82" s="1">
        <f>VLOOKUP(A:A,[1]TDSheet!$A:$G,7,0)</f>
        <v>0.33</v>
      </c>
      <c r="H82" s="1">
        <f>VLOOKUP(A:A,[1]TDSheet!$A:$H,8,0)</f>
        <v>30</v>
      </c>
      <c r="I82" s="15">
        <f>VLOOKUP(A:A,[2]TDSheet!$A:$F,6,0)</f>
        <v>261</v>
      </c>
      <c r="J82" s="15">
        <f t="shared" si="13"/>
        <v>-5</v>
      </c>
      <c r="K82" s="15">
        <f>VLOOKUP(A:A,[1]TDSheet!$A:$R,18,0)</f>
        <v>60</v>
      </c>
      <c r="L82" s="15">
        <f>VLOOKUP(A:A,[1]TDSheet!$A:$T,20,0)</f>
        <v>0</v>
      </c>
      <c r="M82" s="15">
        <f>VLOOKUP(A:A,[1]TDSheet!$A:$O,15,0)</f>
        <v>60</v>
      </c>
      <c r="N82" s="15"/>
      <c r="O82" s="15"/>
      <c r="P82" s="15"/>
      <c r="Q82" s="15"/>
      <c r="R82" s="15"/>
      <c r="S82" s="15">
        <f t="shared" si="14"/>
        <v>51.2</v>
      </c>
      <c r="T82" s="21">
        <v>60</v>
      </c>
      <c r="U82" s="18">
        <f t="shared" si="15"/>
        <v>7.734375</v>
      </c>
      <c r="V82" s="15">
        <f t="shared" si="16"/>
        <v>4.21875</v>
      </c>
      <c r="W82" s="15"/>
      <c r="X82" s="15"/>
      <c r="Y82" s="15">
        <f>VLOOKUP(A:A,[1]TDSheet!$A:$Z,26,0)</f>
        <v>51.8</v>
      </c>
      <c r="Z82" s="15">
        <f>VLOOKUP(A:A,[1]TDSheet!$A:$AA,27,0)</f>
        <v>74.8</v>
      </c>
      <c r="AA82" s="15">
        <f>VLOOKUP(A:A,[1]TDSheet!$A:$S,19,0)</f>
        <v>50</v>
      </c>
      <c r="AB82" s="15">
        <f>VLOOKUP(A:A,[3]TDSheet!$A:$D,4,0)</f>
        <v>56</v>
      </c>
      <c r="AC82" s="15" t="str">
        <f>VLOOKUP(A:A,[1]TDSheet!$A:$AC,29,0)</f>
        <v>Витал</v>
      </c>
      <c r="AD82" s="15" t="str">
        <f>VLOOKUP(A:A,[1]TDSheet!$A:$AD,30,0)</f>
        <v>Витал</v>
      </c>
      <c r="AE82" s="15">
        <f t="shared" si="17"/>
        <v>19.8</v>
      </c>
      <c r="AF82" s="15"/>
      <c r="AG82" s="15"/>
      <c r="AH82" s="15"/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38</v>
      </c>
      <c r="D83" s="8">
        <v>40</v>
      </c>
      <c r="E83" s="8">
        <v>16</v>
      </c>
      <c r="F83" s="8">
        <v>62</v>
      </c>
      <c r="G83" s="1">
        <f>VLOOKUP(A:A,[1]TDSheet!$A:$G,7,0)</f>
        <v>0.16</v>
      </c>
      <c r="H83" s="1" t="e">
        <f>VLOOKUP(A:A,[1]TDSheet!$A:$H,8,0)</f>
        <v>#N/A</v>
      </c>
      <c r="I83" s="15">
        <f>VLOOKUP(A:A,[2]TDSheet!$A:$F,6,0)</f>
        <v>16</v>
      </c>
      <c r="J83" s="15">
        <f t="shared" si="13"/>
        <v>0</v>
      </c>
      <c r="K83" s="15">
        <f>VLOOKUP(A:A,[1]TDSheet!$A:$R,18,0)</f>
        <v>0</v>
      </c>
      <c r="L83" s="15">
        <f>VLOOKUP(A:A,[1]TDSheet!$A:$T,20,0)</f>
        <v>0</v>
      </c>
      <c r="M83" s="15">
        <f>VLOOKUP(A:A,[1]TDSheet!$A:$O,15,0)</f>
        <v>0</v>
      </c>
      <c r="N83" s="15"/>
      <c r="O83" s="15"/>
      <c r="P83" s="15"/>
      <c r="Q83" s="15"/>
      <c r="R83" s="15"/>
      <c r="S83" s="15">
        <f t="shared" si="14"/>
        <v>3.2</v>
      </c>
      <c r="T83" s="21"/>
      <c r="U83" s="18">
        <f t="shared" si="15"/>
        <v>19.375</v>
      </c>
      <c r="V83" s="15">
        <f t="shared" si="16"/>
        <v>19.375</v>
      </c>
      <c r="W83" s="15"/>
      <c r="X83" s="15"/>
      <c r="Y83" s="15">
        <f>VLOOKUP(A:A,[1]TDSheet!$A:$Z,26,0)</f>
        <v>1.4</v>
      </c>
      <c r="Z83" s="15">
        <f>VLOOKUP(A:A,[1]TDSheet!$A:$AA,27,0)</f>
        <v>8.1999999999999993</v>
      </c>
      <c r="AA83" s="15">
        <f>VLOOKUP(A:A,[1]TDSheet!$A:$S,19,0)</f>
        <v>3.6</v>
      </c>
      <c r="AB83" s="15">
        <v>0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104</v>
      </c>
      <c r="B84" s="7" t="s">
        <v>8</v>
      </c>
      <c r="C84" s="8">
        <v>34</v>
      </c>
      <c r="D84" s="8">
        <v>82</v>
      </c>
      <c r="E84" s="8">
        <v>38</v>
      </c>
      <c r="F84" s="8">
        <v>76</v>
      </c>
      <c r="G84" s="1">
        <f>VLOOKUP(A:A,[1]TDSheet!$A:$G,7,0)</f>
        <v>0.6</v>
      </c>
      <c r="H84" s="1" t="e">
        <f>VLOOKUP(A:A,[1]TDSheet!$A:$H,8,0)</f>
        <v>#N/A</v>
      </c>
      <c r="I84" s="15">
        <f>VLOOKUP(A:A,[2]TDSheet!$A:$F,6,0)</f>
        <v>40</v>
      </c>
      <c r="J84" s="15">
        <f t="shared" si="13"/>
        <v>-2</v>
      </c>
      <c r="K84" s="15">
        <f>VLOOKUP(A:A,[1]TDSheet!$A:$R,18,0)</f>
        <v>0</v>
      </c>
      <c r="L84" s="15">
        <f>VLOOKUP(A:A,[1]TDSheet!$A:$T,20,0)</f>
        <v>0</v>
      </c>
      <c r="M84" s="15">
        <f>VLOOKUP(A:A,[1]TDSheet!$A:$O,15,0)</f>
        <v>0</v>
      </c>
      <c r="N84" s="15"/>
      <c r="O84" s="15"/>
      <c r="P84" s="15"/>
      <c r="Q84" s="15"/>
      <c r="R84" s="15"/>
      <c r="S84" s="15">
        <f t="shared" si="14"/>
        <v>7.6</v>
      </c>
      <c r="T84" s="21"/>
      <c r="U84" s="18">
        <f t="shared" si="15"/>
        <v>10</v>
      </c>
      <c r="V84" s="15">
        <f t="shared" si="16"/>
        <v>10</v>
      </c>
      <c r="W84" s="15"/>
      <c r="X84" s="15"/>
      <c r="Y84" s="15">
        <f>VLOOKUP(A:A,[1]TDSheet!$A:$Z,26,0)</f>
        <v>6.2</v>
      </c>
      <c r="Z84" s="15">
        <f>VLOOKUP(A:A,[1]TDSheet!$A:$AA,27,0)</f>
        <v>10.4</v>
      </c>
      <c r="AA84" s="15">
        <f>VLOOKUP(A:A,[1]TDSheet!$A:$S,19,0)</f>
        <v>10.8</v>
      </c>
      <c r="AB84" s="15">
        <f>VLOOKUP(A:A,[3]TDSheet!$A:$D,4,0)</f>
        <v>2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9</v>
      </c>
      <c r="C85" s="8">
        <v>254.76599999999999</v>
      </c>
      <c r="D85" s="8">
        <v>230.636</v>
      </c>
      <c r="E85" s="8">
        <v>154.06700000000001</v>
      </c>
      <c r="F85" s="8">
        <v>317.22699999999998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158.19999999999999</v>
      </c>
      <c r="J85" s="15">
        <f t="shared" si="13"/>
        <v>-4.1329999999999814</v>
      </c>
      <c r="K85" s="15">
        <f>VLOOKUP(A:A,[1]TDSheet!$A:$R,18,0)</f>
        <v>0</v>
      </c>
      <c r="L85" s="15">
        <f>VLOOKUP(A:A,[1]TDSheet!$A:$T,20,0)</f>
        <v>0</v>
      </c>
      <c r="M85" s="15">
        <f>VLOOKUP(A:A,[1]TDSheet!$A:$O,15,0)</f>
        <v>40</v>
      </c>
      <c r="N85" s="15"/>
      <c r="O85" s="15"/>
      <c r="P85" s="15"/>
      <c r="Q85" s="15"/>
      <c r="R85" s="15"/>
      <c r="S85" s="15">
        <f t="shared" si="14"/>
        <v>30.813400000000001</v>
      </c>
      <c r="T85" s="21"/>
      <c r="U85" s="18">
        <f t="shared" si="15"/>
        <v>11.593235410568129</v>
      </c>
      <c r="V85" s="15">
        <f t="shared" si="16"/>
        <v>10.295098885549791</v>
      </c>
      <c r="W85" s="15"/>
      <c r="X85" s="15"/>
      <c r="Y85" s="15">
        <f>VLOOKUP(A:A,[1]TDSheet!$A:$Z,26,0)</f>
        <v>64.609799999999993</v>
      </c>
      <c r="Z85" s="15">
        <f>VLOOKUP(A:A,[1]TDSheet!$A:$AA,27,0)</f>
        <v>50.4482</v>
      </c>
      <c r="AA85" s="15">
        <f>VLOOKUP(A:A,[1]TDSheet!$A:$S,19,0)</f>
        <v>44.258800000000001</v>
      </c>
      <c r="AB85" s="15">
        <f>VLOOKUP(A:A,[3]TDSheet!$A:$D,4,0)</f>
        <v>38.148000000000003</v>
      </c>
      <c r="AC85" s="15" t="str">
        <f>VLOOKUP(A:A,[1]TDSheet!$A:$AC,29,0)</f>
        <v>зв60</v>
      </c>
      <c r="AD85" s="15" t="e">
        <f>VLOOKUP(A:A,[1]TDSheet!$A:$AD,30,0)</f>
        <v>#N/A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317</v>
      </c>
      <c r="D86" s="8">
        <v>14</v>
      </c>
      <c r="E86" s="8">
        <v>267</v>
      </c>
      <c r="F86" s="8">
        <v>43</v>
      </c>
      <c r="G86" s="1">
        <f>VLOOKUP(A:A,[1]TDSheet!$A:$G,7,0)</f>
        <v>0.35</v>
      </c>
      <c r="H86" s="1">
        <f>VLOOKUP(A:A,[1]TDSheet!$A:$H,8,0)</f>
        <v>60</v>
      </c>
      <c r="I86" s="15">
        <f>VLOOKUP(A:A,[2]TDSheet!$A:$F,6,0)</f>
        <v>278</v>
      </c>
      <c r="J86" s="15">
        <f t="shared" si="13"/>
        <v>-11</v>
      </c>
      <c r="K86" s="15">
        <f>VLOOKUP(A:A,[1]TDSheet!$A:$R,18,0)</f>
        <v>0</v>
      </c>
      <c r="L86" s="15">
        <f>VLOOKUP(A:A,[1]TDSheet!$A:$T,20,0)</f>
        <v>0</v>
      </c>
      <c r="M86" s="15">
        <f>VLOOKUP(A:A,[1]TDSheet!$A:$O,15,0)</f>
        <v>0</v>
      </c>
      <c r="N86" s="15"/>
      <c r="O86" s="15"/>
      <c r="P86" s="15"/>
      <c r="Q86" s="15"/>
      <c r="R86" s="15"/>
      <c r="S86" s="15">
        <f t="shared" si="14"/>
        <v>53.4</v>
      </c>
      <c r="T86" s="21">
        <v>320</v>
      </c>
      <c r="U86" s="18">
        <f t="shared" si="15"/>
        <v>6.797752808988764</v>
      </c>
      <c r="V86" s="15">
        <f t="shared" si="16"/>
        <v>0.80524344569288386</v>
      </c>
      <c r="W86" s="15"/>
      <c r="X86" s="15"/>
      <c r="Y86" s="15">
        <f>VLOOKUP(A:A,[1]TDSheet!$A:$Z,26,0)</f>
        <v>59.6</v>
      </c>
      <c r="Z86" s="15">
        <f>VLOOKUP(A:A,[1]TDSheet!$A:$AA,27,0)</f>
        <v>39.4</v>
      </c>
      <c r="AA86" s="15">
        <f>VLOOKUP(A:A,[1]TDSheet!$A:$S,19,0)</f>
        <v>28.8</v>
      </c>
      <c r="AB86" s="15">
        <f>VLOOKUP(A:A,[3]TDSheet!$A:$D,4,0)</f>
        <v>41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17"/>
        <v>112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9</v>
      </c>
      <c r="C87" s="8">
        <v>50.398000000000003</v>
      </c>
      <c r="D87" s="8">
        <v>194.33</v>
      </c>
      <c r="E87" s="8">
        <v>111.902</v>
      </c>
      <c r="F87" s="8">
        <v>125.32599999999999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114</v>
      </c>
      <c r="J87" s="15">
        <f t="shared" si="13"/>
        <v>-2.097999999999999</v>
      </c>
      <c r="K87" s="15">
        <f>VLOOKUP(A:A,[1]TDSheet!$A:$R,18,0)</f>
        <v>30</v>
      </c>
      <c r="L87" s="15">
        <f>VLOOKUP(A:A,[1]TDSheet!$A:$T,20,0)</f>
        <v>0</v>
      </c>
      <c r="M87" s="15">
        <f>VLOOKUP(A:A,[1]TDSheet!$A:$O,15,0)</f>
        <v>0</v>
      </c>
      <c r="N87" s="15"/>
      <c r="O87" s="15"/>
      <c r="P87" s="15"/>
      <c r="Q87" s="15"/>
      <c r="R87" s="15"/>
      <c r="S87" s="15">
        <f t="shared" si="14"/>
        <v>22.380400000000002</v>
      </c>
      <c r="T87" s="21">
        <v>40</v>
      </c>
      <c r="U87" s="18">
        <f t="shared" si="15"/>
        <v>8.7275473181891297</v>
      </c>
      <c r="V87" s="15">
        <f t="shared" si="16"/>
        <v>5.5998105485156646</v>
      </c>
      <c r="W87" s="15"/>
      <c r="X87" s="15"/>
      <c r="Y87" s="15">
        <f>VLOOKUP(A:A,[1]TDSheet!$A:$Z,26,0)</f>
        <v>27.355</v>
      </c>
      <c r="Z87" s="15">
        <f>VLOOKUP(A:A,[1]TDSheet!$A:$AA,27,0)</f>
        <v>21.040399999999998</v>
      </c>
      <c r="AA87" s="15">
        <f>VLOOKUP(A:A,[1]TDSheet!$A:$S,19,0)</f>
        <v>25.3736</v>
      </c>
      <c r="AB87" s="15">
        <f>VLOOKUP(A:A,[3]TDSheet!$A:$D,4,0)</f>
        <v>14.173</v>
      </c>
      <c r="AC87" s="15" t="str">
        <f>VLOOKUP(A:A,[1]TDSheet!$A:$AC,29,0)</f>
        <v>костик</v>
      </c>
      <c r="AD87" s="15" t="e">
        <f>VLOOKUP(A:A,[1]TDSheet!$A:$AD,30,0)</f>
        <v>#N/A</v>
      </c>
      <c r="AE87" s="15">
        <f t="shared" si="17"/>
        <v>40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201</v>
      </c>
      <c r="D88" s="8">
        <v>174</v>
      </c>
      <c r="E88" s="8">
        <v>195</v>
      </c>
      <c r="F88" s="8">
        <v>161</v>
      </c>
      <c r="G88" s="1">
        <f>VLOOKUP(A:A,[1]TDSheet!$A:$G,7,0)</f>
        <v>0.27</v>
      </c>
      <c r="H88" s="1" t="e">
        <f>VLOOKUP(A:A,[1]TDSheet!$A:$H,8,0)</f>
        <v>#N/A</v>
      </c>
      <c r="I88" s="15">
        <f>VLOOKUP(A:A,[2]TDSheet!$A:$F,6,0)</f>
        <v>213</v>
      </c>
      <c r="J88" s="15">
        <f t="shared" si="13"/>
        <v>-18</v>
      </c>
      <c r="K88" s="15">
        <f>VLOOKUP(A:A,[1]TDSheet!$A:$R,18,0)</f>
        <v>0</v>
      </c>
      <c r="L88" s="15">
        <f>VLOOKUP(A:A,[1]TDSheet!$A:$T,20,0)</f>
        <v>0</v>
      </c>
      <c r="M88" s="15">
        <f>VLOOKUP(A:A,[1]TDSheet!$A:$O,15,0)</f>
        <v>40</v>
      </c>
      <c r="N88" s="15"/>
      <c r="O88" s="15"/>
      <c r="P88" s="15"/>
      <c r="Q88" s="15"/>
      <c r="R88" s="15"/>
      <c r="S88" s="15">
        <f t="shared" si="14"/>
        <v>39</v>
      </c>
      <c r="T88" s="21">
        <v>120</v>
      </c>
      <c r="U88" s="18">
        <f t="shared" si="15"/>
        <v>8.2307692307692299</v>
      </c>
      <c r="V88" s="15">
        <f t="shared" si="16"/>
        <v>4.1282051282051286</v>
      </c>
      <c r="W88" s="15"/>
      <c r="X88" s="15"/>
      <c r="Y88" s="15">
        <f>VLOOKUP(A:A,[1]TDSheet!$A:$Z,26,0)</f>
        <v>52.2</v>
      </c>
      <c r="Z88" s="15">
        <f>VLOOKUP(A:A,[1]TDSheet!$A:$AA,27,0)</f>
        <v>58.8</v>
      </c>
      <c r="AA88" s="15">
        <f>VLOOKUP(A:A,[1]TDSheet!$A:$S,19,0)</f>
        <v>45.4</v>
      </c>
      <c r="AB88" s="15">
        <f>VLOOKUP(A:A,[3]TDSheet!$A:$D,4,0)</f>
        <v>50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32.400000000000006</v>
      </c>
      <c r="AF88" s="15"/>
      <c r="AG88" s="15"/>
      <c r="AH88" s="15"/>
    </row>
    <row r="89" spans="1:34" s="1" customFormat="1" ht="11.1" customHeight="1" outlineLevel="1" x14ac:dyDescent="0.2">
      <c r="A89" s="7" t="s">
        <v>105</v>
      </c>
      <c r="B89" s="7" t="s">
        <v>9</v>
      </c>
      <c r="C89" s="8">
        <v>13.090999999999999</v>
      </c>
      <c r="D89" s="8">
        <v>10.451000000000001</v>
      </c>
      <c r="E89" s="8">
        <v>6.383</v>
      </c>
      <c r="F89" s="8">
        <v>17.158999999999999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6</v>
      </c>
      <c r="J89" s="15">
        <f t="shared" si="13"/>
        <v>0.38300000000000001</v>
      </c>
      <c r="K89" s="15">
        <f>VLOOKUP(A:A,[1]TDSheet!$A:$R,18,0)</f>
        <v>0</v>
      </c>
      <c r="L89" s="15">
        <f>VLOOKUP(A:A,[1]TDSheet!$A:$T,20,0)</f>
        <v>0</v>
      </c>
      <c r="M89" s="15">
        <f>VLOOKUP(A:A,[1]TDSheet!$A:$O,15,0)</f>
        <v>0</v>
      </c>
      <c r="N89" s="15"/>
      <c r="O89" s="15"/>
      <c r="P89" s="15"/>
      <c r="Q89" s="15"/>
      <c r="R89" s="15"/>
      <c r="S89" s="15">
        <f t="shared" si="14"/>
        <v>1.2766</v>
      </c>
      <c r="T89" s="21"/>
      <c r="U89" s="18">
        <f t="shared" si="15"/>
        <v>13.441171862760458</v>
      </c>
      <c r="V89" s="15">
        <f t="shared" si="16"/>
        <v>13.441171862760458</v>
      </c>
      <c r="W89" s="15"/>
      <c r="X89" s="15"/>
      <c r="Y89" s="15">
        <f>VLOOKUP(A:A,[1]TDSheet!$A:$Z,26,0)</f>
        <v>0.67380000000000007</v>
      </c>
      <c r="Z89" s="15">
        <f>VLOOKUP(A:A,[1]TDSheet!$A:$AA,27,0)</f>
        <v>2.9622000000000002</v>
      </c>
      <c r="AA89" s="15">
        <f>VLOOKUP(A:A,[1]TDSheet!$A:$S,19,0)</f>
        <v>1.268</v>
      </c>
      <c r="AB89" s="15">
        <v>0</v>
      </c>
      <c r="AC89" s="15" t="str">
        <f>VLOOKUP(A:A,[1]TDSheet!$A:$AC,29,0)</f>
        <v>увел</v>
      </c>
      <c r="AD89" s="15" t="e">
        <f>VLOOKUP(A:A,[1]TDSheet!$A:$AD,30,0)</f>
        <v>#N/A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106</v>
      </c>
      <c r="B90" s="7" t="s">
        <v>9</v>
      </c>
      <c r="C90" s="8">
        <v>17.995000000000001</v>
      </c>
      <c r="D90" s="8">
        <v>42.741999999999997</v>
      </c>
      <c r="E90" s="8">
        <v>7.4889999999999999</v>
      </c>
      <c r="F90" s="8">
        <v>53.247999999999998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7</v>
      </c>
      <c r="J90" s="15">
        <f t="shared" si="13"/>
        <v>0.48899999999999988</v>
      </c>
      <c r="K90" s="15">
        <f>VLOOKUP(A:A,[1]TDSheet!$A:$R,18,0)</f>
        <v>0</v>
      </c>
      <c r="L90" s="15">
        <f>VLOOKUP(A:A,[1]TDSheet!$A:$T,20,0)</f>
        <v>0</v>
      </c>
      <c r="M90" s="15">
        <f>VLOOKUP(A:A,[1]TDSheet!$A:$O,15,0)</f>
        <v>0</v>
      </c>
      <c r="N90" s="15"/>
      <c r="O90" s="15"/>
      <c r="P90" s="15"/>
      <c r="Q90" s="15"/>
      <c r="R90" s="15"/>
      <c r="S90" s="15">
        <f t="shared" si="14"/>
        <v>1.4978</v>
      </c>
      <c r="T90" s="21"/>
      <c r="U90" s="18">
        <f t="shared" si="15"/>
        <v>35.550807851515557</v>
      </c>
      <c r="V90" s="15">
        <f t="shared" si="16"/>
        <v>35.550807851515557</v>
      </c>
      <c r="W90" s="15"/>
      <c r="X90" s="15"/>
      <c r="Y90" s="15">
        <f>VLOOKUP(A:A,[1]TDSheet!$A:$Z,26,0)</f>
        <v>2.9064000000000001</v>
      </c>
      <c r="Z90" s="15">
        <f>VLOOKUP(A:A,[1]TDSheet!$A:$AA,27,0)</f>
        <v>5.3781999999999996</v>
      </c>
      <c r="AA90" s="15">
        <f>VLOOKUP(A:A,[1]TDSheet!$A:$S,19,0)</f>
        <v>3.9714</v>
      </c>
      <c r="AB90" s="15">
        <v>0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17"/>
        <v>0</v>
      </c>
      <c r="AF90" s="15"/>
      <c r="AG90" s="15"/>
      <c r="AH90" s="15"/>
    </row>
    <row r="91" spans="1:34" s="1" customFormat="1" ht="11.1" customHeight="1" outlineLevel="1" x14ac:dyDescent="0.2">
      <c r="A91" s="7" t="s">
        <v>91</v>
      </c>
      <c r="B91" s="7" t="s">
        <v>8</v>
      </c>
      <c r="C91" s="8">
        <v>134</v>
      </c>
      <c r="D91" s="8">
        <v>47</v>
      </c>
      <c r="E91" s="8">
        <v>113</v>
      </c>
      <c r="F91" s="8">
        <v>63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118</v>
      </c>
      <c r="J91" s="15">
        <f t="shared" si="13"/>
        <v>-5</v>
      </c>
      <c r="K91" s="15">
        <f>VLOOKUP(A:A,[1]TDSheet!$A:$R,18,0)</f>
        <v>0</v>
      </c>
      <c r="L91" s="15">
        <f>VLOOKUP(A:A,[1]TDSheet!$A:$T,20,0)</f>
        <v>0</v>
      </c>
      <c r="M91" s="15">
        <f>VLOOKUP(A:A,[1]TDSheet!$A:$O,15,0)</f>
        <v>0</v>
      </c>
      <c r="N91" s="15"/>
      <c r="O91" s="15"/>
      <c r="P91" s="15"/>
      <c r="Q91" s="15"/>
      <c r="R91" s="15"/>
      <c r="S91" s="15">
        <f t="shared" si="14"/>
        <v>22.6</v>
      </c>
      <c r="T91" s="21">
        <v>80</v>
      </c>
      <c r="U91" s="18">
        <f t="shared" si="15"/>
        <v>6.3274336283185839</v>
      </c>
      <c r="V91" s="15">
        <f t="shared" si="16"/>
        <v>2.7876106194690262</v>
      </c>
      <c r="W91" s="15"/>
      <c r="X91" s="15"/>
      <c r="Y91" s="15">
        <f>VLOOKUP(A:A,[1]TDSheet!$A:$Z,26,0)</f>
        <v>26</v>
      </c>
      <c r="Z91" s="15">
        <f>VLOOKUP(A:A,[1]TDSheet!$A:$AA,27,0)</f>
        <v>31.6</v>
      </c>
      <c r="AA91" s="15">
        <f>VLOOKUP(A:A,[1]TDSheet!$A:$S,19,0)</f>
        <v>16.8</v>
      </c>
      <c r="AB91" s="15">
        <f>VLOOKUP(A:A,[3]TDSheet!$A:$D,4,0)</f>
        <v>21</v>
      </c>
      <c r="AC91" s="15" t="str">
        <f>VLOOKUP(A:A,[1]TDSheet!$A:$AC,29,0)</f>
        <v>увел</v>
      </c>
      <c r="AD91" s="15" t="e">
        <f>VLOOKUP(A:A,[1]TDSheet!$A:$AD,30,0)</f>
        <v>#N/A</v>
      </c>
      <c r="AE91" s="15">
        <f t="shared" si="17"/>
        <v>24</v>
      </c>
      <c r="AF91" s="15"/>
      <c r="AG91" s="15"/>
      <c r="AH91" s="15"/>
    </row>
    <row r="92" spans="1:34" s="1" customFormat="1" ht="11.1" customHeight="1" outlineLevel="1" x14ac:dyDescent="0.2">
      <c r="A92" s="7" t="s">
        <v>92</v>
      </c>
      <c r="B92" s="7" t="s">
        <v>8</v>
      </c>
      <c r="C92" s="8">
        <v>4385</v>
      </c>
      <c r="D92" s="8">
        <v>13845</v>
      </c>
      <c r="E92" s="19">
        <v>6958</v>
      </c>
      <c r="F92" s="19">
        <v>11277</v>
      </c>
      <c r="G92" s="1">
        <f>VLOOKUP(A:A,[1]TDSheet!$A:$G,7,0)</f>
        <v>0.41</v>
      </c>
      <c r="H92" s="1" t="e">
        <f>VLOOKUP(A:A,[1]TDSheet!$A:$H,8,0)</f>
        <v>#N/A</v>
      </c>
      <c r="I92" s="15">
        <f>VLOOKUP(A:A,[2]TDSheet!$A:$F,6,0)</f>
        <v>6956</v>
      </c>
      <c r="J92" s="15">
        <f t="shared" si="13"/>
        <v>2</v>
      </c>
      <c r="K92" s="15">
        <f>VLOOKUP(A:A,[1]TDSheet!$A:$R,18,0)</f>
        <v>1500</v>
      </c>
      <c r="L92" s="15">
        <f>VLOOKUP(A:A,[1]TDSheet!$A:$T,20,0)</f>
        <v>1800</v>
      </c>
      <c r="M92" s="15">
        <f>VLOOKUP(A:A,[1]TDSheet!$A:$O,15,0)</f>
        <v>3500</v>
      </c>
      <c r="N92" s="15"/>
      <c r="O92" s="15"/>
      <c r="P92" s="15"/>
      <c r="Q92" s="15"/>
      <c r="R92" s="15"/>
      <c r="S92" s="15">
        <f t="shared" si="14"/>
        <v>1391.6</v>
      </c>
      <c r="T92" s="21"/>
      <c r="U92" s="18">
        <f t="shared" si="15"/>
        <v>12.990083357286577</v>
      </c>
      <c r="V92" s="15">
        <f t="shared" si="16"/>
        <v>8.1036217303822937</v>
      </c>
      <c r="W92" s="15"/>
      <c r="X92" s="15"/>
      <c r="Y92" s="15">
        <f>VLOOKUP(A:A,[1]TDSheet!$A:$Z,26,0)</f>
        <v>1361</v>
      </c>
      <c r="Z92" s="15">
        <f>VLOOKUP(A:A,[1]TDSheet!$A:$AA,27,0)</f>
        <v>1530.2</v>
      </c>
      <c r="AA92" s="15">
        <f>VLOOKUP(A:A,[1]TDSheet!$A:$S,19,0)</f>
        <v>1516</v>
      </c>
      <c r="AB92" s="15">
        <f>VLOOKUP(A:A,[3]TDSheet!$A:$D,4,0)</f>
        <v>1933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93</v>
      </c>
      <c r="B93" s="7" t="s">
        <v>9</v>
      </c>
      <c r="C93" s="8">
        <v>2452.386</v>
      </c>
      <c r="D93" s="8">
        <v>5901.4690000000001</v>
      </c>
      <c r="E93" s="19">
        <v>3338</v>
      </c>
      <c r="F93" s="19">
        <v>5383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3147.6</v>
      </c>
      <c r="J93" s="15">
        <f t="shared" si="13"/>
        <v>190.40000000000009</v>
      </c>
      <c r="K93" s="15">
        <f>VLOOKUP(A:A,[1]TDSheet!$A:$R,18,0)</f>
        <v>650</v>
      </c>
      <c r="L93" s="15">
        <f>VLOOKUP(A:A,[1]TDSheet!$A:$T,20,0)</f>
        <v>600</v>
      </c>
      <c r="M93" s="15">
        <f>VLOOKUP(A:A,[1]TDSheet!$A:$O,15,0)</f>
        <v>1600</v>
      </c>
      <c r="N93" s="15"/>
      <c r="O93" s="15"/>
      <c r="P93" s="15"/>
      <c r="Q93" s="15"/>
      <c r="R93" s="15"/>
      <c r="S93" s="15">
        <f t="shared" si="14"/>
        <v>667.6</v>
      </c>
      <c r="T93" s="21"/>
      <c r="U93" s="18">
        <f t="shared" si="15"/>
        <v>12.332234871180347</v>
      </c>
      <c r="V93" s="15">
        <f t="shared" si="16"/>
        <v>8.0632115038945482</v>
      </c>
      <c r="W93" s="15"/>
      <c r="X93" s="15"/>
      <c r="Y93" s="15">
        <f>VLOOKUP(A:A,[1]TDSheet!$A:$Z,26,0)</f>
        <v>748</v>
      </c>
      <c r="Z93" s="15">
        <f>VLOOKUP(A:A,[1]TDSheet!$A:$AA,27,0)</f>
        <v>819.6</v>
      </c>
      <c r="AA93" s="15">
        <f>VLOOKUP(A:A,[1]TDSheet!$A:$S,19,0)</f>
        <v>712.4</v>
      </c>
      <c r="AB93" s="15">
        <f>VLOOKUP(A:A,[3]TDSheet!$A:$D,4,0)</f>
        <v>868.28200000000004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94</v>
      </c>
      <c r="B94" s="7" t="s">
        <v>8</v>
      </c>
      <c r="C94" s="8">
        <v>1849</v>
      </c>
      <c r="D94" s="8">
        <v>2456</v>
      </c>
      <c r="E94" s="8">
        <v>2211</v>
      </c>
      <c r="F94" s="8">
        <v>1970</v>
      </c>
      <c r="G94" s="1">
        <f>VLOOKUP(A:A,[1]TDSheet!$A:$G,7,0)</f>
        <v>0.35</v>
      </c>
      <c r="H94" s="1" t="e">
        <f>VLOOKUP(A:A,[1]TDSheet!$A:$H,8,0)</f>
        <v>#N/A</v>
      </c>
      <c r="I94" s="15">
        <f>VLOOKUP(A:A,[2]TDSheet!$A:$F,6,0)</f>
        <v>2303</v>
      </c>
      <c r="J94" s="15">
        <f t="shared" si="13"/>
        <v>-92</v>
      </c>
      <c r="K94" s="15">
        <f>VLOOKUP(A:A,[1]TDSheet!$A:$R,18,0)</f>
        <v>600</v>
      </c>
      <c r="L94" s="15">
        <f>VLOOKUP(A:A,[1]TDSheet!$A:$T,20,0)</f>
        <v>400</v>
      </c>
      <c r="M94" s="15">
        <f>VLOOKUP(A:A,[1]TDSheet!$A:$O,15,0)</f>
        <v>480</v>
      </c>
      <c r="N94" s="15"/>
      <c r="O94" s="15"/>
      <c r="P94" s="15"/>
      <c r="Q94" s="15"/>
      <c r="R94" s="15"/>
      <c r="S94" s="15">
        <f t="shared" si="14"/>
        <v>442.2</v>
      </c>
      <c r="T94" s="21">
        <v>600</v>
      </c>
      <c r="U94" s="18">
        <f t="shared" si="15"/>
        <v>9.1587516960651296</v>
      </c>
      <c r="V94" s="15">
        <f t="shared" si="16"/>
        <v>4.4549977385798281</v>
      </c>
      <c r="W94" s="15"/>
      <c r="X94" s="15"/>
      <c r="Y94" s="15">
        <f>VLOOKUP(A:A,[1]TDSheet!$A:$Z,26,0)</f>
        <v>430</v>
      </c>
      <c r="Z94" s="15">
        <f>VLOOKUP(A:A,[1]TDSheet!$A:$AA,27,0)</f>
        <v>469.6</v>
      </c>
      <c r="AA94" s="15">
        <f>VLOOKUP(A:A,[1]TDSheet!$A:$S,19,0)</f>
        <v>389.6</v>
      </c>
      <c r="AB94" s="15">
        <f>VLOOKUP(A:A,[3]TDSheet!$A:$D,4,0)</f>
        <v>568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210</v>
      </c>
      <c r="AF94" s="15"/>
      <c r="AG94" s="15"/>
      <c r="AH94" s="15"/>
    </row>
    <row r="95" spans="1:34" s="1" customFormat="1" ht="11.1" customHeight="1" outlineLevel="1" x14ac:dyDescent="0.2">
      <c r="A95" s="7" t="s">
        <v>95</v>
      </c>
      <c r="B95" s="7" t="s">
        <v>8</v>
      </c>
      <c r="C95" s="8">
        <v>304</v>
      </c>
      <c r="D95" s="8">
        <v>67</v>
      </c>
      <c r="E95" s="8">
        <v>233</v>
      </c>
      <c r="F95" s="8">
        <v>127</v>
      </c>
      <c r="G95" s="1">
        <f>VLOOKUP(A:A,[1]TDSheet!$A:$G,7,0)</f>
        <v>0.6</v>
      </c>
      <c r="H95" s="1" t="e">
        <f>VLOOKUP(A:A,[1]TDSheet!$A:$H,8,0)</f>
        <v>#N/A</v>
      </c>
      <c r="I95" s="15">
        <f>VLOOKUP(A:A,[2]TDSheet!$A:$F,6,0)</f>
        <v>242</v>
      </c>
      <c r="J95" s="15">
        <f t="shared" si="13"/>
        <v>-9</v>
      </c>
      <c r="K95" s="15">
        <f>VLOOKUP(A:A,[1]TDSheet!$A:$R,18,0)</f>
        <v>40</v>
      </c>
      <c r="L95" s="15">
        <f>VLOOKUP(A:A,[1]TDSheet!$A:$T,20,0)</f>
        <v>0</v>
      </c>
      <c r="M95" s="15">
        <f>VLOOKUP(A:A,[1]TDSheet!$A:$O,15,0)</f>
        <v>0</v>
      </c>
      <c r="N95" s="15"/>
      <c r="O95" s="15"/>
      <c r="P95" s="15"/>
      <c r="Q95" s="15"/>
      <c r="R95" s="15"/>
      <c r="S95" s="15">
        <f t="shared" si="14"/>
        <v>46.6</v>
      </c>
      <c r="T95" s="21">
        <v>240</v>
      </c>
      <c r="U95" s="18">
        <f t="shared" si="15"/>
        <v>8.733905579399142</v>
      </c>
      <c r="V95" s="15">
        <f t="shared" si="16"/>
        <v>2.7253218884120169</v>
      </c>
      <c r="W95" s="15"/>
      <c r="X95" s="15"/>
      <c r="Y95" s="15">
        <f>VLOOKUP(A:A,[1]TDSheet!$A:$Z,26,0)</f>
        <v>62</v>
      </c>
      <c r="Z95" s="15">
        <f>VLOOKUP(A:A,[1]TDSheet!$A:$AA,27,0)</f>
        <v>37.200000000000003</v>
      </c>
      <c r="AA95" s="15">
        <f>VLOOKUP(A:A,[1]TDSheet!$A:$S,19,0)</f>
        <v>36.6</v>
      </c>
      <c r="AB95" s="15">
        <f>VLOOKUP(A:A,[3]TDSheet!$A:$D,4,0)</f>
        <v>25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144</v>
      </c>
      <c r="AF95" s="15"/>
      <c r="AG95" s="15"/>
      <c r="AH95" s="15"/>
    </row>
    <row r="96" spans="1:34" s="1" customFormat="1" ht="11.1" customHeight="1" outlineLevel="1" x14ac:dyDescent="0.2">
      <c r="A96" s="7" t="s">
        <v>96</v>
      </c>
      <c r="B96" s="7" t="s">
        <v>9</v>
      </c>
      <c r="C96" s="8">
        <v>169.56899999999999</v>
      </c>
      <c r="D96" s="8">
        <v>322.32900000000001</v>
      </c>
      <c r="E96" s="8">
        <v>121.496</v>
      </c>
      <c r="F96" s="8">
        <v>367.40199999999999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120</v>
      </c>
      <c r="J96" s="15">
        <f t="shared" si="13"/>
        <v>1.4959999999999951</v>
      </c>
      <c r="K96" s="15">
        <f>VLOOKUP(A:A,[1]TDSheet!$A:$R,18,0)</f>
        <v>40</v>
      </c>
      <c r="L96" s="15">
        <f>VLOOKUP(A:A,[1]TDSheet!$A:$T,20,0)</f>
        <v>0</v>
      </c>
      <c r="M96" s="15">
        <f>VLOOKUP(A:A,[1]TDSheet!$A:$O,15,0)</f>
        <v>40</v>
      </c>
      <c r="N96" s="15"/>
      <c r="O96" s="15"/>
      <c r="P96" s="15"/>
      <c r="Q96" s="15"/>
      <c r="R96" s="15"/>
      <c r="S96" s="15">
        <f t="shared" si="14"/>
        <v>24.299199999999999</v>
      </c>
      <c r="T96" s="21"/>
      <c r="U96" s="18">
        <f t="shared" si="15"/>
        <v>18.412211101600054</v>
      </c>
      <c r="V96" s="15">
        <f t="shared" si="16"/>
        <v>15.119921643510898</v>
      </c>
      <c r="W96" s="15"/>
      <c r="X96" s="15"/>
      <c r="Y96" s="15">
        <f>VLOOKUP(A:A,[1]TDSheet!$A:$Z,26,0)</f>
        <v>62</v>
      </c>
      <c r="Z96" s="15">
        <f>VLOOKUP(A:A,[1]TDSheet!$A:$AA,27,0)</f>
        <v>56.843399999999995</v>
      </c>
      <c r="AA96" s="15">
        <f>VLOOKUP(A:A,[1]TDSheet!$A:$S,19,0)</f>
        <v>49.694800000000001</v>
      </c>
      <c r="AB96" s="15">
        <f>VLOOKUP(A:A,[3]TDSheet!$A:$D,4,0)</f>
        <v>23.414000000000001</v>
      </c>
      <c r="AC96" s="22" t="s">
        <v>138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97</v>
      </c>
      <c r="B97" s="7" t="s">
        <v>8</v>
      </c>
      <c r="C97" s="8">
        <v>791</v>
      </c>
      <c r="D97" s="8">
        <v>1606</v>
      </c>
      <c r="E97" s="8">
        <v>1215</v>
      </c>
      <c r="F97" s="8">
        <v>1158</v>
      </c>
      <c r="G97" s="1">
        <f>VLOOKUP(A:A,[1]TDSheet!$A:$G,7,0)</f>
        <v>0.4</v>
      </c>
      <c r="H97" s="1" t="e">
        <f>VLOOKUP(A:A,[1]TDSheet!$A:$H,8,0)</f>
        <v>#N/A</v>
      </c>
      <c r="I97" s="15">
        <f>VLOOKUP(A:A,[2]TDSheet!$A:$F,6,0)</f>
        <v>1223</v>
      </c>
      <c r="J97" s="15">
        <f t="shared" si="13"/>
        <v>-8</v>
      </c>
      <c r="K97" s="15">
        <f>VLOOKUP(A:A,[1]TDSheet!$A:$R,18,0)</f>
        <v>120</v>
      </c>
      <c r="L97" s="15">
        <f>VLOOKUP(A:A,[1]TDSheet!$A:$T,20,0)</f>
        <v>240</v>
      </c>
      <c r="M97" s="15">
        <f>VLOOKUP(A:A,[1]TDSheet!$A:$O,15,0)</f>
        <v>240</v>
      </c>
      <c r="N97" s="15"/>
      <c r="O97" s="15"/>
      <c r="P97" s="15"/>
      <c r="Q97" s="15"/>
      <c r="R97" s="15"/>
      <c r="S97" s="15">
        <f t="shared" si="14"/>
        <v>243</v>
      </c>
      <c r="T97" s="21">
        <v>480</v>
      </c>
      <c r="U97" s="18">
        <f t="shared" si="15"/>
        <v>9.2098765432098766</v>
      </c>
      <c r="V97" s="15">
        <f t="shared" si="16"/>
        <v>4.7654320987654319</v>
      </c>
      <c r="W97" s="15"/>
      <c r="X97" s="15"/>
      <c r="Y97" s="15">
        <f>VLOOKUP(A:A,[1]TDSheet!$A:$Z,26,0)</f>
        <v>239</v>
      </c>
      <c r="Z97" s="15">
        <f>VLOOKUP(A:A,[1]TDSheet!$A:$AA,27,0)</f>
        <v>222.2</v>
      </c>
      <c r="AA97" s="15">
        <f>VLOOKUP(A:A,[1]TDSheet!$A:$S,19,0)</f>
        <v>215</v>
      </c>
      <c r="AB97" s="15">
        <f>VLOOKUP(A:A,[3]TDSheet!$A:$D,4,0)</f>
        <v>489</v>
      </c>
      <c r="AC97" s="15" t="str">
        <f>VLOOKUP(A:A,[1]TDSheet!$A:$AC,29,0)</f>
        <v>плакат</v>
      </c>
      <c r="AD97" s="15" t="e">
        <f>VLOOKUP(A:A,[1]TDSheet!$A:$AD,30,0)</f>
        <v>#N/A</v>
      </c>
      <c r="AE97" s="15">
        <f t="shared" si="17"/>
        <v>192</v>
      </c>
      <c r="AF97" s="15"/>
      <c r="AG97" s="15"/>
      <c r="AH97" s="15"/>
    </row>
    <row r="98" spans="1:34" s="1" customFormat="1" ht="11.1" customHeight="1" outlineLevel="1" x14ac:dyDescent="0.2">
      <c r="A98" s="7" t="s">
        <v>98</v>
      </c>
      <c r="B98" s="7" t="s">
        <v>8</v>
      </c>
      <c r="C98" s="8">
        <v>2188</v>
      </c>
      <c r="D98" s="8">
        <v>4071</v>
      </c>
      <c r="E98" s="8">
        <v>2600</v>
      </c>
      <c r="F98" s="8">
        <v>3588</v>
      </c>
      <c r="G98" s="1">
        <f>VLOOKUP(A:A,[1]TDSheet!$A:$G,7,0)</f>
        <v>0.41</v>
      </c>
      <c r="H98" s="1" t="e">
        <f>VLOOKUP(A:A,[1]TDSheet!$A:$H,8,0)</f>
        <v>#N/A</v>
      </c>
      <c r="I98" s="15">
        <f>VLOOKUP(A:A,[2]TDSheet!$A:$F,6,0)</f>
        <v>2658</v>
      </c>
      <c r="J98" s="15">
        <f t="shared" si="13"/>
        <v>-58</v>
      </c>
      <c r="K98" s="15">
        <f>VLOOKUP(A:A,[1]TDSheet!$A:$R,18,0)</f>
        <v>400</v>
      </c>
      <c r="L98" s="15">
        <f>VLOOKUP(A:A,[1]TDSheet!$A:$T,20,0)</f>
        <v>500</v>
      </c>
      <c r="M98" s="15">
        <f>VLOOKUP(A:A,[1]TDSheet!$A:$O,15,0)</f>
        <v>900</v>
      </c>
      <c r="N98" s="15"/>
      <c r="O98" s="15"/>
      <c r="P98" s="15"/>
      <c r="Q98" s="15"/>
      <c r="R98" s="15"/>
      <c r="S98" s="15">
        <f t="shared" si="14"/>
        <v>520</v>
      </c>
      <c r="T98" s="21"/>
      <c r="U98" s="18">
        <f t="shared" si="15"/>
        <v>10.361538461538462</v>
      </c>
      <c r="V98" s="15">
        <f t="shared" si="16"/>
        <v>6.9</v>
      </c>
      <c r="W98" s="15"/>
      <c r="X98" s="15"/>
      <c r="Y98" s="15">
        <f>VLOOKUP(A:A,[1]TDSheet!$A:$Z,26,0)</f>
        <v>663</v>
      </c>
      <c r="Z98" s="15">
        <f>VLOOKUP(A:A,[1]TDSheet!$A:$AA,27,0)</f>
        <v>572.79999999999995</v>
      </c>
      <c r="AA98" s="15">
        <f>VLOOKUP(A:A,[1]TDSheet!$A:$S,19,0)</f>
        <v>537.20000000000005</v>
      </c>
      <c r="AB98" s="15">
        <f>VLOOKUP(A:A,[3]TDSheet!$A:$D,4,0)</f>
        <v>622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0</v>
      </c>
      <c r="AF98" s="15"/>
      <c r="AG98" s="15"/>
      <c r="AH98" s="15"/>
    </row>
    <row r="99" spans="1:34" s="1" customFormat="1" ht="11.1" customHeight="1" outlineLevel="1" x14ac:dyDescent="0.2">
      <c r="A99" s="7" t="s">
        <v>99</v>
      </c>
      <c r="B99" s="7" t="s">
        <v>9</v>
      </c>
      <c r="C99" s="8">
        <v>60.08</v>
      </c>
      <c r="D99" s="8">
        <v>266.952</v>
      </c>
      <c r="E99" s="8">
        <v>186.26499999999999</v>
      </c>
      <c r="F99" s="8">
        <v>138.767</v>
      </c>
      <c r="G99" s="1">
        <f>VLOOKUP(A:A,[1]TDSheet!$A:$G,7,0)</f>
        <v>1</v>
      </c>
      <c r="H99" s="1" t="e">
        <f>VLOOKUP(A:A,[1]TDSheet!$A:$H,8,0)</f>
        <v>#N/A</v>
      </c>
      <c r="I99" s="15">
        <f>VLOOKUP(A:A,[2]TDSheet!$A:$F,6,0)</f>
        <v>178.2</v>
      </c>
      <c r="J99" s="15">
        <f t="shared" si="13"/>
        <v>8.0649999999999977</v>
      </c>
      <c r="K99" s="15">
        <f>VLOOKUP(A:A,[1]TDSheet!$A:$R,18,0)</f>
        <v>0</v>
      </c>
      <c r="L99" s="15">
        <f>VLOOKUP(A:A,[1]TDSheet!$A:$T,20,0)</f>
        <v>0</v>
      </c>
      <c r="M99" s="15">
        <f>VLOOKUP(A:A,[1]TDSheet!$A:$O,15,0)</f>
        <v>20</v>
      </c>
      <c r="N99" s="15"/>
      <c r="O99" s="15"/>
      <c r="P99" s="15"/>
      <c r="Q99" s="15"/>
      <c r="R99" s="15"/>
      <c r="S99" s="15">
        <f t="shared" si="14"/>
        <v>37.253</v>
      </c>
      <c r="T99" s="21">
        <v>120</v>
      </c>
      <c r="U99" s="18">
        <f t="shared" si="15"/>
        <v>7.483075188575417</v>
      </c>
      <c r="V99" s="15">
        <f t="shared" si="16"/>
        <v>3.7249885915228305</v>
      </c>
      <c r="W99" s="15"/>
      <c r="X99" s="15"/>
      <c r="Y99" s="15">
        <f>VLOOKUP(A:A,[1]TDSheet!$A:$Z,26,0)</f>
        <v>31.2</v>
      </c>
      <c r="Z99" s="15">
        <f>VLOOKUP(A:A,[1]TDSheet!$A:$AA,27,0)</f>
        <v>27.379799999999999</v>
      </c>
      <c r="AA99" s="15">
        <f>VLOOKUP(A:A,[1]TDSheet!$A:$S,19,0)</f>
        <v>30.018799999999999</v>
      </c>
      <c r="AB99" s="15">
        <f>VLOOKUP(A:A,[3]TDSheet!$A:$D,4,0)</f>
        <v>21.696999999999999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7"/>
        <v>120</v>
      </c>
      <c r="AF99" s="15"/>
      <c r="AG99" s="15"/>
      <c r="AH99" s="15"/>
    </row>
    <row r="100" spans="1:34" s="1" customFormat="1" ht="11.1" customHeight="1" outlineLevel="1" x14ac:dyDescent="0.2">
      <c r="A100" s="7" t="s">
        <v>100</v>
      </c>
      <c r="B100" s="7" t="s">
        <v>8</v>
      </c>
      <c r="C100" s="8">
        <v>323</v>
      </c>
      <c r="D100" s="8">
        <v>124</v>
      </c>
      <c r="E100" s="19">
        <v>51</v>
      </c>
      <c r="F100" s="19">
        <v>386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58</v>
      </c>
      <c r="J100" s="15">
        <f t="shared" si="13"/>
        <v>-7</v>
      </c>
      <c r="K100" s="15">
        <f>VLOOKUP(A:A,[1]TDSheet!$A:$R,18,0)</f>
        <v>0</v>
      </c>
      <c r="L100" s="15">
        <f>VLOOKUP(A:A,[1]TDSheet!$A:$T,20,0)</f>
        <v>0</v>
      </c>
      <c r="M100" s="15">
        <f>VLOOKUP(A:A,[1]TDSheet!$A:$O,15,0)</f>
        <v>0</v>
      </c>
      <c r="N100" s="15"/>
      <c r="O100" s="15"/>
      <c r="P100" s="15"/>
      <c r="Q100" s="15"/>
      <c r="R100" s="15"/>
      <c r="S100" s="15">
        <f t="shared" si="14"/>
        <v>10.199999999999999</v>
      </c>
      <c r="T100" s="21"/>
      <c r="U100" s="18">
        <f t="shared" si="15"/>
        <v>37.843137254901961</v>
      </c>
      <c r="V100" s="15">
        <f t="shared" si="16"/>
        <v>37.843137254901961</v>
      </c>
      <c r="W100" s="15"/>
      <c r="X100" s="15"/>
      <c r="Y100" s="15">
        <f>VLOOKUP(A:A,[1]TDSheet!$A:$Z,26,0)</f>
        <v>1.4</v>
      </c>
      <c r="Z100" s="15">
        <f>VLOOKUP(A:A,[1]TDSheet!$A:$AA,27,0)</f>
        <v>5.2</v>
      </c>
      <c r="AA100" s="15">
        <f>VLOOKUP(A:A,[1]TDSheet!$A:$S,19,0)</f>
        <v>8</v>
      </c>
      <c r="AB100" s="15">
        <f>VLOOKUP(A:A,[3]TDSheet!$A:$D,4,0)</f>
        <v>7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0</v>
      </c>
      <c r="AF100" s="15"/>
      <c r="AG100" s="15"/>
      <c r="AH100" s="15"/>
    </row>
    <row r="101" spans="1:34" s="1" customFormat="1" ht="11.1" customHeight="1" outlineLevel="1" x14ac:dyDescent="0.2">
      <c r="A101" s="7" t="s">
        <v>101</v>
      </c>
      <c r="B101" s="7" t="s">
        <v>8</v>
      </c>
      <c r="C101" s="8">
        <v>406</v>
      </c>
      <c r="D101" s="8">
        <v>1042</v>
      </c>
      <c r="E101" s="8">
        <v>853</v>
      </c>
      <c r="F101" s="8">
        <v>561</v>
      </c>
      <c r="G101" s="1">
        <f>VLOOKUP(A:A,[1]TDSheet!$A:$G,7,0)</f>
        <v>0.14000000000000001</v>
      </c>
      <c r="H101" s="1" t="e">
        <f>VLOOKUP(A:A,[1]TDSheet!$A:$H,8,0)</f>
        <v>#N/A</v>
      </c>
      <c r="I101" s="15">
        <f>VLOOKUP(A:A,[2]TDSheet!$A:$F,6,0)</f>
        <v>883</v>
      </c>
      <c r="J101" s="15">
        <f t="shared" si="13"/>
        <v>-30</v>
      </c>
      <c r="K101" s="15">
        <f>VLOOKUP(A:A,[1]TDSheet!$A:$R,18,0)</f>
        <v>240</v>
      </c>
      <c r="L101" s="15">
        <f>VLOOKUP(A:A,[1]TDSheet!$A:$T,20,0)</f>
        <v>0</v>
      </c>
      <c r="M101" s="15">
        <f>VLOOKUP(A:A,[1]TDSheet!$A:$O,15,0)</f>
        <v>120</v>
      </c>
      <c r="N101" s="15"/>
      <c r="O101" s="15"/>
      <c r="P101" s="15"/>
      <c r="Q101" s="15"/>
      <c r="R101" s="15"/>
      <c r="S101" s="15">
        <f t="shared" si="14"/>
        <v>170.6</v>
      </c>
      <c r="T101" s="21">
        <v>480</v>
      </c>
      <c r="U101" s="18">
        <f t="shared" si="15"/>
        <v>8.2121922626025796</v>
      </c>
      <c r="V101" s="15">
        <f t="shared" si="16"/>
        <v>3.2883939038686987</v>
      </c>
      <c r="W101" s="15"/>
      <c r="X101" s="15"/>
      <c r="Y101" s="15">
        <f>VLOOKUP(A:A,[1]TDSheet!$A:$Z,26,0)</f>
        <v>155</v>
      </c>
      <c r="Z101" s="15">
        <f>VLOOKUP(A:A,[1]TDSheet!$A:$AA,27,0)</f>
        <v>157.19999999999999</v>
      </c>
      <c r="AA101" s="15">
        <f>VLOOKUP(A:A,[1]TDSheet!$A:$S,19,0)</f>
        <v>148</v>
      </c>
      <c r="AB101" s="15">
        <f>VLOOKUP(A:A,[3]TDSheet!$A:$D,4,0)</f>
        <v>151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67.2</v>
      </c>
      <c r="AF101" s="15"/>
      <c r="AG101" s="15"/>
      <c r="AH101" s="15"/>
    </row>
    <row r="102" spans="1:34" s="1" customFormat="1" ht="11.1" customHeight="1" outlineLevel="1" x14ac:dyDescent="0.2">
      <c r="A102" s="7" t="s">
        <v>102</v>
      </c>
      <c r="B102" s="7" t="s">
        <v>8</v>
      </c>
      <c r="C102" s="8">
        <v>229</v>
      </c>
      <c r="D102" s="8">
        <v>334</v>
      </c>
      <c r="E102" s="8">
        <v>277</v>
      </c>
      <c r="F102" s="8">
        <v>273</v>
      </c>
      <c r="G102" s="1">
        <v>0</v>
      </c>
      <c r="H102" s="1" t="e">
        <f>VLOOKUP(A:A,[1]TDSheet!$A:$H,8,0)</f>
        <v>#N/A</v>
      </c>
      <c r="I102" s="15">
        <f>VLOOKUP(A:A,[2]TDSheet!$A:$F,6,0)</f>
        <v>3301</v>
      </c>
      <c r="J102" s="15">
        <f t="shared" si="13"/>
        <v>-3024</v>
      </c>
      <c r="K102" s="15">
        <f>VLOOKUP(A:A,[1]TDSheet!$A:$R,18,0)</f>
        <v>0</v>
      </c>
      <c r="L102" s="15">
        <f>VLOOKUP(A:A,[1]TDSheet!$A:$T,20,0)</f>
        <v>0</v>
      </c>
      <c r="M102" s="15">
        <f>VLOOKUP(A:A,[1]TDSheet!$A:$O,15,0)</f>
        <v>0</v>
      </c>
      <c r="N102" s="15"/>
      <c r="O102" s="15"/>
      <c r="P102" s="15"/>
      <c r="Q102" s="15"/>
      <c r="R102" s="15"/>
      <c r="S102" s="15">
        <f t="shared" si="14"/>
        <v>55.4</v>
      </c>
      <c r="T102" s="21"/>
      <c r="U102" s="18">
        <f t="shared" si="15"/>
        <v>4.9277978339350179</v>
      </c>
      <c r="V102" s="15">
        <f t="shared" si="16"/>
        <v>4.9277978339350179</v>
      </c>
      <c r="W102" s="15"/>
      <c r="X102" s="15"/>
      <c r="Y102" s="15">
        <f>VLOOKUP(A:A,[1]TDSheet!$A:$Z,26,0)</f>
        <v>45</v>
      </c>
      <c r="Z102" s="15">
        <f>VLOOKUP(A:A,[1]TDSheet!$A:$AA,27,0)</f>
        <v>32</v>
      </c>
      <c r="AA102" s="15">
        <f>VLOOKUP(A:A,[1]TDSheet!$A:$S,19,0)</f>
        <v>39.4</v>
      </c>
      <c r="AB102" s="15">
        <f>VLOOKUP(A:A,[3]TDSheet!$A:$D,4,0)</f>
        <v>65</v>
      </c>
      <c r="AC102" s="23" t="s">
        <v>139</v>
      </c>
      <c r="AD102" s="15" t="e">
        <f>VLOOKUP(A:A,[1]TDSheet!$A:$AD,30,0)</f>
        <v>#N/A</v>
      </c>
      <c r="AE102" s="15">
        <f t="shared" si="17"/>
        <v>0</v>
      </c>
      <c r="AF102" s="15"/>
      <c r="AG102" s="15"/>
      <c r="AH102" s="15"/>
    </row>
    <row r="103" spans="1:34" s="1" customFormat="1" ht="11.1" customHeight="1" outlineLevel="1" x14ac:dyDescent="0.2">
      <c r="A103" s="7" t="s">
        <v>107</v>
      </c>
      <c r="B103" s="7" t="s">
        <v>8</v>
      </c>
      <c r="C103" s="8"/>
      <c r="D103" s="8">
        <v>40</v>
      </c>
      <c r="E103" s="8">
        <v>0</v>
      </c>
      <c r="F103" s="19">
        <v>40</v>
      </c>
      <c r="G103" s="1">
        <f>VLOOKUP(A:A,[1]TDSheet!$A:$G,7,0)</f>
        <v>0</v>
      </c>
      <c r="H103" s="1" t="e">
        <f>VLOOKUP(A:A,[1]TDSheet!$A:$H,8,0)</f>
        <v>#N/A</v>
      </c>
      <c r="I103" s="15">
        <v>0</v>
      </c>
      <c r="J103" s="15">
        <f t="shared" si="13"/>
        <v>0</v>
      </c>
      <c r="K103" s="15">
        <f>VLOOKUP(A:A,[1]TDSheet!$A:$R,18,0)</f>
        <v>0</v>
      </c>
      <c r="L103" s="15">
        <f>VLOOKUP(A:A,[1]TDSheet!$A:$T,20,0)</f>
        <v>0</v>
      </c>
      <c r="M103" s="15">
        <f>VLOOKUP(A:A,[1]TDSheet!$A:$O,15,0)</f>
        <v>0</v>
      </c>
      <c r="N103" s="15"/>
      <c r="O103" s="15"/>
      <c r="P103" s="15"/>
      <c r="Q103" s="15"/>
      <c r="R103" s="15"/>
      <c r="S103" s="15">
        <f t="shared" si="14"/>
        <v>0</v>
      </c>
      <c r="T103" s="21"/>
      <c r="U103" s="18" t="e">
        <f t="shared" si="15"/>
        <v>#DIV/0!</v>
      </c>
      <c r="V103" s="15" t="e">
        <f t="shared" si="16"/>
        <v>#DIV/0!</v>
      </c>
      <c r="W103" s="15"/>
      <c r="X103" s="15"/>
      <c r="Y103" s="15">
        <f>VLOOKUP(A:A,[1]TDSheet!$A:$Z,26,0)</f>
        <v>0</v>
      </c>
      <c r="Z103" s="15">
        <f>VLOOKUP(A:A,[1]TDSheet!$A:$AA,27,0)</f>
        <v>0</v>
      </c>
      <c r="AA103" s="15">
        <f>VLOOKUP(A:A,[1]TDSheet!$A:$S,19,0)</f>
        <v>0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  <c r="AH103" s="15"/>
    </row>
    <row r="104" spans="1:34" s="1" customFormat="1" ht="11.1" customHeight="1" outlineLevel="1" x14ac:dyDescent="0.2">
      <c r="A104" s="7" t="s">
        <v>108</v>
      </c>
      <c r="B104" s="7" t="s">
        <v>8</v>
      </c>
      <c r="C104" s="8"/>
      <c r="D104" s="8">
        <v>800</v>
      </c>
      <c r="E104" s="8">
        <v>0</v>
      </c>
      <c r="F104" s="19">
        <v>800</v>
      </c>
      <c r="G104" s="13">
        <v>0</v>
      </c>
      <c r="H104" s="1" t="e">
        <f>VLOOKUP(A:A,[1]TDSheet!$A:$H,8,0)</f>
        <v>#N/A</v>
      </c>
      <c r="I104" s="15">
        <v>0</v>
      </c>
      <c r="J104" s="15">
        <f t="shared" si="13"/>
        <v>0</v>
      </c>
      <c r="K104" s="15">
        <v>0</v>
      </c>
      <c r="L104" s="15">
        <v>0</v>
      </c>
      <c r="M104" s="15">
        <v>0</v>
      </c>
      <c r="N104" s="15"/>
      <c r="O104" s="15"/>
      <c r="P104" s="15"/>
      <c r="Q104" s="15"/>
      <c r="R104" s="15"/>
      <c r="S104" s="15">
        <f t="shared" si="14"/>
        <v>0</v>
      </c>
      <c r="T104" s="21"/>
      <c r="U104" s="18" t="e">
        <f t="shared" si="15"/>
        <v>#DIV/0!</v>
      </c>
      <c r="V104" s="15" t="e">
        <f t="shared" si="16"/>
        <v>#DIV/0!</v>
      </c>
      <c r="W104" s="15"/>
      <c r="X104" s="15"/>
      <c r="Y104" s="15">
        <v>0</v>
      </c>
      <c r="Z104" s="15">
        <v>0</v>
      </c>
      <c r="AA104" s="15">
        <v>0</v>
      </c>
      <c r="AB104" s="15">
        <v>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0</v>
      </c>
      <c r="AF104" s="15"/>
      <c r="AG104" s="15"/>
      <c r="AH104" s="15"/>
    </row>
    <row r="105" spans="1:34" s="1" customFormat="1" ht="11.1" customHeight="1" outlineLevel="1" x14ac:dyDescent="0.2">
      <c r="A105" s="7" t="s">
        <v>109</v>
      </c>
      <c r="B105" s="7" t="s">
        <v>8</v>
      </c>
      <c r="C105" s="8"/>
      <c r="D105" s="8">
        <v>1200</v>
      </c>
      <c r="E105" s="8">
        <v>0</v>
      </c>
      <c r="F105" s="19">
        <v>1200</v>
      </c>
      <c r="G105" s="13">
        <v>0</v>
      </c>
      <c r="H105" s="1" t="e">
        <f>VLOOKUP(A:A,[1]TDSheet!$A:$H,8,0)</f>
        <v>#N/A</v>
      </c>
      <c r="I105" s="15">
        <v>0</v>
      </c>
      <c r="J105" s="15">
        <f t="shared" si="13"/>
        <v>0</v>
      </c>
      <c r="K105" s="15">
        <v>0</v>
      </c>
      <c r="L105" s="15">
        <v>0</v>
      </c>
      <c r="M105" s="15">
        <v>0</v>
      </c>
      <c r="N105" s="15"/>
      <c r="O105" s="15"/>
      <c r="P105" s="15"/>
      <c r="Q105" s="15"/>
      <c r="R105" s="15"/>
      <c r="S105" s="15">
        <f t="shared" si="14"/>
        <v>0</v>
      </c>
      <c r="T105" s="21"/>
      <c r="U105" s="18" t="e">
        <f t="shared" si="15"/>
        <v>#DIV/0!</v>
      </c>
      <c r="V105" s="15" t="e">
        <f t="shared" si="16"/>
        <v>#DIV/0!</v>
      </c>
      <c r="W105" s="15"/>
      <c r="X105" s="15"/>
      <c r="Y105" s="15">
        <v>0</v>
      </c>
      <c r="Z105" s="15">
        <v>0</v>
      </c>
      <c r="AA105" s="15">
        <v>0</v>
      </c>
      <c r="AB105" s="15">
        <v>0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0</v>
      </c>
      <c r="AF105" s="15"/>
      <c r="AG105" s="15"/>
      <c r="AH105" s="15"/>
    </row>
    <row r="106" spans="1:34" s="1" customFormat="1" ht="11.1" customHeight="1" outlineLevel="1" x14ac:dyDescent="0.2">
      <c r="A106" s="7" t="s">
        <v>110</v>
      </c>
      <c r="B106" s="7" t="s">
        <v>8</v>
      </c>
      <c r="C106" s="8"/>
      <c r="D106" s="8">
        <v>320</v>
      </c>
      <c r="E106" s="8">
        <v>0</v>
      </c>
      <c r="F106" s="19">
        <v>320</v>
      </c>
      <c r="G106" s="13">
        <v>0</v>
      </c>
      <c r="H106" s="1" t="e">
        <f>VLOOKUP(A:A,[1]TDSheet!$A:$H,8,0)</f>
        <v>#N/A</v>
      </c>
      <c r="I106" s="15">
        <v>0</v>
      </c>
      <c r="J106" s="15">
        <f t="shared" si="13"/>
        <v>0</v>
      </c>
      <c r="K106" s="15">
        <v>0</v>
      </c>
      <c r="L106" s="15">
        <v>0</v>
      </c>
      <c r="M106" s="15">
        <v>0</v>
      </c>
      <c r="N106" s="15"/>
      <c r="O106" s="15"/>
      <c r="P106" s="15"/>
      <c r="Q106" s="15"/>
      <c r="R106" s="15"/>
      <c r="S106" s="15">
        <f t="shared" si="14"/>
        <v>0</v>
      </c>
      <c r="T106" s="21"/>
      <c r="U106" s="18" t="e">
        <f t="shared" si="15"/>
        <v>#DIV/0!</v>
      </c>
      <c r="V106" s="15" t="e">
        <f t="shared" si="16"/>
        <v>#DIV/0!</v>
      </c>
      <c r="W106" s="15"/>
      <c r="X106" s="15"/>
      <c r="Y106" s="15">
        <v>0</v>
      </c>
      <c r="Z106" s="15">
        <v>0</v>
      </c>
      <c r="AA106" s="15">
        <v>0</v>
      </c>
      <c r="AB106" s="15">
        <v>0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7"/>
        <v>0</v>
      </c>
      <c r="AF106" s="15"/>
      <c r="AG106" s="15"/>
      <c r="AH106" s="15"/>
    </row>
    <row r="107" spans="1:34" s="1" customFormat="1" ht="11.1" customHeight="1" outlineLevel="1" x14ac:dyDescent="0.2">
      <c r="A107" s="7" t="s">
        <v>111</v>
      </c>
      <c r="B107" s="7" t="s">
        <v>8</v>
      </c>
      <c r="C107" s="8">
        <v>59</v>
      </c>
      <c r="D107" s="8"/>
      <c r="E107" s="8">
        <v>0</v>
      </c>
      <c r="F107" s="8"/>
      <c r="G107" s="1">
        <f>VLOOKUP(A:A,[1]TDSheet!$A:$G,7,0)</f>
        <v>0</v>
      </c>
      <c r="H107" s="1" t="e">
        <f>VLOOKUP(A:A,[1]TDSheet!$A:$H,8,0)</f>
        <v>#N/A</v>
      </c>
      <c r="I107" s="15">
        <v>0</v>
      </c>
      <c r="J107" s="15">
        <f t="shared" si="13"/>
        <v>0</v>
      </c>
      <c r="K107" s="15">
        <f>VLOOKUP(A:A,[1]TDSheet!$A:$R,18,0)</f>
        <v>0</v>
      </c>
      <c r="L107" s="15">
        <f>VLOOKUP(A:A,[1]TDSheet!$A:$T,20,0)</f>
        <v>0</v>
      </c>
      <c r="M107" s="15">
        <f>VLOOKUP(A:A,[1]TDSheet!$A:$O,15,0)</f>
        <v>0</v>
      </c>
      <c r="N107" s="15"/>
      <c r="O107" s="15"/>
      <c r="P107" s="15"/>
      <c r="Q107" s="15"/>
      <c r="R107" s="15"/>
      <c r="S107" s="15">
        <f t="shared" si="14"/>
        <v>0</v>
      </c>
      <c r="T107" s="21"/>
      <c r="U107" s="18" t="e">
        <f t="shared" si="15"/>
        <v>#DIV/0!</v>
      </c>
      <c r="V107" s="15" t="e">
        <f t="shared" si="16"/>
        <v>#DIV/0!</v>
      </c>
      <c r="W107" s="15"/>
      <c r="X107" s="15"/>
      <c r="Y107" s="15">
        <f>VLOOKUP(A:A,[1]TDSheet!$A:$Z,26,0)</f>
        <v>8.6</v>
      </c>
      <c r="Z107" s="15">
        <f>VLOOKUP(A:A,[1]TDSheet!$A:$AA,27,0)</f>
        <v>8.6</v>
      </c>
      <c r="AA107" s="15">
        <f>VLOOKUP(A:A,[1]TDSheet!$A:$S,19,0)</f>
        <v>5.2</v>
      </c>
      <c r="AB107" s="15">
        <v>0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7"/>
        <v>0</v>
      </c>
      <c r="AF107" s="15"/>
      <c r="AG107" s="15"/>
      <c r="AH107" s="15"/>
    </row>
    <row r="108" spans="1:34" s="1" customFormat="1" ht="11.1" customHeight="1" outlineLevel="1" x14ac:dyDescent="0.2">
      <c r="A108" s="7" t="s">
        <v>112</v>
      </c>
      <c r="B108" s="7" t="s">
        <v>9</v>
      </c>
      <c r="C108" s="8">
        <v>55.155999999999999</v>
      </c>
      <c r="D108" s="8">
        <v>4</v>
      </c>
      <c r="E108" s="8">
        <v>0</v>
      </c>
      <c r="F108" s="8"/>
      <c r="G108" s="1">
        <f>VLOOKUP(A:A,[1]TDSheet!$A:$G,7,0)</f>
        <v>0</v>
      </c>
      <c r="H108" s="1" t="e">
        <f>VLOOKUP(A:A,[1]TDSheet!$A:$H,8,0)</f>
        <v>#N/A</v>
      </c>
      <c r="I108" s="15">
        <f>VLOOKUP(A:A,[2]TDSheet!$A:$F,6,0)</f>
        <v>4</v>
      </c>
      <c r="J108" s="15">
        <f t="shared" si="13"/>
        <v>-4</v>
      </c>
      <c r="K108" s="15">
        <f>VLOOKUP(A:A,[1]TDSheet!$A:$R,18,0)</f>
        <v>0</v>
      </c>
      <c r="L108" s="15">
        <f>VLOOKUP(A:A,[1]TDSheet!$A:$T,20,0)</f>
        <v>0</v>
      </c>
      <c r="M108" s="15">
        <f>VLOOKUP(A:A,[1]TDSheet!$A:$O,15,0)</f>
        <v>0</v>
      </c>
      <c r="N108" s="15"/>
      <c r="O108" s="15"/>
      <c r="P108" s="15"/>
      <c r="Q108" s="15"/>
      <c r="R108" s="15"/>
      <c r="S108" s="15">
        <f t="shared" si="14"/>
        <v>0</v>
      </c>
      <c r="T108" s="21"/>
      <c r="U108" s="18" t="e">
        <f t="shared" si="15"/>
        <v>#DIV/0!</v>
      </c>
      <c r="V108" s="15" t="e">
        <f t="shared" si="16"/>
        <v>#DIV/0!</v>
      </c>
      <c r="W108" s="15"/>
      <c r="X108" s="15"/>
      <c r="Y108" s="15">
        <f>VLOOKUP(A:A,[1]TDSheet!$A:$Z,26,0)</f>
        <v>8.6652000000000005</v>
      </c>
      <c r="Z108" s="15">
        <f>VLOOKUP(A:A,[1]TDSheet!$A:$AA,27,0)</f>
        <v>6.7031999999999998</v>
      </c>
      <c r="AA108" s="15">
        <f>VLOOKUP(A:A,[1]TDSheet!$A:$S,19,0)</f>
        <v>2.7193999999999998</v>
      </c>
      <c r="AB108" s="15">
        <v>0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17"/>
        <v>0</v>
      </c>
      <c r="AF108" s="15"/>
      <c r="AG108" s="15"/>
      <c r="AH108" s="15"/>
    </row>
    <row r="109" spans="1:34" s="1" customFormat="1" ht="11.1" customHeight="1" outlineLevel="1" x14ac:dyDescent="0.2">
      <c r="A109" s="7" t="s">
        <v>113</v>
      </c>
      <c r="B109" s="7" t="s">
        <v>8</v>
      </c>
      <c r="C109" s="8"/>
      <c r="D109" s="8">
        <v>301</v>
      </c>
      <c r="E109" s="19">
        <v>25</v>
      </c>
      <c r="F109" s="19">
        <v>275</v>
      </c>
      <c r="G109" s="13">
        <v>0</v>
      </c>
      <c r="H109" s="1" t="e">
        <f>VLOOKUP(A:A,[1]TDSheet!$A:$H,8,0)</f>
        <v>#N/A</v>
      </c>
      <c r="I109" s="15">
        <f>VLOOKUP(A:A,[2]TDSheet!$A:$F,6,0)</f>
        <v>26</v>
      </c>
      <c r="J109" s="15">
        <f t="shared" si="13"/>
        <v>-1</v>
      </c>
      <c r="K109" s="15">
        <v>0</v>
      </c>
      <c r="L109" s="15">
        <v>0</v>
      </c>
      <c r="M109" s="15">
        <v>0</v>
      </c>
      <c r="N109" s="15"/>
      <c r="O109" s="15"/>
      <c r="P109" s="15"/>
      <c r="Q109" s="15"/>
      <c r="R109" s="15"/>
      <c r="S109" s="15">
        <f t="shared" si="14"/>
        <v>5</v>
      </c>
      <c r="T109" s="21"/>
      <c r="U109" s="18">
        <f t="shared" si="15"/>
        <v>55</v>
      </c>
      <c r="V109" s="15">
        <f t="shared" si="16"/>
        <v>55</v>
      </c>
      <c r="W109" s="15"/>
      <c r="X109" s="15"/>
      <c r="Y109" s="15">
        <v>0</v>
      </c>
      <c r="Z109" s="15">
        <v>0</v>
      </c>
      <c r="AA109" s="15">
        <v>0</v>
      </c>
      <c r="AB109" s="15">
        <f>VLOOKUP(A:A,[3]TDSheet!$A:$D,4,0)</f>
        <v>1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17"/>
        <v>0</v>
      </c>
      <c r="AF109" s="15"/>
      <c r="AG109" s="15"/>
      <c r="AH109" s="15"/>
    </row>
    <row r="110" spans="1:34" s="1" customFormat="1" ht="11.1" customHeight="1" outlineLevel="1" x14ac:dyDescent="0.2">
      <c r="A110" s="7" t="s">
        <v>114</v>
      </c>
      <c r="B110" s="7" t="s">
        <v>9</v>
      </c>
      <c r="C110" s="8"/>
      <c r="D110" s="8">
        <v>300</v>
      </c>
      <c r="E110" s="19">
        <v>12.475</v>
      </c>
      <c r="F110" s="19">
        <v>287.52499999999998</v>
      </c>
      <c r="G110" s="13">
        <v>0</v>
      </c>
      <c r="H110" s="1" t="e">
        <f>VLOOKUP(A:A,[1]TDSheet!$A:$H,8,0)</f>
        <v>#N/A</v>
      </c>
      <c r="I110" s="15">
        <f>VLOOKUP(A:A,[2]TDSheet!$A:$F,6,0)</f>
        <v>12</v>
      </c>
      <c r="J110" s="15">
        <f t="shared" si="13"/>
        <v>0.47499999999999964</v>
      </c>
      <c r="K110" s="15">
        <v>0</v>
      </c>
      <c r="L110" s="15">
        <v>0</v>
      </c>
      <c r="M110" s="15">
        <v>0</v>
      </c>
      <c r="N110" s="15"/>
      <c r="O110" s="15"/>
      <c r="P110" s="15"/>
      <c r="Q110" s="15"/>
      <c r="R110" s="15"/>
      <c r="S110" s="15">
        <f t="shared" si="14"/>
        <v>2.4950000000000001</v>
      </c>
      <c r="T110" s="21"/>
      <c r="U110" s="18">
        <f t="shared" si="15"/>
        <v>115.24048096192384</v>
      </c>
      <c r="V110" s="15">
        <f t="shared" si="16"/>
        <v>115.24048096192384</v>
      </c>
      <c r="W110" s="15"/>
      <c r="X110" s="15"/>
      <c r="Y110" s="15">
        <v>0</v>
      </c>
      <c r="Z110" s="15">
        <v>0</v>
      </c>
      <c r="AA110" s="15">
        <v>0</v>
      </c>
      <c r="AB110" s="15">
        <v>0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17"/>
        <v>0</v>
      </c>
      <c r="AF110" s="15"/>
      <c r="AG110" s="15"/>
      <c r="AH110" s="15"/>
    </row>
    <row r="111" spans="1:34" s="1" customFormat="1" ht="11.1" customHeight="1" outlineLevel="1" x14ac:dyDescent="0.2">
      <c r="A111" s="7" t="s">
        <v>115</v>
      </c>
      <c r="B111" s="7" t="s">
        <v>9</v>
      </c>
      <c r="C111" s="8">
        <v>462.13299999999998</v>
      </c>
      <c r="D111" s="8">
        <v>13.862</v>
      </c>
      <c r="E111" s="19">
        <v>185.874</v>
      </c>
      <c r="F111" s="19">
        <v>287.012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183.5</v>
      </c>
      <c r="J111" s="15">
        <f t="shared" si="13"/>
        <v>2.3739999999999952</v>
      </c>
      <c r="K111" s="15">
        <f>VLOOKUP(A:A,[1]TDSheet!$A:$R,18,0)</f>
        <v>0</v>
      </c>
      <c r="L111" s="15">
        <f>VLOOKUP(A:A,[1]TDSheet!$A:$T,20,0)</f>
        <v>0</v>
      </c>
      <c r="M111" s="15">
        <f>VLOOKUP(A:A,[1]TDSheet!$A:$O,15,0)</f>
        <v>0</v>
      </c>
      <c r="N111" s="15"/>
      <c r="O111" s="15"/>
      <c r="P111" s="15"/>
      <c r="Q111" s="15"/>
      <c r="R111" s="15"/>
      <c r="S111" s="15">
        <f t="shared" si="14"/>
        <v>37.174799999999998</v>
      </c>
      <c r="T111" s="21"/>
      <c r="U111" s="18">
        <f t="shared" si="15"/>
        <v>7.7206064323143639</v>
      </c>
      <c r="V111" s="15">
        <f t="shared" si="16"/>
        <v>7.7206064323143639</v>
      </c>
      <c r="W111" s="15"/>
      <c r="X111" s="15"/>
      <c r="Y111" s="15">
        <f>VLOOKUP(A:A,[1]TDSheet!$A:$Z,26,0)</f>
        <v>54.572000000000003</v>
      </c>
      <c r="Z111" s="15">
        <f>VLOOKUP(A:A,[1]TDSheet!$A:$AA,27,0)</f>
        <v>85.877399999999994</v>
      </c>
      <c r="AA111" s="15">
        <f>VLOOKUP(A:A,[1]TDSheet!$A:$S,19,0)</f>
        <v>58.652200000000008</v>
      </c>
      <c r="AB111" s="15">
        <f>VLOOKUP(A:A,[3]TDSheet!$A:$D,4,0)</f>
        <v>72.816000000000003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17"/>
        <v>0</v>
      </c>
      <c r="AF111" s="15"/>
      <c r="AG111" s="15"/>
      <c r="AH111" s="15"/>
    </row>
    <row r="112" spans="1:34" s="1" customFormat="1" ht="11.1" customHeight="1" outlineLevel="1" x14ac:dyDescent="0.2">
      <c r="A112" s="7" t="s">
        <v>103</v>
      </c>
      <c r="B112" s="7" t="s">
        <v>8</v>
      </c>
      <c r="C112" s="8">
        <v>178</v>
      </c>
      <c r="D112" s="8">
        <v>4</v>
      </c>
      <c r="E112" s="19">
        <v>103</v>
      </c>
      <c r="F112" s="19">
        <v>75</v>
      </c>
      <c r="G112" s="1">
        <f>VLOOKUP(A:A,[1]TDSheet!$A:$G,7,0)</f>
        <v>0</v>
      </c>
      <c r="H112" s="1">
        <f>VLOOKUP(A:A,[1]TDSheet!$A:$H,8,0)</f>
        <v>0</v>
      </c>
      <c r="I112" s="15">
        <f>VLOOKUP(A:A,[2]TDSheet!$A:$F,6,0)</f>
        <v>107</v>
      </c>
      <c r="J112" s="15">
        <f t="shared" si="13"/>
        <v>-4</v>
      </c>
      <c r="K112" s="15">
        <f>VLOOKUP(A:A,[1]TDSheet!$A:$R,18,0)</f>
        <v>0</v>
      </c>
      <c r="L112" s="15">
        <f>VLOOKUP(A:A,[1]TDSheet!$A:$T,20,0)</f>
        <v>0</v>
      </c>
      <c r="M112" s="15">
        <f>VLOOKUP(A:A,[1]TDSheet!$A:$O,15,0)</f>
        <v>0</v>
      </c>
      <c r="N112" s="15"/>
      <c r="O112" s="15"/>
      <c r="P112" s="15"/>
      <c r="Q112" s="15"/>
      <c r="R112" s="15"/>
      <c r="S112" s="15">
        <f t="shared" si="14"/>
        <v>20.6</v>
      </c>
      <c r="T112" s="21"/>
      <c r="U112" s="18">
        <f t="shared" si="15"/>
        <v>3.6407766990291259</v>
      </c>
      <c r="V112" s="15">
        <f t="shared" si="16"/>
        <v>3.6407766990291259</v>
      </c>
      <c r="W112" s="15"/>
      <c r="X112" s="15"/>
      <c r="Y112" s="15">
        <f>VLOOKUP(A:A,[1]TDSheet!$A:$Z,26,0)</f>
        <v>18.600000000000001</v>
      </c>
      <c r="Z112" s="15">
        <f>VLOOKUP(A:A,[1]TDSheet!$A:$AA,27,0)</f>
        <v>13</v>
      </c>
      <c r="AA112" s="15">
        <f>VLOOKUP(A:A,[1]TDSheet!$A:$S,19,0)</f>
        <v>16</v>
      </c>
      <c r="AB112" s="15">
        <f>VLOOKUP(A:A,[3]TDSheet!$A:$D,4,0)</f>
        <v>16</v>
      </c>
      <c r="AC112" s="15">
        <f>VLOOKUP(A:A,[1]TDSheet!$A:$AC,29,0)</f>
        <v>0</v>
      </c>
      <c r="AD112" s="15">
        <f>VLOOKUP(A:A,[1]TDSheet!$A:$AD,30,0)</f>
        <v>0</v>
      </c>
      <c r="AE112" s="15">
        <f t="shared" si="17"/>
        <v>0</v>
      </c>
      <c r="AF112" s="15"/>
      <c r="AG112" s="15"/>
      <c r="AH112" s="15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2025-03-06T11:53:53Z</dcterms:modified>
</cp:coreProperties>
</file>