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КИ Ташкент\Ташкент\"/>
    </mc:Choice>
  </mc:AlternateContent>
  <xr:revisionPtr revIDLastSave="0" documentId="13_ncr:1_{4B2E5306-3874-4D80-881A-64492AAD51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Q9" i="1" s="1"/>
  <c r="P10" i="1"/>
  <c r="P11" i="1"/>
  <c r="P12" i="1"/>
  <c r="P13" i="1"/>
  <c r="P14" i="1"/>
  <c r="Q14" i="1" s="1"/>
  <c r="P15" i="1"/>
  <c r="P16" i="1"/>
  <c r="P17" i="1"/>
  <c r="P18" i="1"/>
  <c r="P19" i="1"/>
  <c r="P20" i="1"/>
  <c r="Q20" i="1" s="1"/>
  <c r="P21" i="1"/>
  <c r="Q21" i="1" s="1"/>
  <c r="P22" i="1"/>
  <c r="P23" i="1"/>
  <c r="P24" i="1"/>
  <c r="P6" i="1"/>
  <c r="U24" i="1" l="1"/>
  <c r="Q24" i="1"/>
  <c r="T24" i="1" s="1"/>
  <c r="U22" i="1"/>
  <c r="Q22" i="1"/>
  <c r="T22" i="1" s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Q6" i="1"/>
  <c r="T6" i="1" s="1"/>
  <c r="U6" i="1"/>
  <c r="Q23" i="1"/>
  <c r="T23" i="1" s="1"/>
  <c r="U23" i="1"/>
  <c r="T21" i="1"/>
  <c r="U21" i="1"/>
  <c r="T19" i="1"/>
  <c r="U19" i="1"/>
  <c r="T17" i="1"/>
  <c r="U17" i="1"/>
  <c r="Q15" i="1"/>
  <c r="T15" i="1" s="1"/>
  <c r="U15" i="1"/>
  <c r="T13" i="1"/>
  <c r="U13" i="1"/>
  <c r="T11" i="1"/>
  <c r="U11" i="1"/>
  <c r="T9" i="1"/>
  <c r="U9" i="1"/>
  <c r="Q7" i="1"/>
  <c r="T7" i="1" s="1"/>
  <c r="U7" i="1"/>
  <c r="K24" i="1"/>
  <c r="K23" i="1"/>
  <c r="K22" i="1"/>
  <c r="X21" i="1"/>
  <c r="K21" i="1"/>
  <c r="K20" i="1"/>
  <c r="X19" i="1"/>
  <c r="K19" i="1"/>
  <c r="X18" i="1"/>
  <c r="K18" i="1"/>
  <c r="X17" i="1"/>
  <c r="K17" i="1"/>
  <c r="X16" i="1"/>
  <c r="K16" i="1"/>
  <c r="K15" i="1"/>
  <c r="K14" i="1"/>
  <c r="X13" i="1"/>
  <c r="K13" i="1"/>
  <c r="X12" i="1"/>
  <c r="K12" i="1"/>
  <c r="X11" i="1"/>
  <c r="K11" i="1"/>
  <c r="X10" i="1"/>
  <c r="K10" i="1"/>
  <c r="X9" i="1"/>
  <c r="K9" i="1"/>
  <c r="X8" i="1"/>
  <c r="K8" i="1"/>
  <c r="X7" i="1"/>
  <c r="K7" i="1"/>
  <c r="X6" i="1"/>
  <c r="K6" i="1"/>
  <c r="V5" i="1"/>
  <c r="R5" i="1"/>
  <c r="P5" i="1"/>
  <c r="O5" i="1"/>
  <c r="N5" i="1"/>
  <c r="M5" i="1"/>
  <c r="L5" i="1"/>
  <c r="J5" i="1"/>
  <c r="F5" i="1"/>
  <c r="E5" i="1"/>
  <c r="K5" i="1" l="1"/>
  <c r="X15" i="1"/>
  <c r="X23" i="1"/>
  <c r="X14" i="1"/>
  <c r="X20" i="1"/>
  <c r="X22" i="1"/>
  <c r="X24" i="1"/>
  <c r="Q5" i="1"/>
  <c r="X5" i="1" l="1"/>
</calcChain>
</file>

<file path=xl/sharedStrings.xml><?xml version="1.0" encoding="utf-8"?>
<sst xmlns="http://schemas.openxmlformats.org/spreadsheetml/2006/main" count="70" uniqueCount="50">
  <si>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</si>
  <si>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</si>
  <si>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</si>
  <si>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</si>
  <si>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</si>
  <si>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</si>
  <si>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</si>
  <si>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</si>
  <si>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</si>
  <si>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</si>
  <si>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</si>
  <si>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</si>
  <si>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</si>
  <si>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</si>
  <si>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</si>
  <si>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</si>
  <si>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</si>
  <si>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</si>
  <si>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</si>
  <si>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</si>
  <si>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</si>
  <si>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</si>
  <si>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</si>
  <si>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18,02,</t>
  </si>
  <si>
    <t>25,02,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</si>
  <si>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</si>
  <si>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</si>
  <si>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</si>
  <si>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</si>
  <si>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</si>
  <si>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</si>
  <si>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</si>
  <si>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</si>
  <si>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</si>
  <si>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</si>
  <si>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</si>
  <si>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</si>
  <si>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</si>
  <si>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</si>
  <si>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</si>
  <si>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</si>
  <si>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</si>
  <si>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</si>
  <si>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</si>
  <si>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</si>
  <si>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1001085636200,ГРУДИНКА ПРЕМИУМ к/в мл/к в/у 0.3кг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</si>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</sst>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.140625" customWidth="1"/>
    <col min="9" max="9" width="8" customWidth="1"/>
    <col min="10" max="13" width="0.7109375" customWidth="1"/>
    <col min="14" max="18" width="7" customWidth="1"/>
    <col min="19" max="19" width="21" customWidth="1"/>
    <col min="20" max="21" width="5" customWidth="1"/>
    <col min="22" max="22" width="6" customWidth="1"/>
    <col min="23" max="23" width="54.42578125" customWidth="1"/>
    <col min="24" max="24" width="7" customWidth="1"/>
    <col min="25" max="48" width="3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5347.8590000000004</v>
      </c>
      <c r="F5" s="4">
        <f>SUM(F6:F500)</f>
        <v>6757.4179999999997</v>
      </c>
      <c r="G5" s="7"/>
      <c r="H5" s="1"/>
      <c r="I5" s="1"/>
      <c r="J5" s="4">
        <f t="shared" ref="J5:R5" si="0">SUM(J6:J500)</f>
        <v>0</v>
      </c>
      <c r="K5" s="4">
        <f t="shared" si="0"/>
        <v>5347.8590000000004</v>
      </c>
      <c r="L5" s="4">
        <f t="shared" si="0"/>
        <v>0</v>
      </c>
      <c r="M5" s="4">
        <f t="shared" si="0"/>
        <v>0</v>
      </c>
      <c r="N5" s="4">
        <f t="shared" si="0"/>
        <v>3925</v>
      </c>
      <c r="O5" s="4">
        <f t="shared" si="0"/>
        <v>5950</v>
      </c>
      <c r="P5" s="4">
        <f t="shared" si="0"/>
        <v>1069.5717999999999</v>
      </c>
      <c r="Q5" s="4">
        <f t="shared" si="0"/>
        <v>5354.2237999999998</v>
      </c>
      <c r="R5" s="4">
        <f t="shared" si="0"/>
        <v>0</v>
      </c>
      <c r="S5" s="1"/>
      <c r="T5" s="1"/>
      <c r="U5" s="1"/>
      <c r="V5" s="4">
        <f>SUM(V6:V500)</f>
        <v>1024.1312</v>
      </c>
      <c r="W5" s="1"/>
      <c r="X5" s="4">
        <f>SUM(X6:X500)</f>
        <v>3100.8638000000001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27</v>
      </c>
      <c r="B6" s="1" t="s">
        <v>28</v>
      </c>
      <c r="C6" s="1">
        <v>13.516</v>
      </c>
      <c r="D6" s="1">
        <v>194.94</v>
      </c>
      <c r="E6" s="1">
        <v>130.95099999999999</v>
      </c>
      <c r="F6" s="1">
        <v>75.42</v>
      </c>
      <c r="G6" s="7">
        <v>1</v>
      </c>
      <c r="H6" s="1">
        <v>45</v>
      </c>
      <c r="I6" s="1">
        <v>7009</v>
      </c>
      <c r="J6" s="1"/>
      <c r="K6" s="1">
        <f t="shared" ref="K6:K24" si="1">E6-J6</f>
        <v>130.95099999999999</v>
      </c>
      <c r="L6" s="1"/>
      <c r="M6" s="1"/>
      <c r="N6" s="1">
        <v>130</v>
      </c>
      <c r="O6" s="1">
        <v>220</v>
      </c>
      <c r="P6" s="1">
        <f>E6/5</f>
        <v>26.190199999999997</v>
      </c>
      <c r="Q6" s="5">
        <f>18*P6-O6-N6-F6</f>
        <v>46.003599999999963</v>
      </c>
      <c r="R6" s="5"/>
      <c r="S6" s="1"/>
      <c r="T6" s="1">
        <f>(F6+N6+O6+Q6)/P6</f>
        <v>18</v>
      </c>
      <c r="U6" s="1">
        <f>(F6+N6+O6)/P6</f>
        <v>16.243480385793163</v>
      </c>
      <c r="V6" s="1">
        <v>36.975200000000001</v>
      </c>
      <c r="W6" s="1"/>
      <c r="X6" s="1">
        <f t="shared" ref="X6:X24" si="2">G6*Q6</f>
        <v>46.003599999999963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29</v>
      </c>
      <c r="B7" s="1" t="s">
        <v>30</v>
      </c>
      <c r="C7" s="1">
        <v>32</v>
      </c>
      <c r="D7" s="1">
        <v>912</v>
      </c>
      <c r="E7" s="1">
        <v>586</v>
      </c>
      <c r="F7" s="1">
        <v>341</v>
      </c>
      <c r="G7" s="7">
        <v>0.35</v>
      </c>
      <c r="H7" s="1">
        <v>45</v>
      </c>
      <c r="I7" s="1">
        <v>7007</v>
      </c>
      <c r="J7" s="1"/>
      <c r="K7" s="1">
        <f t="shared" si="1"/>
        <v>586</v>
      </c>
      <c r="L7" s="1"/>
      <c r="M7" s="1"/>
      <c r="N7" s="1">
        <v>290</v>
      </c>
      <c r="O7" s="1">
        <v>900</v>
      </c>
      <c r="P7" s="1">
        <f t="shared" ref="P7:P24" si="3">E7/5</f>
        <v>117.2</v>
      </c>
      <c r="Q7" s="5">
        <f t="shared" ref="Q7:Q24" si="4">18*P7-O7-N7-F7</f>
        <v>578.59999999999991</v>
      </c>
      <c r="R7" s="5"/>
      <c r="S7" s="1"/>
      <c r="T7" s="1">
        <f t="shared" ref="T7:T24" si="5">(F7+N7+O7+Q7)/P7</f>
        <v>18</v>
      </c>
      <c r="U7" s="1">
        <f t="shared" ref="U7:U24" si="6">(F7+N7+O7)/P7</f>
        <v>13.063139931740613</v>
      </c>
      <c r="V7" s="1">
        <v>133.6</v>
      </c>
      <c r="W7" s="1"/>
      <c r="X7" s="1">
        <f t="shared" si="2"/>
        <v>202.50999999999996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31</v>
      </c>
      <c r="B8" s="1" t="s">
        <v>28</v>
      </c>
      <c r="C8" s="1">
        <v>97.769000000000005</v>
      </c>
      <c r="D8" s="1">
        <v>347.69499999999999</v>
      </c>
      <c r="E8" s="1">
        <v>139.02199999999999</v>
      </c>
      <c r="F8" s="1">
        <v>301.858</v>
      </c>
      <c r="G8" s="7">
        <v>1</v>
      </c>
      <c r="H8" s="1">
        <v>45</v>
      </c>
      <c r="I8" s="1">
        <v>7002</v>
      </c>
      <c r="J8" s="1"/>
      <c r="K8" s="1">
        <f t="shared" si="1"/>
        <v>139.02199999999999</v>
      </c>
      <c r="L8" s="1"/>
      <c r="M8" s="1"/>
      <c r="N8" s="1">
        <v>150</v>
      </c>
      <c r="O8" s="1">
        <v>200</v>
      </c>
      <c r="P8" s="1">
        <f t="shared" si="3"/>
        <v>27.804399999999998</v>
      </c>
      <c r="Q8" s="5"/>
      <c r="R8" s="5"/>
      <c r="S8" s="1"/>
      <c r="T8" s="1">
        <f t="shared" si="5"/>
        <v>23.444418868955992</v>
      </c>
      <c r="U8" s="1">
        <f t="shared" si="6"/>
        <v>23.444418868955992</v>
      </c>
      <c r="V8" s="1">
        <v>39.964799999999997</v>
      </c>
      <c r="W8" s="1"/>
      <c r="X8" s="1">
        <f t="shared" si="2"/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32</v>
      </c>
      <c r="B9" s="1" t="s">
        <v>30</v>
      </c>
      <c r="C9" s="1"/>
      <c r="D9" s="1">
        <v>736</v>
      </c>
      <c r="E9" s="1">
        <v>488</v>
      </c>
      <c r="F9" s="1">
        <v>239</v>
      </c>
      <c r="G9" s="7">
        <v>0.35</v>
      </c>
      <c r="H9" s="1">
        <v>45</v>
      </c>
      <c r="I9" s="1">
        <v>7017</v>
      </c>
      <c r="J9" s="1"/>
      <c r="K9" s="1">
        <f t="shared" si="1"/>
        <v>488</v>
      </c>
      <c r="L9" s="1"/>
      <c r="M9" s="1"/>
      <c r="N9" s="1"/>
      <c r="O9" s="1">
        <v>200</v>
      </c>
      <c r="P9" s="1">
        <f t="shared" si="3"/>
        <v>97.6</v>
      </c>
      <c r="Q9" s="5">
        <f>13*P9-O9-N9-F9</f>
        <v>829.8</v>
      </c>
      <c r="R9" s="5"/>
      <c r="S9" s="1"/>
      <c r="T9" s="1">
        <f t="shared" si="5"/>
        <v>13</v>
      </c>
      <c r="U9" s="1">
        <f t="shared" si="6"/>
        <v>4.4979508196721314</v>
      </c>
      <c r="V9" s="1">
        <v>0</v>
      </c>
      <c r="W9" s="1"/>
      <c r="X9" s="1">
        <f t="shared" si="2"/>
        <v>290.42999999999995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33</v>
      </c>
      <c r="B10" s="1" t="s">
        <v>30</v>
      </c>
      <c r="C10" s="1">
        <v>299</v>
      </c>
      <c r="D10" s="1">
        <v>902</v>
      </c>
      <c r="E10" s="1">
        <v>398</v>
      </c>
      <c r="F10" s="1">
        <v>776</v>
      </c>
      <c r="G10" s="7">
        <v>0.4</v>
      </c>
      <c r="H10" s="1">
        <v>60</v>
      </c>
      <c r="I10" s="1">
        <v>6354</v>
      </c>
      <c r="J10" s="1"/>
      <c r="K10" s="1">
        <f t="shared" si="1"/>
        <v>398</v>
      </c>
      <c r="L10" s="1"/>
      <c r="M10" s="1"/>
      <c r="N10" s="1">
        <v>625</v>
      </c>
      <c r="O10" s="1">
        <v>600</v>
      </c>
      <c r="P10" s="1">
        <f t="shared" si="3"/>
        <v>79.599999999999994</v>
      </c>
      <c r="Q10" s="5"/>
      <c r="R10" s="5"/>
      <c r="S10" s="1"/>
      <c r="T10" s="1">
        <f t="shared" si="5"/>
        <v>25.138190954773872</v>
      </c>
      <c r="U10" s="1">
        <f t="shared" si="6"/>
        <v>25.138190954773872</v>
      </c>
      <c r="V10" s="1">
        <v>86.6</v>
      </c>
      <c r="W10" s="1"/>
      <c r="X10" s="1">
        <f t="shared" si="2"/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34</v>
      </c>
      <c r="B11" s="1" t="s">
        <v>28</v>
      </c>
      <c r="C11" s="1">
        <v>17.617000000000001</v>
      </c>
      <c r="D11" s="1">
        <v>101.746</v>
      </c>
      <c r="E11" s="1">
        <v>61.076000000000001</v>
      </c>
      <c r="F11" s="1">
        <v>58.286999999999999</v>
      </c>
      <c r="G11" s="7">
        <v>1</v>
      </c>
      <c r="H11" s="1">
        <v>60</v>
      </c>
      <c r="I11" s="1">
        <v>4405</v>
      </c>
      <c r="J11" s="1"/>
      <c r="K11" s="1">
        <f t="shared" si="1"/>
        <v>61.076000000000001</v>
      </c>
      <c r="L11" s="1"/>
      <c r="M11" s="1"/>
      <c r="N11" s="1">
        <v>180</v>
      </c>
      <c r="O11" s="1">
        <v>200</v>
      </c>
      <c r="P11" s="1">
        <f t="shared" si="3"/>
        <v>12.215199999999999</v>
      </c>
      <c r="Q11" s="5"/>
      <c r="R11" s="5"/>
      <c r="S11" s="1"/>
      <c r="T11" s="1">
        <f t="shared" si="5"/>
        <v>35.880460409981012</v>
      </c>
      <c r="U11" s="1">
        <f t="shared" si="6"/>
        <v>35.880460409981012</v>
      </c>
      <c r="V11" s="1">
        <v>27.421800000000001</v>
      </c>
      <c r="W11" s="1"/>
      <c r="X11" s="1">
        <f t="shared" si="2"/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35</v>
      </c>
      <c r="B12" s="1" t="s">
        <v>30</v>
      </c>
      <c r="C12" s="1">
        <v>50</v>
      </c>
      <c r="D12" s="1">
        <v>600</v>
      </c>
      <c r="E12" s="1">
        <v>301</v>
      </c>
      <c r="F12" s="1">
        <v>340</v>
      </c>
      <c r="G12" s="7">
        <v>0.4</v>
      </c>
      <c r="H12" s="1">
        <v>60</v>
      </c>
      <c r="I12" s="1">
        <v>6334</v>
      </c>
      <c r="J12" s="1"/>
      <c r="K12" s="1">
        <f t="shared" si="1"/>
        <v>301</v>
      </c>
      <c r="L12" s="1"/>
      <c r="M12" s="1"/>
      <c r="N12" s="1">
        <v>500</v>
      </c>
      <c r="O12" s="1">
        <v>600</v>
      </c>
      <c r="P12" s="1">
        <f t="shared" si="3"/>
        <v>60.2</v>
      </c>
      <c r="Q12" s="5"/>
      <c r="R12" s="5"/>
      <c r="S12" s="1"/>
      <c r="T12" s="1">
        <f t="shared" si="5"/>
        <v>23.920265780730897</v>
      </c>
      <c r="U12" s="1">
        <f t="shared" si="6"/>
        <v>23.920265780730897</v>
      </c>
      <c r="V12" s="1">
        <v>88.8</v>
      </c>
      <c r="W12" s="1"/>
      <c r="X12" s="1">
        <f t="shared" si="2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36</v>
      </c>
      <c r="B13" s="1" t="s">
        <v>28</v>
      </c>
      <c r="C13" s="1">
        <v>55.69</v>
      </c>
      <c r="D13" s="1">
        <v>198.55600000000001</v>
      </c>
      <c r="E13" s="1">
        <v>116.462</v>
      </c>
      <c r="F13" s="1">
        <v>137.78399999999999</v>
      </c>
      <c r="G13" s="7">
        <v>1</v>
      </c>
      <c r="H13" s="1">
        <v>60</v>
      </c>
      <c r="I13" s="1">
        <v>4335</v>
      </c>
      <c r="J13" s="1"/>
      <c r="K13" s="1">
        <f t="shared" si="1"/>
        <v>116.462</v>
      </c>
      <c r="L13" s="1"/>
      <c r="M13" s="1"/>
      <c r="N13" s="1">
        <v>180</v>
      </c>
      <c r="O13" s="1">
        <v>180</v>
      </c>
      <c r="P13" s="1">
        <f t="shared" si="3"/>
        <v>23.292400000000001</v>
      </c>
      <c r="Q13" s="5"/>
      <c r="R13" s="5"/>
      <c r="S13" s="1"/>
      <c r="T13" s="1">
        <f t="shared" si="5"/>
        <v>21.371090999639367</v>
      </c>
      <c r="U13" s="1">
        <f t="shared" si="6"/>
        <v>21.371090999639367</v>
      </c>
      <c r="V13" s="1">
        <v>28.0412</v>
      </c>
      <c r="W13" s="1"/>
      <c r="X13" s="1">
        <f t="shared" si="2"/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37</v>
      </c>
      <c r="B14" s="1" t="s">
        <v>28</v>
      </c>
      <c r="C14" s="1">
        <v>6.0000000000000001E-3</v>
      </c>
      <c r="D14" s="1">
        <v>98.358000000000004</v>
      </c>
      <c r="E14" s="1">
        <v>97.576999999999998</v>
      </c>
      <c r="F14" s="1"/>
      <c r="G14" s="7">
        <v>1</v>
      </c>
      <c r="H14" s="1">
        <v>60</v>
      </c>
      <c r="I14" s="1">
        <v>3220</v>
      </c>
      <c r="J14" s="1"/>
      <c r="K14" s="1">
        <f t="shared" si="1"/>
        <v>97.576999999999998</v>
      </c>
      <c r="L14" s="1"/>
      <c r="M14" s="1"/>
      <c r="N14" s="1">
        <v>0</v>
      </c>
      <c r="O14" s="1">
        <v>180</v>
      </c>
      <c r="P14" s="1">
        <f t="shared" si="3"/>
        <v>19.5154</v>
      </c>
      <c r="Q14" s="5">
        <f>18*P14-O14-N14-F14</f>
        <v>171.27719999999999</v>
      </c>
      <c r="R14" s="5"/>
      <c r="S14" s="1"/>
      <c r="T14" s="1">
        <f t="shared" si="5"/>
        <v>18</v>
      </c>
      <c r="U14" s="1">
        <f t="shared" si="6"/>
        <v>9.2234850425817569</v>
      </c>
      <c r="V14" s="1">
        <v>30.347799999999999</v>
      </c>
      <c r="W14" s="1"/>
      <c r="X14" s="1">
        <f t="shared" si="2"/>
        <v>171.27719999999999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38</v>
      </c>
      <c r="B15" s="1" t="s">
        <v>28</v>
      </c>
      <c r="C15" s="1">
        <v>-3.5999999999999997E-2</v>
      </c>
      <c r="D15" s="1">
        <v>612.73800000000006</v>
      </c>
      <c r="E15" s="1">
        <v>566.26900000000001</v>
      </c>
      <c r="F15" s="1">
        <v>42.308999999999997</v>
      </c>
      <c r="G15" s="7">
        <v>1</v>
      </c>
      <c r="H15" s="1">
        <v>50</v>
      </c>
      <c r="I15" s="1">
        <v>7070</v>
      </c>
      <c r="J15" s="1"/>
      <c r="K15" s="1">
        <f t="shared" si="1"/>
        <v>566.26900000000001</v>
      </c>
      <c r="L15" s="1"/>
      <c r="M15" s="1"/>
      <c r="N15" s="1">
        <v>500</v>
      </c>
      <c r="O15" s="1">
        <v>600</v>
      </c>
      <c r="P15" s="1">
        <f t="shared" si="3"/>
        <v>113.2538</v>
      </c>
      <c r="Q15" s="5">
        <f t="shared" si="4"/>
        <v>896.25939999999991</v>
      </c>
      <c r="R15" s="5"/>
      <c r="S15" s="1"/>
      <c r="T15" s="1">
        <f t="shared" si="5"/>
        <v>18</v>
      </c>
      <c r="U15" s="1">
        <f t="shared" si="6"/>
        <v>10.086275250808361</v>
      </c>
      <c r="V15" s="1">
        <v>92.894800000000004</v>
      </c>
      <c r="W15" s="1"/>
      <c r="X15" s="1">
        <f t="shared" si="2"/>
        <v>896.25939999999991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39</v>
      </c>
      <c r="B16" s="1" t="s">
        <v>28</v>
      </c>
      <c r="C16" s="1">
        <v>192.07499999999999</v>
      </c>
      <c r="D16" s="1">
        <v>3.9449999999999998</v>
      </c>
      <c r="E16" s="1">
        <v>11.455</v>
      </c>
      <c r="F16" s="1">
        <v>179.12100000000001</v>
      </c>
      <c r="G16" s="7">
        <v>1</v>
      </c>
      <c r="H16" s="1">
        <v>120</v>
      </c>
      <c r="I16" s="1">
        <v>1146</v>
      </c>
      <c r="J16" s="1"/>
      <c r="K16" s="1">
        <f t="shared" si="1"/>
        <v>11.455</v>
      </c>
      <c r="L16" s="1"/>
      <c r="M16" s="1"/>
      <c r="N16" s="1">
        <v>0</v>
      </c>
      <c r="O16" s="1"/>
      <c r="P16" s="1">
        <f t="shared" si="3"/>
        <v>2.2909999999999999</v>
      </c>
      <c r="Q16" s="5"/>
      <c r="R16" s="5"/>
      <c r="S16" s="1"/>
      <c r="T16" s="1">
        <f t="shared" si="5"/>
        <v>78.184635530336109</v>
      </c>
      <c r="U16" s="1">
        <f t="shared" si="6"/>
        <v>78.184635530336109</v>
      </c>
      <c r="V16" s="1">
        <v>5.9805999999999999</v>
      </c>
      <c r="W16" s="10" t="s">
        <v>49</v>
      </c>
      <c r="X16" s="1">
        <f t="shared" si="2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40</v>
      </c>
      <c r="B17" s="1" t="s">
        <v>30</v>
      </c>
      <c r="C17" s="1">
        <v>1033</v>
      </c>
      <c r="D17" s="1"/>
      <c r="E17" s="1">
        <v>150</v>
      </c>
      <c r="F17" s="1">
        <v>881</v>
      </c>
      <c r="G17" s="7">
        <v>0.25</v>
      </c>
      <c r="H17" s="1">
        <v>120</v>
      </c>
      <c r="I17" s="1">
        <v>5738</v>
      </c>
      <c r="J17" s="1"/>
      <c r="K17" s="1">
        <f t="shared" si="1"/>
        <v>150</v>
      </c>
      <c r="L17" s="1"/>
      <c r="M17" s="1"/>
      <c r="N17" s="1">
        <v>0</v>
      </c>
      <c r="O17" s="1"/>
      <c r="P17" s="1">
        <f t="shared" si="3"/>
        <v>30</v>
      </c>
      <c r="Q17" s="5"/>
      <c r="R17" s="5"/>
      <c r="S17" s="1"/>
      <c r="T17" s="1">
        <f t="shared" si="5"/>
        <v>29.366666666666667</v>
      </c>
      <c r="U17" s="1">
        <f t="shared" si="6"/>
        <v>29.366666666666667</v>
      </c>
      <c r="V17" s="1">
        <v>26.8</v>
      </c>
      <c r="W17" s="10" t="s">
        <v>49</v>
      </c>
      <c r="X17" s="1">
        <f t="shared" si="2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41</v>
      </c>
      <c r="B18" s="1" t="s">
        <v>30</v>
      </c>
      <c r="C18" s="1">
        <v>3126</v>
      </c>
      <c r="D18" s="1"/>
      <c r="E18" s="1">
        <v>249</v>
      </c>
      <c r="F18" s="1">
        <v>2877</v>
      </c>
      <c r="G18" s="7">
        <v>0.25</v>
      </c>
      <c r="H18" s="1">
        <v>120</v>
      </c>
      <c r="I18" s="1">
        <v>4993</v>
      </c>
      <c r="J18" s="1"/>
      <c r="K18" s="1">
        <f t="shared" si="1"/>
        <v>249</v>
      </c>
      <c r="L18" s="1"/>
      <c r="M18" s="1"/>
      <c r="N18" s="1">
        <v>0</v>
      </c>
      <c r="O18" s="1"/>
      <c r="P18" s="1">
        <f t="shared" si="3"/>
        <v>49.8</v>
      </c>
      <c r="Q18" s="5"/>
      <c r="R18" s="5"/>
      <c r="S18" s="1"/>
      <c r="T18" s="1">
        <f t="shared" si="5"/>
        <v>57.7710843373494</v>
      </c>
      <c r="U18" s="1">
        <f t="shared" si="6"/>
        <v>57.7710843373494</v>
      </c>
      <c r="V18" s="1">
        <v>45</v>
      </c>
      <c r="W18" s="10" t="s">
        <v>49</v>
      </c>
      <c r="X18" s="1">
        <f t="shared" si="2"/>
        <v>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42</v>
      </c>
      <c r="B19" s="1" t="s">
        <v>28</v>
      </c>
      <c r="C19" s="1">
        <v>19.341000000000001</v>
      </c>
      <c r="D19" s="1">
        <v>3.9220000000000002</v>
      </c>
      <c r="E19" s="1">
        <v>9.7810000000000006</v>
      </c>
      <c r="F19" s="1">
        <v>8.5649999999999995</v>
      </c>
      <c r="G19" s="7">
        <v>1</v>
      </c>
      <c r="H19" s="1">
        <v>120</v>
      </c>
      <c r="I19" s="1">
        <v>4154</v>
      </c>
      <c r="J19" s="1"/>
      <c r="K19" s="1">
        <f t="shared" si="1"/>
        <v>9.7810000000000006</v>
      </c>
      <c r="L19" s="1"/>
      <c r="M19" s="1"/>
      <c r="N19" s="1">
        <v>50</v>
      </c>
      <c r="O19" s="1">
        <v>50</v>
      </c>
      <c r="P19" s="1">
        <f t="shared" si="3"/>
        <v>1.9562000000000002</v>
      </c>
      <c r="Q19" s="5"/>
      <c r="R19" s="5"/>
      <c r="S19" s="1"/>
      <c r="T19" s="1">
        <f t="shared" si="5"/>
        <v>55.497904099785295</v>
      </c>
      <c r="U19" s="1">
        <f t="shared" si="6"/>
        <v>55.497904099785295</v>
      </c>
      <c r="V19" s="1">
        <v>8.3103999999999996</v>
      </c>
      <c r="W19" s="1"/>
      <c r="X19" s="1">
        <f t="shared" si="2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43</v>
      </c>
      <c r="B20" s="1" t="s">
        <v>30</v>
      </c>
      <c r="C20" s="1">
        <v>419</v>
      </c>
      <c r="D20" s="1"/>
      <c r="E20" s="1">
        <v>170</v>
      </c>
      <c r="F20" s="1">
        <v>234</v>
      </c>
      <c r="G20" s="7">
        <v>0.25</v>
      </c>
      <c r="H20" s="1">
        <v>120</v>
      </c>
      <c r="I20" s="1">
        <v>5739</v>
      </c>
      <c r="J20" s="1"/>
      <c r="K20" s="1">
        <f t="shared" si="1"/>
        <v>170</v>
      </c>
      <c r="L20" s="1"/>
      <c r="M20" s="1"/>
      <c r="N20" s="1">
        <v>0</v>
      </c>
      <c r="O20" s="1"/>
      <c r="P20" s="1">
        <f t="shared" si="3"/>
        <v>34</v>
      </c>
      <c r="Q20" s="5">
        <f>15*P20-O20-N20-F20</f>
        <v>276</v>
      </c>
      <c r="R20" s="5"/>
      <c r="S20" s="1"/>
      <c r="T20" s="1">
        <f t="shared" si="5"/>
        <v>15</v>
      </c>
      <c r="U20" s="1">
        <f t="shared" si="6"/>
        <v>6.882352941176471</v>
      </c>
      <c r="V20" s="1">
        <v>30.6</v>
      </c>
      <c r="W20" s="1"/>
      <c r="X20" s="1">
        <f t="shared" si="2"/>
        <v>69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44</v>
      </c>
      <c r="B21" s="1" t="s">
        <v>30</v>
      </c>
      <c r="C21" s="1"/>
      <c r="D21" s="1">
        <v>990</v>
      </c>
      <c r="E21" s="1">
        <v>969</v>
      </c>
      <c r="F21" s="1"/>
      <c r="G21" s="7">
        <v>0.3</v>
      </c>
      <c r="H21" s="1">
        <v>45</v>
      </c>
      <c r="I21" s="1">
        <v>6200</v>
      </c>
      <c r="J21" s="1"/>
      <c r="K21" s="1">
        <f t="shared" si="1"/>
        <v>969</v>
      </c>
      <c r="L21" s="1"/>
      <c r="M21" s="1"/>
      <c r="N21" s="1">
        <v>500</v>
      </c>
      <c r="O21" s="1">
        <v>850</v>
      </c>
      <c r="P21" s="1">
        <f t="shared" si="3"/>
        <v>193.8</v>
      </c>
      <c r="Q21" s="5">
        <f>15*P21-O21-N21-F21</f>
        <v>1557</v>
      </c>
      <c r="R21" s="5"/>
      <c r="S21" s="1"/>
      <c r="T21" s="1">
        <f t="shared" si="5"/>
        <v>15</v>
      </c>
      <c r="U21" s="1">
        <f t="shared" si="6"/>
        <v>6.96594427244582</v>
      </c>
      <c r="V21" s="1">
        <v>167</v>
      </c>
      <c r="W21" s="1" t="s">
        <v>45</v>
      </c>
      <c r="X21" s="1">
        <f t="shared" si="2"/>
        <v>467.09999999999997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46</v>
      </c>
      <c r="B22" s="1" t="s">
        <v>30</v>
      </c>
      <c r="C22" s="1">
        <v>21</v>
      </c>
      <c r="D22" s="1">
        <v>600</v>
      </c>
      <c r="E22" s="1">
        <v>390</v>
      </c>
      <c r="F22" s="1">
        <v>222</v>
      </c>
      <c r="G22" s="7">
        <v>0.5</v>
      </c>
      <c r="H22" s="1">
        <v>60</v>
      </c>
      <c r="I22" s="1">
        <v>6346</v>
      </c>
      <c r="J22" s="1"/>
      <c r="K22" s="1">
        <f t="shared" si="1"/>
        <v>390</v>
      </c>
      <c r="L22" s="1"/>
      <c r="M22" s="1"/>
      <c r="N22" s="1">
        <v>500</v>
      </c>
      <c r="O22" s="1">
        <v>600</v>
      </c>
      <c r="P22" s="1">
        <f t="shared" si="3"/>
        <v>78</v>
      </c>
      <c r="Q22" s="5">
        <f t="shared" si="4"/>
        <v>82</v>
      </c>
      <c r="R22" s="5"/>
      <c r="S22" s="1"/>
      <c r="T22" s="1">
        <f t="shared" si="5"/>
        <v>18</v>
      </c>
      <c r="U22" s="1">
        <f t="shared" si="6"/>
        <v>16.948717948717949</v>
      </c>
      <c r="V22" s="1">
        <v>74.8</v>
      </c>
      <c r="W22" s="1"/>
      <c r="X22" s="1">
        <f t="shared" si="2"/>
        <v>41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47</v>
      </c>
      <c r="B23" s="1" t="s">
        <v>28</v>
      </c>
      <c r="C23" s="1">
        <v>-5.0000000000000001E-3</v>
      </c>
      <c r="D23" s="1">
        <v>354.375</v>
      </c>
      <c r="E23" s="1">
        <v>308.71600000000001</v>
      </c>
      <c r="F23" s="1">
        <v>44.073999999999998</v>
      </c>
      <c r="G23" s="7">
        <v>1</v>
      </c>
      <c r="H23" s="1">
        <v>60</v>
      </c>
      <c r="I23" s="1">
        <v>7058</v>
      </c>
      <c r="J23" s="1"/>
      <c r="K23" s="1">
        <f t="shared" si="1"/>
        <v>308.71600000000001</v>
      </c>
      <c r="L23" s="1"/>
      <c r="M23" s="1"/>
      <c r="N23" s="1">
        <v>200</v>
      </c>
      <c r="O23" s="1">
        <v>350</v>
      </c>
      <c r="P23" s="1">
        <f t="shared" si="3"/>
        <v>61.743200000000002</v>
      </c>
      <c r="Q23" s="5">
        <f t="shared" si="4"/>
        <v>517.30360000000007</v>
      </c>
      <c r="R23" s="5"/>
      <c r="S23" s="1"/>
      <c r="T23" s="1">
        <f t="shared" si="5"/>
        <v>18.000000000000004</v>
      </c>
      <c r="U23" s="1">
        <f t="shared" si="6"/>
        <v>9.6216911335985191</v>
      </c>
      <c r="V23" s="1">
        <v>61.221400000000003</v>
      </c>
      <c r="W23" s="1"/>
      <c r="X23" s="1">
        <f t="shared" si="2"/>
        <v>517.30360000000007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48</v>
      </c>
      <c r="B24" s="1" t="s">
        <v>28</v>
      </c>
      <c r="C24" s="1"/>
      <c r="D24" s="1">
        <v>205.94200000000001</v>
      </c>
      <c r="E24" s="1">
        <v>205.55</v>
      </c>
      <c r="F24" s="1"/>
      <c r="G24" s="7">
        <v>1</v>
      </c>
      <c r="H24" s="1">
        <v>50</v>
      </c>
      <c r="I24" s="1">
        <v>7075</v>
      </c>
      <c r="J24" s="1"/>
      <c r="K24" s="1">
        <f t="shared" si="1"/>
        <v>205.55</v>
      </c>
      <c r="L24" s="1"/>
      <c r="M24" s="1"/>
      <c r="N24" s="1">
        <v>120</v>
      </c>
      <c r="O24" s="1">
        <v>220</v>
      </c>
      <c r="P24" s="1">
        <f t="shared" si="3"/>
        <v>41.11</v>
      </c>
      <c r="Q24" s="5">
        <f t="shared" si="4"/>
        <v>399.98</v>
      </c>
      <c r="R24" s="5"/>
      <c r="S24" s="1"/>
      <c r="T24" s="1">
        <f t="shared" si="5"/>
        <v>18</v>
      </c>
      <c r="U24" s="1">
        <f t="shared" si="6"/>
        <v>8.270493797129653</v>
      </c>
      <c r="V24" s="1">
        <v>39.773200000000003</v>
      </c>
      <c r="W24" s="1"/>
      <c r="X24" s="1">
        <f t="shared" si="2"/>
        <v>399.98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X24" xr:uid="{ED6C4211-B4F3-48AB-B1BB-67C827128F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2025-02-24T13:58:19Z</dcterms:created>
  <dcterms:modified xsi:type="dcterms:W3CDTF">2025-03-03T13:07:39Z</dcterms:modified>
</cp:coreProperties>
</file>