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3,25 Ост КИ Ташкент\"/>
    </mc:Choice>
  </mc:AlternateContent>
  <xr:revisionPtr revIDLastSave="0" documentId="13_ncr:1_{A04B6F1F-56D8-4FF5-A24D-362A101067F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Sheet!$A$3:$X$24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P7" i="1" s="1"/>
  <c r="S7" i="1" s="1"/>
  <c r="O8" i="1"/>
  <c r="T8" i="1" s="1"/>
  <c r="O9" i="1"/>
  <c r="O10" i="1"/>
  <c r="T10" i="1" s="1"/>
  <c r="O11" i="1"/>
  <c r="S11" i="1" s="1"/>
  <c r="O12" i="1"/>
  <c r="T12" i="1" s="1"/>
  <c r="O13" i="1"/>
  <c r="S13" i="1" s="1"/>
  <c r="O14" i="1"/>
  <c r="T14" i="1" s="1"/>
  <c r="O15" i="1"/>
  <c r="S15" i="1" s="1"/>
  <c r="O16" i="1"/>
  <c r="T16" i="1" s="1"/>
  <c r="O17" i="1"/>
  <c r="S17" i="1" s="1"/>
  <c r="O18" i="1"/>
  <c r="T18" i="1" s="1"/>
  <c r="O19" i="1"/>
  <c r="S19" i="1" s="1"/>
  <c r="O20" i="1"/>
  <c r="T20" i="1" s="1"/>
  <c r="O21" i="1"/>
  <c r="P21" i="1" s="1"/>
  <c r="S21" i="1" s="1"/>
  <c r="O22" i="1"/>
  <c r="T22" i="1" s="1"/>
  <c r="O23" i="1"/>
  <c r="P23" i="1" s="1"/>
  <c r="S23" i="1" s="1"/>
  <c r="O24" i="1"/>
  <c r="T24" i="1" s="1"/>
  <c r="O6" i="1"/>
  <c r="S6" i="1" s="1"/>
  <c r="S24" i="1" l="1"/>
  <c r="S16" i="1"/>
  <c r="S12" i="1"/>
  <c r="S8" i="1"/>
  <c r="S22" i="1"/>
  <c r="S18" i="1"/>
  <c r="S14" i="1"/>
  <c r="S10" i="1"/>
  <c r="P20" i="1"/>
  <c r="S20" i="1" s="1"/>
  <c r="T6" i="1"/>
  <c r="T23" i="1"/>
  <c r="T21" i="1"/>
  <c r="T19" i="1"/>
  <c r="T17" i="1"/>
  <c r="T15" i="1"/>
  <c r="T13" i="1"/>
  <c r="T11" i="1"/>
  <c r="T9" i="1"/>
  <c r="P9" i="1" s="1"/>
  <c r="S9" i="1" s="1"/>
  <c r="T7" i="1"/>
  <c r="X24" i="1"/>
  <c r="K24" i="1"/>
  <c r="X23" i="1"/>
  <c r="K23" i="1"/>
  <c r="X22" i="1"/>
  <c r="K22" i="1"/>
  <c r="X21" i="1"/>
  <c r="K21" i="1"/>
  <c r="K20" i="1"/>
  <c r="X19" i="1"/>
  <c r="K19" i="1"/>
  <c r="X18" i="1"/>
  <c r="K18" i="1"/>
  <c r="X17" i="1"/>
  <c r="K17" i="1"/>
  <c r="X16" i="1"/>
  <c r="K16" i="1"/>
  <c r="X15" i="1"/>
  <c r="K15" i="1"/>
  <c r="X14" i="1"/>
  <c r="K14" i="1"/>
  <c r="X13" i="1"/>
  <c r="K13" i="1"/>
  <c r="X12" i="1"/>
  <c r="K12" i="1"/>
  <c r="X11" i="1"/>
  <c r="K11" i="1"/>
  <c r="X10" i="1"/>
  <c r="K10" i="1"/>
  <c r="X9" i="1"/>
  <c r="K9" i="1"/>
  <c r="X8" i="1"/>
  <c r="K8" i="1"/>
  <c r="X7" i="1"/>
  <c r="K7" i="1"/>
  <c r="X6" i="1"/>
  <c r="K6" i="1"/>
  <c r="V5" i="1"/>
  <c r="U5" i="1"/>
  <c r="Q5" i="1"/>
  <c r="O5" i="1"/>
  <c r="N5" i="1"/>
  <c r="M5" i="1"/>
  <c r="L5" i="1"/>
  <c r="J5" i="1"/>
  <c r="F5" i="1"/>
  <c r="E5" i="1"/>
  <c r="K5" i="1" l="1"/>
  <c r="P5" i="1"/>
  <c r="X20" i="1"/>
  <c r="X5" i="1" s="1"/>
</calcChain>
</file>

<file path=xl/sharedStrings.xml><?xml version="1.0" encoding="utf-8"?>
<sst xmlns="http://schemas.openxmlformats.org/spreadsheetml/2006/main" count="77" uniqueCount="50">
  <si>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</si>
  <si>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</si>
  <si>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</si>
  <si>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</si>
  <si>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</si>
  <si>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</si>
  <si>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</si>
  <si>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</si>
  <si>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</si>
  <si>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</si>
  <si>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</si>
  <si>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</si>
  <si>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</si>
  <si>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</si>
  <si>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</si>
  <si>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</si>
  <si>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</si>
  <si>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</si>
  <si>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</si>
  <si>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</si>
  <si>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</si>
  <si>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</si>
  <si>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</si>
  <si>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25,02,</t>
  </si>
  <si>
    <t>03,03,</t>
  </si>
  <si>
    <t>24,02,</t>
  </si>
  <si>
    <t>17,02,</t>
  </si>
  <si>
    <t>4079 СЕРВЕЛАТ КОПЧЕНЫЙ НА БУКЕ в/к в/у_СНГ</t>
  </si>
  <si>
    <t>кг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</si>
  <si>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</si>
  <si>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</si>
  <si>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</si>
  <si>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</si>
  <si>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</si>
  <si>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</si>
  <si>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</si>
  <si>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</si>
  <si>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6080 ЭКСТРА ФИЛЕЙНЫЕ сос п/о мгс 1.5*2_UZ</t>
  </si>
  <si>
    <t>6088 СОЧНЫЕ сос п/о мгс 1*6_UZ</t>
  </si>
  <si>
    <t>6091 АРОМАТНАЯ с/к в/у_UZ</t>
  </si>
  <si>
    <t>необходимо увеличить продажи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</si>
  <si>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</si>
  <si>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</si>
  <si>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</si>
  <si>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</si>
  <si>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</si>
  <si>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1001085636200,ГРУДИНКА ПРЕМИУМ к/в мл/к в/у 0.3кг</t>
  </si>
  <si>
    <t>6346 ФИЛЕЙНАЯ Папа может вар п/о 0.5кг_СНГ  ОСТАНКИНО</t>
  </si>
  <si>
    <t>6652 ШПИКАЧКИ СОЧНЫЕ С БЕКОНОМ п/о мгс 1*3  ОСТАНКИНО</t>
  </si>
  <si>
    <t>6853 МОЛОЧНЫЕ ПРЕМИУМ ПМ сос п/о мгс 1*6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</si>
</sst>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28" sqref="R2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1.140625" customWidth="1"/>
    <col min="14" max="17" width="7" customWidth="1"/>
    <col min="18" max="18" width="21" customWidth="1"/>
    <col min="19" max="20" width="5" customWidth="1"/>
    <col min="21" max="22" width="6" customWidth="1"/>
    <col min="23" max="23" width="41.28515625" customWidth="1"/>
    <col min="24" max="24" width="7" customWidth="1"/>
    <col min="25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21</v>
      </c>
      <c r="X3" s="2" t="s">
        <v>22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2500.4059999999999</v>
      </c>
      <c r="F5" s="4">
        <f>SUM(F6:F500)</f>
        <v>8112.17</v>
      </c>
      <c r="G5" s="7"/>
      <c r="H5" s="1"/>
      <c r="I5" s="1"/>
      <c r="J5" s="4">
        <f t="shared" ref="J5:Q5" si="0">SUM(J6:J500)</f>
        <v>0</v>
      </c>
      <c r="K5" s="4">
        <f t="shared" si="0"/>
        <v>2500.4059999999999</v>
      </c>
      <c r="L5" s="4">
        <f t="shared" si="0"/>
        <v>0</v>
      </c>
      <c r="M5" s="4">
        <f t="shared" si="0"/>
        <v>0</v>
      </c>
      <c r="N5" s="4">
        <f t="shared" si="0"/>
        <v>5950</v>
      </c>
      <c r="O5" s="4">
        <f t="shared" si="0"/>
        <v>500.08120000000002</v>
      </c>
      <c r="P5" s="4">
        <f t="shared" si="0"/>
        <v>1413.2632000000001</v>
      </c>
      <c r="Q5" s="4">
        <f t="shared" si="0"/>
        <v>0</v>
      </c>
      <c r="R5" s="1"/>
      <c r="S5" s="1"/>
      <c r="T5" s="1"/>
      <c r="U5" s="4">
        <f>SUM(U6:U500)</f>
        <v>1069.5717999999999</v>
      </c>
      <c r="V5" s="4">
        <f>SUM(V6:V500)</f>
        <v>1024.1312</v>
      </c>
      <c r="W5" s="1"/>
      <c r="X5" s="4">
        <f>SUM(X6:X500)</f>
        <v>471.36319999999995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27</v>
      </c>
      <c r="B6" s="1" t="s">
        <v>28</v>
      </c>
      <c r="C6" s="1">
        <v>75.42</v>
      </c>
      <c r="D6" s="1">
        <v>129.06899999999999</v>
      </c>
      <c r="E6" s="1">
        <v>60.713999999999999</v>
      </c>
      <c r="F6" s="1">
        <v>143.77500000000001</v>
      </c>
      <c r="G6" s="7">
        <v>1</v>
      </c>
      <c r="H6" s="1">
        <v>45</v>
      </c>
      <c r="I6" s="1">
        <v>7009</v>
      </c>
      <c r="J6" s="1"/>
      <c r="K6" s="1">
        <f t="shared" ref="K6:K24" si="1">E6-J6</f>
        <v>60.713999999999999</v>
      </c>
      <c r="L6" s="1"/>
      <c r="M6" s="1"/>
      <c r="N6" s="1">
        <v>220</v>
      </c>
      <c r="O6" s="1">
        <f>E6/5</f>
        <v>12.142799999999999</v>
      </c>
      <c r="P6" s="5"/>
      <c r="Q6" s="5"/>
      <c r="R6" s="1"/>
      <c r="S6" s="1">
        <f>(F6+N6+P6)/O6</f>
        <v>29.958082155680732</v>
      </c>
      <c r="T6" s="1">
        <f>(F6+N6)/O6</f>
        <v>29.958082155680732</v>
      </c>
      <c r="U6" s="1">
        <v>26.190200000000001</v>
      </c>
      <c r="V6" s="1">
        <v>36.975200000000001</v>
      </c>
      <c r="W6" s="10" t="s">
        <v>40</v>
      </c>
      <c r="X6" s="1">
        <f t="shared" ref="X6:X24" si="2">G6*P6</f>
        <v>0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29</v>
      </c>
      <c r="B7" s="1" t="s">
        <v>30</v>
      </c>
      <c r="C7" s="1">
        <v>325</v>
      </c>
      <c r="D7" s="1">
        <v>304</v>
      </c>
      <c r="E7" s="1">
        <v>364</v>
      </c>
      <c r="F7" s="1">
        <v>262</v>
      </c>
      <c r="G7" s="7">
        <v>0.35</v>
      </c>
      <c r="H7" s="1">
        <v>45</v>
      </c>
      <c r="I7" s="1">
        <v>7007</v>
      </c>
      <c r="J7" s="1"/>
      <c r="K7" s="1">
        <f t="shared" si="1"/>
        <v>364</v>
      </c>
      <c r="L7" s="1"/>
      <c r="M7" s="1"/>
      <c r="N7" s="1">
        <v>900</v>
      </c>
      <c r="O7" s="1">
        <f t="shared" ref="O7:O24" si="3">E7/5</f>
        <v>72.8</v>
      </c>
      <c r="P7" s="5">
        <f t="shared" ref="P7:P23" si="4">18*O7-N7-F7</f>
        <v>148.39999999999986</v>
      </c>
      <c r="Q7" s="5"/>
      <c r="R7" s="1"/>
      <c r="S7" s="1">
        <f t="shared" ref="S7:S24" si="5">(F7+N7+P7)/O7</f>
        <v>18</v>
      </c>
      <c r="T7" s="1">
        <f t="shared" ref="T7:T24" si="6">(F7+N7)/O7</f>
        <v>15.961538461538462</v>
      </c>
      <c r="U7" s="1">
        <v>117.2</v>
      </c>
      <c r="V7" s="1">
        <v>133.6</v>
      </c>
      <c r="W7" s="1"/>
      <c r="X7" s="1">
        <f t="shared" si="2"/>
        <v>51.939999999999948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31</v>
      </c>
      <c r="B8" s="1" t="s">
        <v>28</v>
      </c>
      <c r="C8" s="1">
        <v>301.858</v>
      </c>
      <c r="D8" s="1">
        <v>146.80799999999999</v>
      </c>
      <c r="E8" s="1">
        <v>69.75</v>
      </c>
      <c r="F8" s="1">
        <v>377.56400000000002</v>
      </c>
      <c r="G8" s="7">
        <v>1</v>
      </c>
      <c r="H8" s="1">
        <v>45</v>
      </c>
      <c r="I8" s="1">
        <v>7002</v>
      </c>
      <c r="J8" s="1"/>
      <c r="K8" s="1">
        <f t="shared" si="1"/>
        <v>69.75</v>
      </c>
      <c r="L8" s="1"/>
      <c r="M8" s="1"/>
      <c r="N8" s="1">
        <v>200</v>
      </c>
      <c r="O8" s="1">
        <f t="shared" si="3"/>
        <v>13.95</v>
      </c>
      <c r="P8" s="5"/>
      <c r="Q8" s="5"/>
      <c r="R8" s="1"/>
      <c r="S8" s="1">
        <f t="shared" si="5"/>
        <v>41.402437275985669</v>
      </c>
      <c r="T8" s="1">
        <f t="shared" si="6"/>
        <v>41.402437275985669</v>
      </c>
      <c r="U8" s="1">
        <v>27.804400000000001</v>
      </c>
      <c r="V8" s="1">
        <v>39.964799999999997</v>
      </c>
      <c r="W8" s="10" t="s">
        <v>40</v>
      </c>
      <c r="X8" s="1">
        <f t="shared" si="2"/>
        <v>0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32</v>
      </c>
      <c r="B9" s="1" t="s">
        <v>30</v>
      </c>
      <c r="C9" s="1">
        <v>239</v>
      </c>
      <c r="D9" s="1"/>
      <c r="E9" s="1">
        <v>238</v>
      </c>
      <c r="F9" s="1"/>
      <c r="G9" s="7">
        <v>0.35</v>
      </c>
      <c r="H9" s="1">
        <v>45</v>
      </c>
      <c r="I9" s="1">
        <v>7017</v>
      </c>
      <c r="J9" s="1"/>
      <c r="K9" s="1">
        <f t="shared" si="1"/>
        <v>238</v>
      </c>
      <c r="L9" s="1"/>
      <c r="M9" s="1"/>
      <c r="N9" s="1">
        <v>200</v>
      </c>
      <c r="O9" s="1">
        <f t="shared" si="3"/>
        <v>47.6</v>
      </c>
      <c r="P9" s="5">
        <f>(8+T9)*O9-N9-F9</f>
        <v>380.79999999999995</v>
      </c>
      <c r="Q9" s="5"/>
      <c r="R9" s="1"/>
      <c r="S9" s="1">
        <f t="shared" si="5"/>
        <v>12.201680672268907</v>
      </c>
      <c r="T9" s="1">
        <f t="shared" si="6"/>
        <v>4.2016806722689077</v>
      </c>
      <c r="U9" s="1">
        <v>97.6</v>
      </c>
      <c r="V9" s="1">
        <v>0</v>
      </c>
      <c r="W9" s="1"/>
      <c r="X9" s="1">
        <f t="shared" si="2"/>
        <v>133.27999999999997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33</v>
      </c>
      <c r="B10" s="1" t="s">
        <v>30</v>
      </c>
      <c r="C10" s="1">
        <v>778</v>
      </c>
      <c r="D10" s="1">
        <v>630</v>
      </c>
      <c r="E10" s="1">
        <v>202</v>
      </c>
      <c r="F10" s="1">
        <v>1201</v>
      </c>
      <c r="G10" s="7">
        <v>0.4</v>
      </c>
      <c r="H10" s="1">
        <v>60</v>
      </c>
      <c r="I10" s="1">
        <v>6354</v>
      </c>
      <c r="J10" s="1"/>
      <c r="K10" s="1">
        <f t="shared" si="1"/>
        <v>202</v>
      </c>
      <c r="L10" s="1"/>
      <c r="M10" s="1"/>
      <c r="N10" s="1">
        <v>600</v>
      </c>
      <c r="O10" s="1">
        <f t="shared" si="3"/>
        <v>40.4</v>
      </c>
      <c r="P10" s="5"/>
      <c r="Q10" s="5"/>
      <c r="R10" s="1"/>
      <c r="S10" s="1">
        <f t="shared" si="5"/>
        <v>44.579207920792079</v>
      </c>
      <c r="T10" s="1">
        <f t="shared" si="6"/>
        <v>44.579207920792079</v>
      </c>
      <c r="U10" s="1">
        <v>79.599999999999994</v>
      </c>
      <c r="V10" s="1">
        <v>86.6</v>
      </c>
      <c r="W10" s="10" t="s">
        <v>40</v>
      </c>
      <c r="X10" s="1">
        <f t="shared" si="2"/>
        <v>0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34</v>
      </c>
      <c r="B11" s="1" t="s">
        <v>28</v>
      </c>
      <c r="C11" s="1">
        <v>58.286999999999999</v>
      </c>
      <c r="D11" s="1">
        <v>184.042</v>
      </c>
      <c r="E11" s="1">
        <v>51.49</v>
      </c>
      <c r="F11" s="1">
        <v>190.839</v>
      </c>
      <c r="G11" s="7">
        <v>1</v>
      </c>
      <c r="H11" s="1">
        <v>60</v>
      </c>
      <c r="I11" s="1">
        <v>4405</v>
      </c>
      <c r="J11" s="1"/>
      <c r="K11" s="1">
        <f t="shared" si="1"/>
        <v>51.49</v>
      </c>
      <c r="L11" s="1"/>
      <c r="M11" s="1"/>
      <c r="N11" s="1">
        <v>200</v>
      </c>
      <c r="O11" s="1">
        <f t="shared" si="3"/>
        <v>10.298</v>
      </c>
      <c r="P11" s="5"/>
      <c r="Q11" s="5"/>
      <c r="R11" s="1"/>
      <c r="S11" s="1">
        <f t="shared" si="5"/>
        <v>37.952903476403186</v>
      </c>
      <c r="T11" s="1">
        <f t="shared" si="6"/>
        <v>37.952903476403186</v>
      </c>
      <c r="U11" s="1">
        <v>12.215199999999999</v>
      </c>
      <c r="V11" s="1">
        <v>27.421800000000001</v>
      </c>
      <c r="W11" s="10" t="s">
        <v>40</v>
      </c>
      <c r="X11" s="1">
        <f t="shared" si="2"/>
        <v>0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35</v>
      </c>
      <c r="B12" s="1" t="s">
        <v>30</v>
      </c>
      <c r="C12" s="1">
        <v>340</v>
      </c>
      <c r="D12" s="1">
        <v>496</v>
      </c>
      <c r="E12" s="1">
        <v>135</v>
      </c>
      <c r="F12" s="1">
        <v>701</v>
      </c>
      <c r="G12" s="7">
        <v>0.4</v>
      </c>
      <c r="H12" s="1">
        <v>60</v>
      </c>
      <c r="I12" s="1">
        <v>6334</v>
      </c>
      <c r="J12" s="1"/>
      <c r="K12" s="1">
        <f t="shared" si="1"/>
        <v>135</v>
      </c>
      <c r="L12" s="1"/>
      <c r="M12" s="1"/>
      <c r="N12" s="1">
        <v>600</v>
      </c>
      <c r="O12" s="1">
        <f t="shared" si="3"/>
        <v>27</v>
      </c>
      <c r="P12" s="5"/>
      <c r="Q12" s="5"/>
      <c r="R12" s="1"/>
      <c r="S12" s="1">
        <f t="shared" si="5"/>
        <v>48.185185185185183</v>
      </c>
      <c r="T12" s="1">
        <f t="shared" si="6"/>
        <v>48.185185185185183</v>
      </c>
      <c r="U12" s="1">
        <v>60.2</v>
      </c>
      <c r="V12" s="1">
        <v>88.8</v>
      </c>
      <c r="W12" s="10" t="s">
        <v>40</v>
      </c>
      <c r="X12" s="1">
        <f t="shared" si="2"/>
        <v>0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36</v>
      </c>
      <c r="B13" s="1" t="s">
        <v>28</v>
      </c>
      <c r="C13" s="1">
        <v>137.78399999999999</v>
      </c>
      <c r="D13" s="1">
        <v>177.88800000000001</v>
      </c>
      <c r="E13" s="1">
        <v>40.497</v>
      </c>
      <c r="F13" s="1">
        <v>273.80700000000002</v>
      </c>
      <c r="G13" s="7">
        <v>1</v>
      </c>
      <c r="H13" s="1">
        <v>60</v>
      </c>
      <c r="I13" s="1">
        <v>4335</v>
      </c>
      <c r="J13" s="1"/>
      <c r="K13" s="1">
        <f t="shared" si="1"/>
        <v>40.497</v>
      </c>
      <c r="L13" s="1"/>
      <c r="M13" s="1"/>
      <c r="N13" s="1">
        <v>180</v>
      </c>
      <c r="O13" s="1">
        <f t="shared" si="3"/>
        <v>8.0993999999999993</v>
      </c>
      <c r="P13" s="5"/>
      <c r="Q13" s="5"/>
      <c r="R13" s="1"/>
      <c r="S13" s="1">
        <f t="shared" si="5"/>
        <v>56.029705904141053</v>
      </c>
      <c r="T13" s="1">
        <f t="shared" si="6"/>
        <v>56.029705904141053</v>
      </c>
      <c r="U13" s="1">
        <v>23.292400000000001</v>
      </c>
      <c r="V13" s="1">
        <v>28.0412</v>
      </c>
      <c r="W13" s="10" t="s">
        <v>40</v>
      </c>
      <c r="X13" s="1">
        <f t="shared" si="2"/>
        <v>0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37</v>
      </c>
      <c r="B14" s="1" t="s">
        <v>28</v>
      </c>
      <c r="C14" s="1">
        <v>1.0999999999999999E-2</v>
      </c>
      <c r="D14" s="1"/>
      <c r="E14" s="1"/>
      <c r="F14" s="1"/>
      <c r="G14" s="7">
        <v>1</v>
      </c>
      <c r="H14" s="1">
        <v>60</v>
      </c>
      <c r="I14" s="1">
        <v>3220</v>
      </c>
      <c r="J14" s="1"/>
      <c r="K14" s="1">
        <f t="shared" si="1"/>
        <v>0</v>
      </c>
      <c r="L14" s="1"/>
      <c r="M14" s="1"/>
      <c r="N14" s="1">
        <v>180</v>
      </c>
      <c r="O14" s="1">
        <f t="shared" si="3"/>
        <v>0</v>
      </c>
      <c r="P14" s="5"/>
      <c r="Q14" s="5"/>
      <c r="R14" s="1"/>
      <c r="S14" s="1" t="e">
        <f t="shared" si="5"/>
        <v>#DIV/0!</v>
      </c>
      <c r="T14" s="1" t="e">
        <f t="shared" si="6"/>
        <v>#DIV/0!</v>
      </c>
      <c r="U14" s="1">
        <v>19.5154</v>
      </c>
      <c r="V14" s="1">
        <v>30.347799999999999</v>
      </c>
      <c r="W14" s="1"/>
      <c r="X14" s="1">
        <f t="shared" si="2"/>
        <v>0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38</v>
      </c>
      <c r="B15" s="1" t="s">
        <v>28</v>
      </c>
      <c r="C15" s="1">
        <v>42.308999999999997</v>
      </c>
      <c r="D15" s="1">
        <v>496.85899999999998</v>
      </c>
      <c r="E15" s="1">
        <v>204.31899999999999</v>
      </c>
      <c r="F15" s="1">
        <v>334.84899999999999</v>
      </c>
      <c r="G15" s="7">
        <v>1</v>
      </c>
      <c r="H15" s="1">
        <v>50</v>
      </c>
      <c r="I15" s="1">
        <v>7070</v>
      </c>
      <c r="J15" s="1"/>
      <c r="K15" s="1">
        <f t="shared" si="1"/>
        <v>204.31899999999999</v>
      </c>
      <c r="L15" s="1"/>
      <c r="M15" s="1"/>
      <c r="N15" s="1">
        <v>600</v>
      </c>
      <c r="O15" s="1">
        <f t="shared" si="3"/>
        <v>40.863799999999998</v>
      </c>
      <c r="P15" s="5"/>
      <c r="Q15" s="5"/>
      <c r="R15" s="1"/>
      <c r="S15" s="1">
        <f t="shared" si="5"/>
        <v>22.87719203794067</v>
      </c>
      <c r="T15" s="1">
        <f t="shared" si="6"/>
        <v>22.87719203794067</v>
      </c>
      <c r="U15" s="1">
        <v>113.2538</v>
      </c>
      <c r="V15" s="1">
        <v>92.894800000000004</v>
      </c>
      <c r="W15" s="1"/>
      <c r="X15" s="1">
        <f t="shared" si="2"/>
        <v>0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39</v>
      </c>
      <c r="B16" s="1" t="s">
        <v>28</v>
      </c>
      <c r="C16" s="1">
        <v>179.12100000000001</v>
      </c>
      <c r="D16" s="1"/>
      <c r="E16" s="1">
        <v>11.375999999999999</v>
      </c>
      <c r="F16" s="1">
        <v>167.745</v>
      </c>
      <c r="G16" s="7">
        <v>1</v>
      </c>
      <c r="H16" s="1">
        <v>120</v>
      </c>
      <c r="I16" s="1">
        <v>1146</v>
      </c>
      <c r="J16" s="1"/>
      <c r="K16" s="1">
        <f t="shared" si="1"/>
        <v>11.375999999999999</v>
      </c>
      <c r="L16" s="1"/>
      <c r="M16" s="1"/>
      <c r="N16" s="1"/>
      <c r="O16" s="1">
        <f t="shared" si="3"/>
        <v>2.2751999999999999</v>
      </c>
      <c r="P16" s="5"/>
      <c r="Q16" s="5"/>
      <c r="R16" s="1"/>
      <c r="S16" s="1">
        <f t="shared" si="5"/>
        <v>73.727584388185662</v>
      </c>
      <c r="T16" s="1">
        <f t="shared" si="6"/>
        <v>73.727584388185662</v>
      </c>
      <c r="U16" s="1">
        <v>2.2909999999999999</v>
      </c>
      <c r="V16" s="1">
        <v>5.9805999999999999</v>
      </c>
      <c r="W16" s="10" t="s">
        <v>40</v>
      </c>
      <c r="X16" s="1">
        <f t="shared" si="2"/>
        <v>0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41</v>
      </c>
      <c r="B17" s="1" t="s">
        <v>30</v>
      </c>
      <c r="C17" s="1">
        <v>881</v>
      </c>
      <c r="D17" s="1"/>
      <c r="E17" s="1">
        <v>79</v>
      </c>
      <c r="F17" s="1">
        <v>802</v>
      </c>
      <c r="G17" s="7">
        <v>0.25</v>
      </c>
      <c r="H17" s="1">
        <v>120</v>
      </c>
      <c r="I17" s="1">
        <v>5738</v>
      </c>
      <c r="J17" s="1"/>
      <c r="K17" s="1">
        <f t="shared" si="1"/>
        <v>79</v>
      </c>
      <c r="L17" s="1"/>
      <c r="M17" s="1"/>
      <c r="N17" s="1"/>
      <c r="O17" s="1">
        <f t="shared" si="3"/>
        <v>15.8</v>
      </c>
      <c r="P17" s="5"/>
      <c r="Q17" s="5"/>
      <c r="R17" s="1"/>
      <c r="S17" s="1">
        <f t="shared" si="5"/>
        <v>50.759493670886073</v>
      </c>
      <c r="T17" s="1">
        <f t="shared" si="6"/>
        <v>50.759493670886073</v>
      </c>
      <c r="U17" s="1">
        <v>30</v>
      </c>
      <c r="V17" s="1">
        <v>26.8</v>
      </c>
      <c r="W17" s="10" t="s">
        <v>40</v>
      </c>
      <c r="X17" s="1">
        <f t="shared" si="2"/>
        <v>0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42</v>
      </c>
      <c r="B18" s="1" t="s">
        <v>30</v>
      </c>
      <c r="C18" s="1">
        <v>2877</v>
      </c>
      <c r="D18" s="1"/>
      <c r="E18" s="1">
        <v>153</v>
      </c>
      <c r="F18" s="1">
        <v>2723</v>
      </c>
      <c r="G18" s="7">
        <v>0.25</v>
      </c>
      <c r="H18" s="1">
        <v>120</v>
      </c>
      <c r="I18" s="1">
        <v>4993</v>
      </c>
      <c r="J18" s="1"/>
      <c r="K18" s="1">
        <f t="shared" si="1"/>
        <v>153</v>
      </c>
      <c r="L18" s="1"/>
      <c r="M18" s="1"/>
      <c r="N18" s="1"/>
      <c r="O18" s="1">
        <f t="shared" si="3"/>
        <v>30.6</v>
      </c>
      <c r="P18" s="5"/>
      <c r="Q18" s="5"/>
      <c r="R18" s="1"/>
      <c r="S18" s="1">
        <f t="shared" si="5"/>
        <v>88.986928104575156</v>
      </c>
      <c r="T18" s="1">
        <f t="shared" si="6"/>
        <v>88.986928104575156</v>
      </c>
      <c r="U18" s="1">
        <v>49.8</v>
      </c>
      <c r="V18" s="1">
        <v>45</v>
      </c>
      <c r="W18" s="10" t="s">
        <v>40</v>
      </c>
      <c r="X18" s="1">
        <f t="shared" si="2"/>
        <v>0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43</v>
      </c>
      <c r="B19" s="1" t="s">
        <v>28</v>
      </c>
      <c r="C19" s="1">
        <v>8.5649999999999995</v>
      </c>
      <c r="D19" s="1">
        <v>47.661999999999999</v>
      </c>
      <c r="E19" s="1">
        <v>16.878</v>
      </c>
      <c r="F19" s="1">
        <v>39.348999999999997</v>
      </c>
      <c r="G19" s="7">
        <v>1</v>
      </c>
      <c r="H19" s="1">
        <v>120</v>
      </c>
      <c r="I19" s="1">
        <v>4154</v>
      </c>
      <c r="J19" s="1"/>
      <c r="K19" s="1">
        <f t="shared" si="1"/>
        <v>16.878</v>
      </c>
      <c r="L19" s="1"/>
      <c r="M19" s="1"/>
      <c r="N19" s="1">
        <v>50</v>
      </c>
      <c r="O19" s="1">
        <f t="shared" si="3"/>
        <v>3.3755999999999999</v>
      </c>
      <c r="P19" s="5"/>
      <c r="Q19" s="5"/>
      <c r="R19" s="1"/>
      <c r="S19" s="1">
        <f t="shared" si="5"/>
        <v>26.46907216494845</v>
      </c>
      <c r="T19" s="1">
        <f t="shared" si="6"/>
        <v>26.46907216494845</v>
      </c>
      <c r="U19" s="1">
        <v>1.9561999999999999</v>
      </c>
      <c r="V19" s="1">
        <v>8.3103999999999996</v>
      </c>
      <c r="W19" s="1"/>
      <c r="X19" s="1">
        <f t="shared" si="2"/>
        <v>0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44</v>
      </c>
      <c r="B20" s="1" t="s">
        <v>30</v>
      </c>
      <c r="C20" s="1">
        <v>234</v>
      </c>
      <c r="D20" s="1"/>
      <c r="E20" s="1">
        <v>67</v>
      </c>
      <c r="F20" s="1">
        <v>166</v>
      </c>
      <c r="G20" s="7">
        <v>0.25</v>
      </c>
      <c r="H20" s="1">
        <v>120</v>
      </c>
      <c r="I20" s="1">
        <v>5739</v>
      </c>
      <c r="J20" s="1"/>
      <c r="K20" s="1">
        <f t="shared" si="1"/>
        <v>67</v>
      </c>
      <c r="L20" s="1"/>
      <c r="M20" s="1"/>
      <c r="N20" s="1"/>
      <c r="O20" s="1">
        <f t="shared" si="3"/>
        <v>13.4</v>
      </c>
      <c r="P20" s="5">
        <f t="shared" si="4"/>
        <v>75.200000000000017</v>
      </c>
      <c r="Q20" s="5"/>
      <c r="R20" s="1"/>
      <c r="S20" s="1">
        <f t="shared" si="5"/>
        <v>18</v>
      </c>
      <c r="T20" s="1">
        <f t="shared" si="6"/>
        <v>12.388059701492537</v>
      </c>
      <c r="U20" s="1">
        <v>34</v>
      </c>
      <c r="V20" s="1">
        <v>30.6</v>
      </c>
      <c r="W20" s="1"/>
      <c r="X20" s="1">
        <f t="shared" si="2"/>
        <v>18.800000000000004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45</v>
      </c>
      <c r="B21" s="1" t="s">
        <v>30</v>
      </c>
      <c r="C21" s="1"/>
      <c r="D21" s="1">
        <v>492</v>
      </c>
      <c r="E21" s="1">
        <v>451</v>
      </c>
      <c r="F21" s="1"/>
      <c r="G21" s="7">
        <v>0.3</v>
      </c>
      <c r="H21" s="1">
        <v>45</v>
      </c>
      <c r="I21" s="1">
        <v>6200</v>
      </c>
      <c r="J21" s="1"/>
      <c r="K21" s="1">
        <f t="shared" si="1"/>
        <v>451</v>
      </c>
      <c r="L21" s="1"/>
      <c r="M21" s="1"/>
      <c r="N21" s="1">
        <v>850</v>
      </c>
      <c r="O21" s="1">
        <f t="shared" si="3"/>
        <v>90.2</v>
      </c>
      <c r="P21" s="5">
        <f t="shared" si="4"/>
        <v>773.60000000000014</v>
      </c>
      <c r="Q21" s="5"/>
      <c r="R21" s="1"/>
      <c r="S21" s="1">
        <f t="shared" si="5"/>
        <v>18</v>
      </c>
      <c r="T21" s="1">
        <f t="shared" si="6"/>
        <v>9.4235033259423506</v>
      </c>
      <c r="U21" s="1">
        <v>193.8</v>
      </c>
      <c r="V21" s="1">
        <v>167</v>
      </c>
      <c r="W21" s="1" t="s">
        <v>46</v>
      </c>
      <c r="X21" s="1">
        <f t="shared" si="2"/>
        <v>232.08000000000004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47</v>
      </c>
      <c r="B22" s="1" t="s">
        <v>30</v>
      </c>
      <c r="C22" s="1">
        <v>230</v>
      </c>
      <c r="D22" s="1">
        <v>496</v>
      </c>
      <c r="E22" s="1">
        <v>173</v>
      </c>
      <c r="F22" s="1">
        <v>544</v>
      </c>
      <c r="G22" s="7">
        <v>0.5</v>
      </c>
      <c r="H22" s="1">
        <v>60</v>
      </c>
      <c r="I22" s="1">
        <v>6346</v>
      </c>
      <c r="J22" s="1"/>
      <c r="K22" s="1">
        <f t="shared" si="1"/>
        <v>173</v>
      </c>
      <c r="L22" s="1"/>
      <c r="M22" s="1"/>
      <c r="N22" s="1">
        <v>600</v>
      </c>
      <c r="O22" s="1">
        <f t="shared" si="3"/>
        <v>34.6</v>
      </c>
      <c r="P22" s="5"/>
      <c r="Q22" s="5"/>
      <c r="R22" s="1"/>
      <c r="S22" s="1">
        <f t="shared" si="5"/>
        <v>33.063583815028899</v>
      </c>
      <c r="T22" s="1">
        <f t="shared" si="6"/>
        <v>33.063583815028899</v>
      </c>
      <c r="U22" s="1">
        <v>78</v>
      </c>
      <c r="V22" s="1">
        <v>74.8</v>
      </c>
      <c r="W22" s="10" t="s">
        <v>40</v>
      </c>
      <c r="X22" s="1">
        <f t="shared" si="2"/>
        <v>0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48</v>
      </c>
      <c r="B23" s="1" t="s">
        <v>28</v>
      </c>
      <c r="C23" s="1">
        <v>44.073999999999998</v>
      </c>
      <c r="D23" s="1">
        <v>200.596</v>
      </c>
      <c r="E23" s="1">
        <v>136.94200000000001</v>
      </c>
      <c r="F23" s="1">
        <v>107.72799999999999</v>
      </c>
      <c r="G23" s="7">
        <v>1</v>
      </c>
      <c r="H23" s="1">
        <v>60</v>
      </c>
      <c r="I23" s="1">
        <v>7058</v>
      </c>
      <c r="J23" s="1"/>
      <c r="K23" s="1">
        <f t="shared" si="1"/>
        <v>136.94200000000001</v>
      </c>
      <c r="L23" s="1"/>
      <c r="M23" s="1"/>
      <c r="N23" s="1">
        <v>350</v>
      </c>
      <c r="O23" s="1">
        <f t="shared" si="3"/>
        <v>27.388400000000001</v>
      </c>
      <c r="P23" s="5">
        <f t="shared" si="4"/>
        <v>35.263199999999998</v>
      </c>
      <c r="Q23" s="5"/>
      <c r="R23" s="1"/>
      <c r="S23" s="1">
        <f t="shared" si="5"/>
        <v>18</v>
      </c>
      <c r="T23" s="1">
        <f t="shared" si="6"/>
        <v>16.71247681500197</v>
      </c>
      <c r="U23" s="1">
        <v>61.743200000000002</v>
      </c>
      <c r="V23" s="1">
        <v>61.221400000000003</v>
      </c>
      <c r="W23" s="1"/>
      <c r="X23" s="1">
        <f t="shared" si="2"/>
        <v>35.263199999999998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49</v>
      </c>
      <c r="B24" s="1" t="s">
        <v>28</v>
      </c>
      <c r="C24" s="1">
        <v>0.39200000000000002</v>
      </c>
      <c r="D24" s="1">
        <v>123.95399999999999</v>
      </c>
      <c r="E24" s="1">
        <v>46.44</v>
      </c>
      <c r="F24" s="1">
        <v>77.513999999999996</v>
      </c>
      <c r="G24" s="7">
        <v>1</v>
      </c>
      <c r="H24" s="1">
        <v>50</v>
      </c>
      <c r="I24" s="1">
        <v>7075</v>
      </c>
      <c r="J24" s="1"/>
      <c r="K24" s="1">
        <f t="shared" si="1"/>
        <v>46.44</v>
      </c>
      <c r="L24" s="1"/>
      <c r="M24" s="1"/>
      <c r="N24" s="1">
        <v>220</v>
      </c>
      <c r="O24" s="1">
        <f t="shared" si="3"/>
        <v>9.2880000000000003</v>
      </c>
      <c r="P24" s="5"/>
      <c r="Q24" s="5"/>
      <c r="R24" s="1"/>
      <c r="S24" s="1">
        <f t="shared" si="5"/>
        <v>32.032084409991384</v>
      </c>
      <c r="T24" s="1">
        <f t="shared" si="6"/>
        <v>32.032084409991384</v>
      </c>
      <c r="U24" s="1">
        <v>41.11</v>
      </c>
      <c r="V24" s="1">
        <v>39.773200000000003</v>
      </c>
      <c r="W24" s="1"/>
      <c r="X24" s="1">
        <f t="shared" si="2"/>
        <v>0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X24" xr:uid="{F2E279A2-5F85-4028-BC6E-C28C335E6AA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2025-03-03T13:11:11Z</dcterms:created>
  <dcterms:modified xsi:type="dcterms:W3CDTF">2025-03-03T13:19:01Z</dcterms:modified>
</cp:coreProperties>
</file>