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B25E2950-51F5-4CA7-BAF7-6906D15DB9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14" i="1"/>
  <c r="P27" i="1" l="1"/>
  <c r="P34" i="1"/>
  <c r="P38" i="1"/>
  <c r="P40" i="1"/>
  <c r="P30" i="1"/>
  <c r="P29" i="1"/>
  <c r="P20" i="1"/>
  <c r="P19" i="1"/>
  <c r="P16" i="1"/>
  <c r="P15" i="1"/>
  <c r="P7" i="1"/>
  <c r="P8" i="1"/>
  <c r="P11" i="1"/>
  <c r="P6" i="1"/>
  <c r="S45" i="1" l="1"/>
  <c r="O45" i="1"/>
  <c r="T45" i="1" s="1"/>
  <c r="O44" i="1"/>
  <c r="S44" i="1" s="1"/>
  <c r="S43" i="1"/>
  <c r="O43" i="1"/>
  <c r="T43" i="1" s="1"/>
  <c r="T44" i="1" l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6" i="1"/>
  <c r="K41" i="1"/>
  <c r="AF40" i="1"/>
  <c r="K40" i="1"/>
  <c r="AF38" i="1"/>
  <c r="K38" i="1"/>
  <c r="K39" i="1"/>
  <c r="K37" i="1"/>
  <c r="AF36" i="1"/>
  <c r="K36" i="1"/>
  <c r="AF34" i="1"/>
  <c r="K34" i="1"/>
  <c r="K35" i="1"/>
  <c r="AF33" i="1"/>
  <c r="K33" i="1"/>
  <c r="AF32" i="1"/>
  <c r="K32" i="1"/>
  <c r="AF31" i="1"/>
  <c r="K31" i="1"/>
  <c r="K26" i="1"/>
  <c r="AF30" i="1"/>
  <c r="K30" i="1"/>
  <c r="AF29" i="1"/>
  <c r="K29" i="1"/>
  <c r="AF28" i="1"/>
  <c r="K28" i="1"/>
  <c r="AF27" i="1"/>
  <c r="K27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5" i="1"/>
  <c r="K43" i="1"/>
  <c r="AF8" i="1"/>
  <c r="K8" i="1"/>
  <c r="AF7" i="1"/>
  <c r="K7" i="1"/>
  <c r="AF6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O5" i="1" l="1"/>
  <c r="S6" i="1"/>
  <c r="T6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AF5" i="1"/>
  <c r="K5" i="1"/>
</calcChain>
</file>

<file path=xl/sharedStrings.xml><?xml version="1.0" encoding="utf-8"?>
<sst xmlns="http://schemas.openxmlformats.org/spreadsheetml/2006/main" count="144" uniqueCount="86">
  <si>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</si>
  <si>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</si>
  <si>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</si>
  <si>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</si>
  <si>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</si>
  <si>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</si>
  <si>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</si>
  <si>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</si>
  <si>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</si>
  <si>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</si>
  <si>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</si>
  <si>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</si>
  <si>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</si>
  <si>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</si>
  <si>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</si>
  <si>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</si>
  <si>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</si>
  <si>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</si>
  <si>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</si>
  <si>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</si>
  <si>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</si>
  <si>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</si>
  <si>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</si>
  <si>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</si>
  <si>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</si>
  <si>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</si>
  <si>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</si>
  <si>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</si>
  <si>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</si>
  <si>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</si>
  <si>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</si>
  <si>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</si>
  <si>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</si>
  <si>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</si>
  <si>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</si>
  <si>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</si>
  <si>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</si>
  <si>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</si>
  <si>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</si>
  <si>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</si>
  <si>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</si>
  <si>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</si>
  <si>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</si>
  <si>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</si>
  <si>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</si>
  <si>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</si>
  <si>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</si>
  <si>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</si>
  <si>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</si>
  <si>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</si>
  <si>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</si>
  <si>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</si>
  <si>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</si>
  <si>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</si>
  <si>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</si>
  <si>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</si>
  <si>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</si>
  <si>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</si>
  <si>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</si>
  <si>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</si>
  <si>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</si>
  <si>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</si>
  <si>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</si>
  <si>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</si>
  <si>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</si>
  <si>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</si>
  <si>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</si>
  <si>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</si>
  <si>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</si>
  <si>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</si>
  <si>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</si>
  <si>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</si>
  <si>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</si>
  <si>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</si>
  <si>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</si>
  <si>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</si>
  <si>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</si>
  <si>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</si>
  <si>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</si>
  <si>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</si>
  <si>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</si>
  <si>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17,02,25 завод не отгрузил</t>
  </si>
  <si>
    <t>2860 / оприходована продукция для Мелитополя и часть для Бердянска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</si>
  <si>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</si>
  <si>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с 15,01,25 недоступен к заказу до конца февраля</t>
    </r>
  </si>
  <si>
    <t>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</si>
</sst>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0" borderId="6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5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2404.0470000000005</v>
      </c>
      <c r="F5" s="4">
        <f>SUM(F6:F495)</f>
        <v>8480.1360000000004</v>
      </c>
      <c r="G5" s="7"/>
      <c r="H5" s="1"/>
      <c r="I5" s="1"/>
      <c r="J5" s="4">
        <f t="shared" ref="J5:Q5" si="0">SUM(J6:J495)</f>
        <v>2785.5</v>
      </c>
      <c r="K5" s="4">
        <f t="shared" si="0"/>
        <v>-381.45299999999997</v>
      </c>
      <c r="L5" s="4">
        <f t="shared" si="0"/>
        <v>0</v>
      </c>
      <c r="M5" s="4">
        <f t="shared" si="0"/>
        <v>0</v>
      </c>
      <c r="N5" s="4">
        <f t="shared" si="0"/>
        <v>1147.9803999999999</v>
      </c>
      <c r="O5" s="4">
        <f t="shared" si="0"/>
        <v>480.80939999999998</v>
      </c>
      <c r="P5" s="4">
        <f t="shared" si="0"/>
        <v>3035.4450000000002</v>
      </c>
      <c r="Q5" s="4">
        <f t="shared" si="0"/>
        <v>0</v>
      </c>
      <c r="R5" s="1"/>
      <c r="S5" s="1"/>
      <c r="T5" s="1"/>
      <c r="U5" s="4">
        <f t="shared" ref="U5:AD5" si="1">SUM(U6:U495)</f>
        <v>329.6866</v>
      </c>
      <c r="V5" s="4">
        <f t="shared" si="1"/>
        <v>297.60459999999995</v>
      </c>
      <c r="W5" s="4">
        <f t="shared" si="1"/>
        <v>498.17199999999991</v>
      </c>
      <c r="X5" s="4">
        <f t="shared" si="1"/>
        <v>223.91500000000002</v>
      </c>
      <c r="Y5" s="4">
        <f t="shared" si="1"/>
        <v>350.68500000000006</v>
      </c>
      <c r="Z5" s="4">
        <f t="shared" si="1"/>
        <v>382.59399999999999</v>
      </c>
      <c r="AA5" s="4">
        <f t="shared" si="1"/>
        <v>157.96050000000002</v>
      </c>
      <c r="AB5" s="4">
        <f t="shared" si="1"/>
        <v>446.37220000000008</v>
      </c>
      <c r="AC5" s="4">
        <f t="shared" si="1"/>
        <v>376.25160000000005</v>
      </c>
      <c r="AD5" s="4">
        <f t="shared" si="1"/>
        <v>370.92079999999999</v>
      </c>
      <c r="AE5" s="1"/>
      <c r="AF5" s="4">
        <f>SUM(AF6:AF495)</f>
        <v>680.23620000000005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47</v>
      </c>
      <c r="D6" s="1"/>
      <c r="E6" s="1">
        <v>32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0</v>
      </c>
      <c r="L6" s="1"/>
      <c r="M6" s="1"/>
      <c r="N6" s="1">
        <v>7.3999999999999986</v>
      </c>
      <c r="O6" s="1">
        <f>E6/5</f>
        <v>6.4</v>
      </c>
      <c r="P6" s="5">
        <f>16*O6-N6-F6</f>
        <v>80</v>
      </c>
      <c r="Q6" s="5"/>
      <c r="R6" s="1"/>
      <c r="S6" s="1">
        <f>(F6+N6+P6)/O6</f>
        <v>16</v>
      </c>
      <c r="T6" s="1">
        <f>(F6+N6)/O6</f>
        <v>3.4999999999999996</v>
      </c>
      <c r="U6" s="1">
        <v>3.4</v>
      </c>
      <c r="V6" s="1">
        <v>0.8</v>
      </c>
      <c r="W6" s="1">
        <v>4.5999999999999996</v>
      </c>
      <c r="X6" s="1">
        <v>1</v>
      </c>
      <c r="Y6" s="1">
        <v>0</v>
      </c>
      <c r="Z6" s="1">
        <v>0</v>
      </c>
      <c r="AA6" s="1">
        <v>0</v>
      </c>
      <c r="AB6" s="1">
        <v>7.8</v>
      </c>
      <c r="AC6" s="1">
        <v>4.4000000000000004</v>
      </c>
      <c r="AD6" s="1">
        <v>2.2000000000000002</v>
      </c>
      <c r="AE6" s="1" t="s">
        <v>38</v>
      </c>
      <c r="AF6" s="1">
        <f t="shared" ref="AF6:AF12" si="3">G6*P6</f>
        <v>11.200000000000001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75</v>
      </c>
      <c r="D7" s="1"/>
      <c r="E7" s="1">
        <v>34</v>
      </c>
      <c r="F7" s="1">
        <v>41</v>
      </c>
      <c r="G7" s="7">
        <v>0.18</v>
      </c>
      <c r="H7" s="1">
        <v>270</v>
      </c>
      <c r="I7" s="1">
        <v>9988438</v>
      </c>
      <c r="J7" s="1">
        <v>35</v>
      </c>
      <c r="K7" s="1">
        <f t="shared" si="2"/>
        <v>-1</v>
      </c>
      <c r="L7" s="1"/>
      <c r="M7" s="1"/>
      <c r="N7" s="1">
        <v>33.799999999999997</v>
      </c>
      <c r="O7" s="1">
        <f t="shared" ref="O7:O41" si="4">E7/5</f>
        <v>6.8</v>
      </c>
      <c r="P7" s="5">
        <f t="shared" ref="P7:P11" si="5">16*O7-N7-F7</f>
        <v>34</v>
      </c>
      <c r="Q7" s="5"/>
      <c r="R7" s="1"/>
      <c r="S7" s="1">
        <f t="shared" ref="S7:S41" si="6">(F7+N7+P7)/O7</f>
        <v>16</v>
      </c>
      <c r="T7" s="1">
        <f t="shared" ref="T7:T41" si="7">(F7+N7)/O7</f>
        <v>11</v>
      </c>
      <c r="U7" s="1">
        <v>6.8</v>
      </c>
      <c r="V7" s="1">
        <v>1</v>
      </c>
      <c r="W7" s="1">
        <v>6.2</v>
      </c>
      <c r="X7" s="1">
        <v>4</v>
      </c>
      <c r="Y7" s="1">
        <v>2.2000000000000002</v>
      </c>
      <c r="Z7" s="1">
        <v>1.4</v>
      </c>
      <c r="AA7" s="1">
        <v>1.5</v>
      </c>
      <c r="AB7" s="1">
        <v>5</v>
      </c>
      <c r="AC7" s="1">
        <v>4</v>
      </c>
      <c r="AD7" s="1">
        <v>3</v>
      </c>
      <c r="AE7" s="1"/>
      <c r="AF7" s="1">
        <f t="shared" si="3"/>
        <v>6.12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61</v>
      </c>
      <c r="D8" s="1"/>
      <c r="E8" s="1">
        <v>32</v>
      </c>
      <c r="F8" s="1">
        <v>29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>
        <v>41.400000000000013</v>
      </c>
      <c r="O8" s="1">
        <f t="shared" si="4"/>
        <v>6.4</v>
      </c>
      <c r="P8" s="5">
        <f t="shared" si="5"/>
        <v>31.999999999999993</v>
      </c>
      <c r="Q8" s="5"/>
      <c r="R8" s="1"/>
      <c r="S8" s="1">
        <f t="shared" si="6"/>
        <v>16</v>
      </c>
      <c r="T8" s="1">
        <f t="shared" si="7"/>
        <v>11</v>
      </c>
      <c r="U8" s="1">
        <v>6.4</v>
      </c>
      <c r="V8" s="1">
        <v>1.4</v>
      </c>
      <c r="W8" s="1">
        <v>6</v>
      </c>
      <c r="X8" s="1">
        <v>3.8</v>
      </c>
      <c r="Y8" s="1">
        <v>2.6</v>
      </c>
      <c r="Z8" s="1">
        <v>2.6</v>
      </c>
      <c r="AA8" s="1">
        <v>1.5</v>
      </c>
      <c r="AB8" s="1">
        <v>6.2</v>
      </c>
      <c r="AC8" s="1">
        <v>4</v>
      </c>
      <c r="AD8" s="1">
        <v>2.8</v>
      </c>
      <c r="AE8" s="1"/>
      <c r="AF8" s="1">
        <f t="shared" si="3"/>
        <v>5.7599999999999989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27</v>
      </c>
      <c r="D9" s="1"/>
      <c r="E9" s="1">
        <v>11</v>
      </c>
      <c r="F9" s="1">
        <v>16</v>
      </c>
      <c r="G9" s="7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>
        <v>33.799999999999997</v>
      </c>
      <c r="O9" s="1">
        <f t="shared" si="4"/>
        <v>2.2000000000000002</v>
      </c>
      <c r="P9" s="5"/>
      <c r="Q9" s="5"/>
      <c r="R9" s="1"/>
      <c r="S9" s="1">
        <f t="shared" si="6"/>
        <v>22.636363636363633</v>
      </c>
      <c r="T9" s="1">
        <f t="shared" si="7"/>
        <v>22.636363636363633</v>
      </c>
      <c r="U9" s="1">
        <v>3.8</v>
      </c>
      <c r="V9" s="1">
        <v>1</v>
      </c>
      <c r="W9" s="1">
        <v>3</v>
      </c>
      <c r="X9" s="1">
        <v>1.4</v>
      </c>
      <c r="Y9" s="1">
        <v>1</v>
      </c>
      <c r="Z9" s="1">
        <v>2.4</v>
      </c>
      <c r="AA9" s="1">
        <v>0</v>
      </c>
      <c r="AB9" s="1">
        <v>1.8</v>
      </c>
      <c r="AC9" s="1">
        <v>1.8</v>
      </c>
      <c r="AD9" s="1">
        <v>1.8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14</v>
      </c>
      <c r="D10" s="1">
        <v>1</v>
      </c>
      <c r="E10" s="1">
        <v>1</v>
      </c>
      <c r="F10" s="1">
        <v>14</v>
      </c>
      <c r="G10" s="7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>
        <v>18</v>
      </c>
      <c r="O10" s="1">
        <f t="shared" si="4"/>
        <v>0.2</v>
      </c>
      <c r="P10" s="5"/>
      <c r="Q10" s="5"/>
      <c r="R10" s="1"/>
      <c r="S10" s="1">
        <f t="shared" si="6"/>
        <v>160</v>
      </c>
      <c r="T10" s="1">
        <f t="shared" si="7"/>
        <v>160</v>
      </c>
      <c r="U10" s="1">
        <v>2</v>
      </c>
      <c r="V10" s="1">
        <v>0.8</v>
      </c>
      <c r="W10" s="1">
        <v>0.6</v>
      </c>
      <c r="X10" s="1">
        <v>0.6</v>
      </c>
      <c r="Y10" s="1">
        <v>1.6</v>
      </c>
      <c r="Z10" s="1">
        <v>1</v>
      </c>
      <c r="AA10" s="1">
        <v>0</v>
      </c>
      <c r="AB10" s="1">
        <v>1.6</v>
      </c>
      <c r="AC10" s="1">
        <v>2</v>
      </c>
      <c r="AD10" s="1">
        <v>0.6</v>
      </c>
      <c r="AE10" s="44" t="s">
        <v>75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42</v>
      </c>
      <c r="D11" s="1">
        <v>54</v>
      </c>
      <c r="E11" s="1">
        <v>54</v>
      </c>
      <c r="F11" s="1">
        <v>39</v>
      </c>
      <c r="G11" s="7">
        <v>0.18</v>
      </c>
      <c r="H11" s="1">
        <v>150</v>
      </c>
      <c r="I11" s="1">
        <v>5034819</v>
      </c>
      <c r="J11" s="1">
        <v>55</v>
      </c>
      <c r="K11" s="1">
        <f t="shared" si="2"/>
        <v>-1</v>
      </c>
      <c r="L11" s="1"/>
      <c r="M11" s="1"/>
      <c r="N11" s="1"/>
      <c r="O11" s="1">
        <f t="shared" si="4"/>
        <v>10.8</v>
      </c>
      <c r="P11" s="5">
        <f t="shared" si="5"/>
        <v>133.80000000000001</v>
      </c>
      <c r="Q11" s="5"/>
      <c r="R11" s="1"/>
      <c r="S11" s="1">
        <f t="shared" si="6"/>
        <v>16</v>
      </c>
      <c r="T11" s="1">
        <f t="shared" si="7"/>
        <v>3.6111111111111107</v>
      </c>
      <c r="U11" s="1">
        <v>5.4</v>
      </c>
      <c r="V11" s="1">
        <v>7.8</v>
      </c>
      <c r="W11" s="1">
        <v>6.8</v>
      </c>
      <c r="X11" s="1">
        <v>4.2</v>
      </c>
      <c r="Y11" s="1">
        <v>6.2</v>
      </c>
      <c r="Z11" s="1">
        <v>9.1999999999999993</v>
      </c>
      <c r="AA11" s="1">
        <v>3</v>
      </c>
      <c r="AB11" s="1">
        <v>4.2</v>
      </c>
      <c r="AC11" s="1">
        <v>7.8</v>
      </c>
      <c r="AD11" s="1">
        <v>8.4</v>
      </c>
      <c r="AE11" s="1"/>
      <c r="AF11" s="1">
        <f t="shared" si="3"/>
        <v>24.084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8" t="s">
        <v>50</v>
      </c>
      <c r="B12" s="29" t="s">
        <v>47</v>
      </c>
      <c r="C12" s="29"/>
      <c r="D12" s="29"/>
      <c r="E12" s="29"/>
      <c r="F12" s="30"/>
      <c r="G12" s="31">
        <v>1</v>
      </c>
      <c r="H12" s="32">
        <v>150</v>
      </c>
      <c r="I12" s="32">
        <v>5041251</v>
      </c>
      <c r="J12" s="32"/>
      <c r="K12" s="32">
        <f t="shared" si="2"/>
        <v>0</v>
      </c>
      <c r="L12" s="32"/>
      <c r="M12" s="32"/>
      <c r="N12" s="32"/>
      <c r="O12" s="32">
        <f t="shared" si="4"/>
        <v>0</v>
      </c>
      <c r="P12" s="33"/>
      <c r="Q12" s="33"/>
      <c r="R12" s="32"/>
      <c r="S12" s="32" t="e">
        <f t="shared" si="6"/>
        <v>#DIV/0!</v>
      </c>
      <c r="T12" s="32" t="e">
        <f t="shared" si="7"/>
        <v>#DIV/0!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 t="s">
        <v>51</v>
      </c>
      <c r="AF12" s="32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37" t="s">
        <v>48</v>
      </c>
      <c r="B13" s="38" t="s">
        <v>47</v>
      </c>
      <c r="C13" s="38">
        <v>9.93</v>
      </c>
      <c r="D13" s="38"/>
      <c r="E13" s="38"/>
      <c r="F13" s="39">
        <v>9.93</v>
      </c>
      <c r="G13" s="40">
        <v>0</v>
      </c>
      <c r="H13" s="41" t="e">
        <v>#N/A</v>
      </c>
      <c r="I13" s="41" t="s">
        <v>36</v>
      </c>
      <c r="J13" s="41"/>
      <c r="K13" s="41">
        <f>E13-J13</f>
        <v>0</v>
      </c>
      <c r="L13" s="41"/>
      <c r="M13" s="41"/>
      <c r="N13" s="41"/>
      <c r="O13" s="41">
        <f t="shared" si="4"/>
        <v>0</v>
      </c>
      <c r="P13" s="42"/>
      <c r="Q13" s="42"/>
      <c r="R13" s="41"/>
      <c r="S13" s="41" t="e">
        <f t="shared" si="6"/>
        <v>#DIV/0!</v>
      </c>
      <c r="T13" s="41" t="e">
        <f t="shared" si="7"/>
        <v>#DIV/0!</v>
      </c>
      <c r="U13" s="41">
        <v>0</v>
      </c>
      <c r="V13" s="41">
        <v>0.41399999999999998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0.40939999999999999</v>
      </c>
      <c r="AC13" s="41">
        <v>0.49199999999999999</v>
      </c>
      <c r="AD13" s="41">
        <v>0</v>
      </c>
      <c r="AE13" s="43" t="s">
        <v>45</v>
      </c>
      <c r="AF13" s="4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277</v>
      </c>
      <c r="D14" s="1"/>
      <c r="E14" s="1">
        <v>251</v>
      </c>
      <c r="F14" s="1">
        <v>24</v>
      </c>
      <c r="G14" s="7">
        <v>0.1</v>
      </c>
      <c r="H14" s="1">
        <v>90</v>
      </c>
      <c r="I14" s="1">
        <v>8444163</v>
      </c>
      <c r="J14" s="1">
        <v>295</v>
      </c>
      <c r="K14" s="1">
        <f t="shared" si="2"/>
        <v>-44</v>
      </c>
      <c r="L14" s="1"/>
      <c r="M14" s="1"/>
      <c r="N14" s="1"/>
      <c r="O14" s="1">
        <f t="shared" si="4"/>
        <v>50.2</v>
      </c>
      <c r="P14" s="5">
        <f>9*O14-N14-F14</f>
        <v>427.8</v>
      </c>
      <c r="Q14" s="5"/>
      <c r="R14" s="1"/>
      <c r="S14" s="1">
        <f t="shared" si="6"/>
        <v>9</v>
      </c>
      <c r="T14" s="1">
        <f t="shared" si="7"/>
        <v>0.4780876494023904</v>
      </c>
      <c r="U14" s="1">
        <v>9.8000000000000007</v>
      </c>
      <c r="V14" s="1">
        <v>10.199999999999999</v>
      </c>
      <c r="W14" s="1">
        <v>30.2</v>
      </c>
      <c r="X14" s="1">
        <v>14</v>
      </c>
      <c r="Y14" s="1">
        <v>11.2</v>
      </c>
      <c r="Z14" s="1">
        <v>18</v>
      </c>
      <c r="AA14" s="1">
        <v>15</v>
      </c>
      <c r="AB14" s="1">
        <v>35.200000000000003</v>
      </c>
      <c r="AC14" s="1">
        <v>25.6</v>
      </c>
      <c r="AD14" s="1">
        <v>13</v>
      </c>
      <c r="AE14" s="1"/>
      <c r="AF14" s="1">
        <f t="shared" ref="AF14:AF22" si="8">G14*P14</f>
        <v>42.78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146</v>
      </c>
      <c r="D15" s="1">
        <v>30</v>
      </c>
      <c r="E15" s="1">
        <v>87</v>
      </c>
      <c r="F15" s="1">
        <v>89</v>
      </c>
      <c r="G15" s="7">
        <v>0.18</v>
      </c>
      <c r="H15" s="1">
        <v>150</v>
      </c>
      <c r="I15" s="1">
        <v>5038411</v>
      </c>
      <c r="J15" s="1">
        <v>88</v>
      </c>
      <c r="K15" s="1">
        <f t="shared" si="2"/>
        <v>-1</v>
      </c>
      <c r="L15" s="1"/>
      <c r="M15" s="1"/>
      <c r="N15" s="1"/>
      <c r="O15" s="1">
        <f t="shared" si="4"/>
        <v>17.399999999999999</v>
      </c>
      <c r="P15" s="5">
        <f t="shared" ref="P14:P20" si="9">16*O15-N15-F15</f>
        <v>189.39999999999998</v>
      </c>
      <c r="Q15" s="5"/>
      <c r="R15" s="1"/>
      <c r="S15" s="1">
        <f t="shared" si="6"/>
        <v>16</v>
      </c>
      <c r="T15" s="1">
        <f t="shared" si="7"/>
        <v>5.1149425287356323</v>
      </c>
      <c r="U15" s="1">
        <v>3</v>
      </c>
      <c r="V15" s="1">
        <v>12</v>
      </c>
      <c r="W15" s="1">
        <v>13.4</v>
      </c>
      <c r="X15" s="1">
        <v>6</v>
      </c>
      <c r="Y15" s="1">
        <v>5.4</v>
      </c>
      <c r="Z15" s="1">
        <v>13.4</v>
      </c>
      <c r="AA15" s="1">
        <v>5.5</v>
      </c>
      <c r="AB15" s="1">
        <v>14</v>
      </c>
      <c r="AC15" s="1">
        <v>13</v>
      </c>
      <c r="AD15" s="1">
        <v>9.1999999999999993</v>
      </c>
      <c r="AE15" s="1"/>
      <c r="AF15" s="1">
        <f t="shared" si="8"/>
        <v>34.091999999999992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94</v>
      </c>
      <c r="D16" s="1"/>
      <c r="E16" s="1">
        <v>92</v>
      </c>
      <c r="F16" s="1"/>
      <c r="G16" s="7">
        <v>0.18</v>
      </c>
      <c r="H16" s="1">
        <v>150</v>
      </c>
      <c r="I16" s="1">
        <v>5038459</v>
      </c>
      <c r="J16" s="1">
        <v>98</v>
      </c>
      <c r="K16" s="1">
        <f t="shared" si="2"/>
        <v>-6</v>
      </c>
      <c r="L16" s="1"/>
      <c r="M16" s="1"/>
      <c r="N16" s="1"/>
      <c r="O16" s="1">
        <f t="shared" si="4"/>
        <v>18.399999999999999</v>
      </c>
      <c r="P16" s="5">
        <f t="shared" si="9"/>
        <v>294.39999999999998</v>
      </c>
      <c r="Q16" s="5"/>
      <c r="R16" s="1"/>
      <c r="S16" s="1">
        <f t="shared" si="6"/>
        <v>16</v>
      </c>
      <c r="T16" s="1">
        <f t="shared" si="7"/>
        <v>0</v>
      </c>
      <c r="U16" s="1">
        <v>13.4</v>
      </c>
      <c r="V16" s="1">
        <v>18.8</v>
      </c>
      <c r="W16" s="1">
        <v>16.2</v>
      </c>
      <c r="X16" s="1">
        <v>2.6</v>
      </c>
      <c r="Y16" s="1">
        <v>15.6</v>
      </c>
      <c r="Z16" s="1">
        <v>17</v>
      </c>
      <c r="AA16" s="1">
        <v>5.5</v>
      </c>
      <c r="AB16" s="1">
        <v>14.8</v>
      </c>
      <c r="AC16" s="1">
        <v>16.600000000000001</v>
      </c>
      <c r="AD16" s="1">
        <v>7</v>
      </c>
      <c r="AE16" s="20" t="s">
        <v>81</v>
      </c>
      <c r="AF16" s="1">
        <f t="shared" si="8"/>
        <v>52.991999999999997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21</v>
      </c>
      <c r="D17" s="1"/>
      <c r="E17" s="1">
        <v>21</v>
      </c>
      <c r="F17" s="1"/>
      <c r="G17" s="7">
        <v>0.18</v>
      </c>
      <c r="H17" s="1">
        <v>150</v>
      </c>
      <c r="I17" s="1">
        <v>5038831</v>
      </c>
      <c r="J17" s="1">
        <v>32</v>
      </c>
      <c r="K17" s="1">
        <f t="shared" si="2"/>
        <v>-11</v>
      </c>
      <c r="L17" s="1"/>
      <c r="M17" s="1"/>
      <c r="N17" s="1">
        <v>68.599999999999994</v>
      </c>
      <c r="O17" s="1">
        <f t="shared" si="4"/>
        <v>4.2</v>
      </c>
      <c r="P17" s="5"/>
      <c r="Q17" s="5"/>
      <c r="R17" s="1"/>
      <c r="S17" s="1">
        <f t="shared" si="6"/>
        <v>16.333333333333332</v>
      </c>
      <c r="T17" s="1">
        <f t="shared" si="7"/>
        <v>16.333333333333332</v>
      </c>
      <c r="U17" s="1">
        <v>5.6</v>
      </c>
      <c r="V17" s="1">
        <v>1.8</v>
      </c>
      <c r="W17" s="1">
        <v>3.6</v>
      </c>
      <c r="X17" s="1">
        <v>3.8</v>
      </c>
      <c r="Y17" s="1">
        <v>0.4</v>
      </c>
      <c r="Z17" s="1">
        <v>0.8</v>
      </c>
      <c r="AA17" s="1">
        <v>1.5</v>
      </c>
      <c r="AB17" s="1">
        <v>7.2</v>
      </c>
      <c r="AC17" s="1">
        <v>6</v>
      </c>
      <c r="AD17" s="1">
        <v>0.4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303</v>
      </c>
      <c r="D18" s="1"/>
      <c r="E18" s="1">
        <v>53</v>
      </c>
      <c r="F18" s="1">
        <v>250</v>
      </c>
      <c r="G18" s="7">
        <v>0.18</v>
      </c>
      <c r="H18" s="1">
        <v>120</v>
      </c>
      <c r="I18" s="1">
        <v>5038855</v>
      </c>
      <c r="J18" s="1">
        <v>54</v>
      </c>
      <c r="K18" s="1">
        <f t="shared" si="2"/>
        <v>-1</v>
      </c>
      <c r="L18" s="1"/>
      <c r="M18" s="1"/>
      <c r="N18" s="1"/>
      <c r="O18" s="1">
        <f t="shared" si="4"/>
        <v>10.6</v>
      </c>
      <c r="P18" s="5"/>
      <c r="Q18" s="5"/>
      <c r="R18" s="1"/>
      <c r="S18" s="1">
        <f t="shared" si="6"/>
        <v>23.584905660377359</v>
      </c>
      <c r="T18" s="1">
        <f t="shared" si="7"/>
        <v>23.584905660377359</v>
      </c>
      <c r="U18" s="1">
        <v>7.2</v>
      </c>
      <c r="V18" s="1">
        <v>9.1999999999999993</v>
      </c>
      <c r="W18" s="1">
        <v>9.6</v>
      </c>
      <c r="X18" s="1">
        <v>3.8</v>
      </c>
      <c r="Y18" s="1">
        <v>9.4</v>
      </c>
      <c r="Z18" s="1">
        <v>11.4</v>
      </c>
      <c r="AA18" s="1">
        <v>2</v>
      </c>
      <c r="AB18" s="1">
        <v>9.6</v>
      </c>
      <c r="AC18" s="1">
        <v>6.6</v>
      </c>
      <c r="AD18" s="1">
        <v>1.4</v>
      </c>
      <c r="AE18" s="45" t="s">
        <v>83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194</v>
      </c>
      <c r="D19" s="1"/>
      <c r="E19" s="1">
        <v>86</v>
      </c>
      <c r="F19" s="1">
        <v>108</v>
      </c>
      <c r="G19" s="7">
        <v>0.18</v>
      </c>
      <c r="H19" s="1">
        <v>150</v>
      </c>
      <c r="I19" s="1">
        <v>5038435</v>
      </c>
      <c r="J19" s="1">
        <v>90</v>
      </c>
      <c r="K19" s="1">
        <f t="shared" si="2"/>
        <v>-4</v>
      </c>
      <c r="L19" s="1"/>
      <c r="M19" s="1"/>
      <c r="N19" s="1"/>
      <c r="O19" s="1">
        <f t="shared" si="4"/>
        <v>17.2</v>
      </c>
      <c r="P19" s="5">
        <f t="shared" si="9"/>
        <v>167.2</v>
      </c>
      <c r="Q19" s="5"/>
      <c r="R19" s="1"/>
      <c r="S19" s="1">
        <f t="shared" si="6"/>
        <v>16</v>
      </c>
      <c r="T19" s="1">
        <f t="shared" si="7"/>
        <v>6.279069767441861</v>
      </c>
      <c r="U19" s="1">
        <v>9.8000000000000007</v>
      </c>
      <c r="V19" s="1">
        <v>5</v>
      </c>
      <c r="W19" s="1">
        <v>16.600000000000001</v>
      </c>
      <c r="X19" s="1">
        <v>7</v>
      </c>
      <c r="Y19" s="1">
        <v>9.6</v>
      </c>
      <c r="Z19" s="1">
        <v>12.8</v>
      </c>
      <c r="AA19" s="1">
        <v>6.5</v>
      </c>
      <c r="AB19" s="1">
        <v>15.2</v>
      </c>
      <c r="AC19" s="1">
        <v>15.2</v>
      </c>
      <c r="AD19" s="1">
        <v>10.8</v>
      </c>
      <c r="AE19" s="1"/>
      <c r="AF19" s="1">
        <f t="shared" si="8"/>
        <v>30.095999999999997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69</v>
      </c>
      <c r="D20" s="1"/>
      <c r="E20" s="1">
        <v>36</v>
      </c>
      <c r="F20" s="1">
        <v>33</v>
      </c>
      <c r="G20" s="7">
        <v>0.18</v>
      </c>
      <c r="H20" s="1">
        <v>120</v>
      </c>
      <c r="I20" s="1">
        <v>5038398</v>
      </c>
      <c r="J20" s="1">
        <v>37</v>
      </c>
      <c r="K20" s="1">
        <f t="shared" si="2"/>
        <v>-1</v>
      </c>
      <c r="L20" s="1"/>
      <c r="M20" s="1"/>
      <c r="N20" s="1"/>
      <c r="O20" s="1">
        <f t="shared" si="4"/>
        <v>7.2</v>
      </c>
      <c r="P20" s="5">
        <f t="shared" si="9"/>
        <v>82.2</v>
      </c>
      <c r="Q20" s="5"/>
      <c r="R20" s="1"/>
      <c r="S20" s="1">
        <f t="shared" si="6"/>
        <v>16</v>
      </c>
      <c r="T20" s="1">
        <f t="shared" si="7"/>
        <v>4.583333333333333</v>
      </c>
      <c r="U20" s="1">
        <v>0.2</v>
      </c>
      <c r="V20" s="1">
        <v>4.2</v>
      </c>
      <c r="W20" s="1">
        <v>6.2</v>
      </c>
      <c r="X20" s="1">
        <v>1.4</v>
      </c>
      <c r="Y20" s="1">
        <v>1.4</v>
      </c>
      <c r="Z20" s="1">
        <v>-0.2</v>
      </c>
      <c r="AA20" s="1">
        <v>0.5</v>
      </c>
      <c r="AB20" s="1">
        <v>6.8</v>
      </c>
      <c r="AC20" s="1">
        <v>1.4</v>
      </c>
      <c r="AD20" s="1">
        <v>8</v>
      </c>
      <c r="AE20" s="1"/>
      <c r="AF20" s="1">
        <f t="shared" si="8"/>
        <v>14.795999999999999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4" t="s">
        <v>59</v>
      </c>
      <c r="B21" s="1" t="s">
        <v>47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v>60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0.98000000000000009</v>
      </c>
      <c r="AC21" s="1">
        <v>0</v>
      </c>
      <c r="AD21" s="1">
        <v>4.8979999999999997</v>
      </c>
      <c r="AE21" s="1" t="s">
        <v>60</v>
      </c>
      <c r="AF21" s="1">
        <f t="shared" si="8"/>
        <v>60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61</v>
      </c>
      <c r="B22" s="26" t="s">
        <v>47</v>
      </c>
      <c r="C22" s="26"/>
      <c r="D22" s="26"/>
      <c r="E22" s="26"/>
      <c r="F22" s="27"/>
      <c r="G22" s="23">
        <v>1</v>
      </c>
      <c r="H22" s="22">
        <v>120</v>
      </c>
      <c r="I22" s="22">
        <v>8785204</v>
      </c>
      <c r="J22" s="22"/>
      <c r="K22" s="22">
        <f t="shared" si="2"/>
        <v>0</v>
      </c>
      <c r="L22" s="22"/>
      <c r="M22" s="22"/>
      <c r="N22" s="22"/>
      <c r="O22" s="22">
        <f t="shared" si="4"/>
        <v>0</v>
      </c>
      <c r="P22" s="24"/>
      <c r="Q22" s="24"/>
      <c r="R22" s="22"/>
      <c r="S22" s="22" t="e">
        <f t="shared" si="6"/>
        <v>#DIV/0!</v>
      </c>
      <c r="T22" s="22" t="e">
        <f t="shared" si="7"/>
        <v>#DIV/0!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 t="s">
        <v>85</v>
      </c>
      <c r="AF22" s="22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7" t="s">
        <v>46</v>
      </c>
      <c r="B23" s="38" t="s">
        <v>47</v>
      </c>
      <c r="C23" s="38">
        <v>31.704999999999998</v>
      </c>
      <c r="D23" s="38"/>
      <c r="E23" s="38">
        <v>18.663</v>
      </c>
      <c r="F23" s="39">
        <v>13.042</v>
      </c>
      <c r="G23" s="40">
        <v>0</v>
      </c>
      <c r="H23" s="41" t="e">
        <v>#N/A</v>
      </c>
      <c r="I23" s="41" t="s">
        <v>36</v>
      </c>
      <c r="J23" s="41">
        <v>21</v>
      </c>
      <c r="K23" s="41">
        <f>E23-J23</f>
        <v>-2.3369999999999997</v>
      </c>
      <c r="L23" s="41"/>
      <c r="M23" s="41"/>
      <c r="N23" s="41"/>
      <c r="O23" s="41">
        <f t="shared" si="4"/>
        <v>3.7326000000000001</v>
      </c>
      <c r="P23" s="42"/>
      <c r="Q23" s="42"/>
      <c r="R23" s="41"/>
      <c r="S23" s="41">
        <f t="shared" si="6"/>
        <v>3.4940791941274179</v>
      </c>
      <c r="T23" s="41">
        <f t="shared" si="7"/>
        <v>3.4940791941274179</v>
      </c>
      <c r="U23" s="41">
        <v>5.0419999999999998</v>
      </c>
      <c r="V23" s="41">
        <v>1.5508</v>
      </c>
      <c r="W23" s="41">
        <v>1.7138</v>
      </c>
      <c r="X23" s="41">
        <v>1.0426</v>
      </c>
      <c r="Y23" s="41">
        <v>2.2764000000000002</v>
      </c>
      <c r="Z23" s="41">
        <v>8.791599999999999</v>
      </c>
      <c r="AA23" s="41">
        <v>2.758</v>
      </c>
      <c r="AB23" s="41">
        <v>1.5138</v>
      </c>
      <c r="AC23" s="41">
        <v>0</v>
      </c>
      <c r="AD23" s="41">
        <v>2.0503999999999998</v>
      </c>
      <c r="AE23" s="41"/>
      <c r="AF23" s="4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34" t="s">
        <v>62</v>
      </c>
      <c r="B24" s="1" t="s">
        <v>47</v>
      </c>
      <c r="C24" s="1">
        <v>12.09</v>
      </c>
      <c r="D24" s="1"/>
      <c r="E24" s="1"/>
      <c r="F24" s="1">
        <v>12.09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0.49800000000000011</v>
      </c>
      <c r="V24" s="1">
        <v>0</v>
      </c>
      <c r="W24" s="1">
        <v>0.44400000000000012</v>
      </c>
      <c r="X24" s="1">
        <v>0</v>
      </c>
      <c r="Y24" s="1">
        <v>0</v>
      </c>
      <c r="Z24" s="1">
        <v>0</v>
      </c>
      <c r="AA24" s="1">
        <v>0</v>
      </c>
      <c r="AB24" s="1">
        <v>2.1219999999999999</v>
      </c>
      <c r="AC24" s="1">
        <v>0.502</v>
      </c>
      <c r="AD24" s="1">
        <v>1.1712</v>
      </c>
      <c r="AE24" s="45" t="s">
        <v>84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63</v>
      </c>
      <c r="B25" s="13" t="s">
        <v>47</v>
      </c>
      <c r="C25" s="13"/>
      <c r="D25" s="13"/>
      <c r="E25" s="13"/>
      <c r="F25" s="14"/>
      <c r="G25" s="7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>
        <v>15</v>
      </c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60</v>
      </c>
      <c r="AF25" s="1">
        <f>G25*P25</f>
        <v>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37" t="s">
        <v>68</v>
      </c>
      <c r="B26" s="38" t="s">
        <v>47</v>
      </c>
      <c r="C26" s="38">
        <v>2.89</v>
      </c>
      <c r="D26" s="38"/>
      <c r="E26" s="38">
        <v>2.89</v>
      </c>
      <c r="F26" s="39"/>
      <c r="G26" s="40">
        <v>0</v>
      </c>
      <c r="H26" s="41" t="e">
        <v>#N/A</v>
      </c>
      <c r="I26" s="41" t="s">
        <v>36</v>
      </c>
      <c r="J26" s="41">
        <v>5</v>
      </c>
      <c r="K26" s="41">
        <f>E26-J26</f>
        <v>-2.11</v>
      </c>
      <c r="L26" s="41"/>
      <c r="M26" s="41"/>
      <c r="N26" s="41"/>
      <c r="O26" s="41">
        <f t="shared" si="4"/>
        <v>0.57800000000000007</v>
      </c>
      <c r="P26" s="42"/>
      <c r="Q26" s="42"/>
      <c r="R26" s="41"/>
      <c r="S26" s="41">
        <f t="shared" si="6"/>
        <v>0</v>
      </c>
      <c r="T26" s="41">
        <f t="shared" si="7"/>
        <v>0</v>
      </c>
      <c r="U26" s="41">
        <v>0</v>
      </c>
      <c r="V26" s="41">
        <v>0</v>
      </c>
      <c r="W26" s="41">
        <v>1.2190000000000001</v>
      </c>
      <c r="X26" s="41">
        <v>0</v>
      </c>
      <c r="Y26" s="41">
        <v>0.6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/>
      <c r="AF26" s="4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35</v>
      </c>
      <c r="C27" s="1">
        <v>183</v>
      </c>
      <c r="D27" s="1"/>
      <c r="E27" s="1">
        <v>180</v>
      </c>
      <c r="F27" s="1">
        <v>1</v>
      </c>
      <c r="G27" s="7">
        <v>0.1</v>
      </c>
      <c r="H27" s="1">
        <v>60</v>
      </c>
      <c r="I27" s="1">
        <v>8444170</v>
      </c>
      <c r="J27" s="1">
        <v>293</v>
      </c>
      <c r="K27" s="1">
        <f t="shared" si="2"/>
        <v>-113</v>
      </c>
      <c r="L27" s="1"/>
      <c r="M27" s="1"/>
      <c r="N27" s="1"/>
      <c r="O27" s="1">
        <f t="shared" si="4"/>
        <v>36</v>
      </c>
      <c r="P27" s="5">
        <f>10*O27-N27-F27</f>
        <v>359</v>
      </c>
      <c r="Q27" s="5"/>
      <c r="R27" s="1"/>
      <c r="S27" s="1">
        <f t="shared" si="6"/>
        <v>10</v>
      </c>
      <c r="T27" s="1">
        <f t="shared" si="7"/>
        <v>2.7777777777777776E-2</v>
      </c>
      <c r="U27" s="1">
        <v>11.4</v>
      </c>
      <c r="V27" s="1">
        <v>17.8</v>
      </c>
      <c r="W27" s="1">
        <v>23.2</v>
      </c>
      <c r="X27" s="1">
        <v>10.199999999999999</v>
      </c>
      <c r="Y27" s="1">
        <v>16</v>
      </c>
      <c r="Z27" s="1">
        <v>7</v>
      </c>
      <c r="AA27" s="1">
        <v>16.5</v>
      </c>
      <c r="AB27" s="1">
        <v>1.4</v>
      </c>
      <c r="AC27" s="1">
        <v>19.399999999999999</v>
      </c>
      <c r="AD27" s="1">
        <v>16.399999999999999</v>
      </c>
      <c r="AE27" s="1"/>
      <c r="AF27" s="1">
        <f t="shared" ref="AF27:AF34" si="10">G27*P27</f>
        <v>35.9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47</v>
      </c>
      <c r="C28" s="1">
        <v>28.88</v>
      </c>
      <c r="D28" s="1"/>
      <c r="E28" s="1">
        <v>26.757999999999999</v>
      </c>
      <c r="F28" s="1"/>
      <c r="G28" s="7">
        <v>1</v>
      </c>
      <c r="H28" s="1">
        <v>120</v>
      </c>
      <c r="I28" s="1">
        <v>5522704</v>
      </c>
      <c r="J28" s="1">
        <v>44</v>
      </c>
      <c r="K28" s="1">
        <f t="shared" si="2"/>
        <v>-17.242000000000001</v>
      </c>
      <c r="L28" s="1"/>
      <c r="M28" s="1"/>
      <c r="N28" s="1">
        <v>180</v>
      </c>
      <c r="O28" s="1">
        <f t="shared" si="4"/>
        <v>5.3515999999999995</v>
      </c>
      <c r="P28" s="5"/>
      <c r="Q28" s="5"/>
      <c r="R28" s="1"/>
      <c r="S28" s="1">
        <f t="shared" si="6"/>
        <v>33.634800807235223</v>
      </c>
      <c r="T28" s="1">
        <f t="shared" si="7"/>
        <v>33.634800807235223</v>
      </c>
      <c r="U28" s="1">
        <v>14.0924</v>
      </c>
      <c r="V28" s="1">
        <v>7.3243999999999998</v>
      </c>
      <c r="W28" s="1">
        <v>6.6698000000000004</v>
      </c>
      <c r="X28" s="1">
        <v>1.5347999999999999</v>
      </c>
      <c r="Y28" s="1">
        <v>10.8186</v>
      </c>
      <c r="Z28" s="1">
        <v>14.424799999999999</v>
      </c>
      <c r="AA28" s="1">
        <v>3.8795000000000002</v>
      </c>
      <c r="AB28" s="1">
        <v>6.8407999999999998</v>
      </c>
      <c r="AC28" s="1">
        <v>3.6711999999999998</v>
      </c>
      <c r="AD28" s="1">
        <v>2.1953999999999998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35</v>
      </c>
      <c r="C29" s="1">
        <v>75</v>
      </c>
      <c r="D29" s="1"/>
      <c r="E29" s="1">
        <v>64</v>
      </c>
      <c r="F29" s="1">
        <v>10</v>
      </c>
      <c r="G29" s="7">
        <v>0.14000000000000001</v>
      </c>
      <c r="H29" s="1">
        <v>180</v>
      </c>
      <c r="I29" s="1">
        <v>9988391</v>
      </c>
      <c r="J29" s="1">
        <v>64</v>
      </c>
      <c r="K29" s="1">
        <f t="shared" si="2"/>
        <v>0</v>
      </c>
      <c r="L29" s="1"/>
      <c r="M29" s="1"/>
      <c r="N29" s="1">
        <v>43.400000000000013</v>
      </c>
      <c r="O29" s="1">
        <f t="shared" si="4"/>
        <v>12.8</v>
      </c>
      <c r="P29" s="5">
        <f t="shared" ref="P29:P30" si="11">16*O29-N29-F29</f>
        <v>151.4</v>
      </c>
      <c r="Q29" s="5"/>
      <c r="R29" s="1"/>
      <c r="S29" s="1">
        <f t="shared" si="6"/>
        <v>16</v>
      </c>
      <c r="T29" s="1">
        <f t="shared" si="7"/>
        <v>4.1718750000000009</v>
      </c>
      <c r="U29" s="1">
        <v>7.4</v>
      </c>
      <c r="V29" s="1">
        <v>8.8000000000000007</v>
      </c>
      <c r="W29" s="1">
        <v>10.199999999999999</v>
      </c>
      <c r="X29" s="1">
        <v>5.4</v>
      </c>
      <c r="Y29" s="1">
        <v>4</v>
      </c>
      <c r="Z29" s="1">
        <v>9.6</v>
      </c>
      <c r="AA29" s="1">
        <v>10</v>
      </c>
      <c r="AB29" s="1">
        <v>1</v>
      </c>
      <c r="AC29" s="1">
        <v>7.8</v>
      </c>
      <c r="AD29" s="1">
        <v>7.4</v>
      </c>
      <c r="AE29" s="1"/>
      <c r="AF29" s="1">
        <f t="shared" si="10"/>
        <v>21.196000000000002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136</v>
      </c>
      <c r="D30" s="1"/>
      <c r="E30" s="1">
        <v>56</v>
      </c>
      <c r="F30" s="1">
        <v>80</v>
      </c>
      <c r="G30" s="7">
        <v>0.18</v>
      </c>
      <c r="H30" s="1">
        <v>270</v>
      </c>
      <c r="I30" s="1">
        <v>9988681</v>
      </c>
      <c r="J30" s="1">
        <v>57</v>
      </c>
      <c r="K30" s="1">
        <f t="shared" si="2"/>
        <v>-1</v>
      </c>
      <c r="L30" s="1"/>
      <c r="M30" s="1"/>
      <c r="N30" s="1"/>
      <c r="O30" s="1">
        <f t="shared" si="4"/>
        <v>11.2</v>
      </c>
      <c r="P30" s="5">
        <f t="shared" si="11"/>
        <v>99.199999999999989</v>
      </c>
      <c r="Q30" s="5"/>
      <c r="R30" s="1"/>
      <c r="S30" s="1">
        <f t="shared" si="6"/>
        <v>16</v>
      </c>
      <c r="T30" s="1">
        <f t="shared" si="7"/>
        <v>7.1428571428571432</v>
      </c>
      <c r="U30" s="1">
        <v>8.1999999999999993</v>
      </c>
      <c r="V30" s="1">
        <v>2.8</v>
      </c>
      <c r="W30" s="1">
        <v>9.8000000000000007</v>
      </c>
      <c r="X30" s="1">
        <v>4.2</v>
      </c>
      <c r="Y30" s="1">
        <v>4.8</v>
      </c>
      <c r="Z30" s="1">
        <v>2</v>
      </c>
      <c r="AA30" s="1">
        <v>1.5</v>
      </c>
      <c r="AB30" s="1">
        <v>12.8</v>
      </c>
      <c r="AC30" s="1">
        <v>5.6</v>
      </c>
      <c r="AD30" s="1">
        <v>4.5999999999999996</v>
      </c>
      <c r="AE30" s="1"/>
      <c r="AF30" s="1">
        <f t="shared" si="10"/>
        <v>17.855999999999998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47</v>
      </c>
      <c r="C31" s="1">
        <v>15.39</v>
      </c>
      <c r="D31" s="1">
        <v>95.6</v>
      </c>
      <c r="E31" s="1">
        <v>15.39</v>
      </c>
      <c r="F31" s="1">
        <v>95.6</v>
      </c>
      <c r="G31" s="7">
        <v>1</v>
      </c>
      <c r="H31" s="1">
        <v>120</v>
      </c>
      <c r="I31" s="1">
        <v>8785198</v>
      </c>
      <c r="J31" s="1">
        <v>16.5</v>
      </c>
      <c r="K31" s="1">
        <f t="shared" si="2"/>
        <v>-1.1099999999999994</v>
      </c>
      <c r="L31" s="1"/>
      <c r="M31" s="1"/>
      <c r="N31" s="1"/>
      <c r="O31" s="1">
        <f t="shared" si="4"/>
        <v>3.0780000000000003</v>
      </c>
      <c r="P31" s="5"/>
      <c r="Q31" s="5"/>
      <c r="R31" s="1"/>
      <c r="S31" s="1">
        <f t="shared" si="6"/>
        <v>31.059129304743337</v>
      </c>
      <c r="T31" s="1">
        <f t="shared" si="7"/>
        <v>31.059129304743337</v>
      </c>
      <c r="U31" s="1">
        <v>0</v>
      </c>
      <c r="V31" s="1">
        <v>6.9870000000000001</v>
      </c>
      <c r="W31" s="1">
        <v>2.5569999999999999</v>
      </c>
      <c r="X31" s="1">
        <v>0</v>
      </c>
      <c r="Y31" s="1">
        <v>0</v>
      </c>
      <c r="Z31" s="1">
        <v>0</v>
      </c>
      <c r="AA31" s="1">
        <v>0</v>
      </c>
      <c r="AB31" s="1">
        <v>8.9952000000000005</v>
      </c>
      <c r="AC31" s="1">
        <v>7.1883999999999997</v>
      </c>
      <c r="AD31" s="1">
        <v>7.0956000000000001</v>
      </c>
      <c r="AE31" s="1" t="s">
        <v>38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-2</v>
      </c>
      <c r="D32" s="1">
        <v>5</v>
      </c>
      <c r="E32" s="1">
        <v>3</v>
      </c>
      <c r="F32" s="1"/>
      <c r="G32" s="7">
        <v>0.1</v>
      </c>
      <c r="H32" s="1">
        <v>60</v>
      </c>
      <c r="I32" s="1">
        <v>8444187</v>
      </c>
      <c r="J32" s="1">
        <v>88</v>
      </c>
      <c r="K32" s="1">
        <f t="shared" si="2"/>
        <v>-85</v>
      </c>
      <c r="L32" s="1"/>
      <c r="M32" s="1"/>
      <c r="N32" s="1">
        <v>200</v>
      </c>
      <c r="O32" s="1">
        <f t="shared" si="4"/>
        <v>0.6</v>
      </c>
      <c r="P32" s="5"/>
      <c r="Q32" s="5"/>
      <c r="R32" s="1"/>
      <c r="S32" s="1">
        <f t="shared" si="6"/>
        <v>333.33333333333337</v>
      </c>
      <c r="T32" s="1">
        <f t="shared" si="7"/>
        <v>333.33333333333337</v>
      </c>
      <c r="U32" s="1">
        <v>0.2</v>
      </c>
      <c r="V32" s="1">
        <v>9.8000000000000007</v>
      </c>
      <c r="W32" s="1">
        <v>50</v>
      </c>
      <c r="X32" s="1">
        <v>19</v>
      </c>
      <c r="Y32" s="1">
        <v>24.8</v>
      </c>
      <c r="Z32" s="1">
        <v>3.4</v>
      </c>
      <c r="AA32" s="1">
        <v>14.5</v>
      </c>
      <c r="AB32" s="1">
        <v>30.2</v>
      </c>
      <c r="AC32" s="1">
        <v>33.6</v>
      </c>
      <c r="AD32" s="1">
        <v>33.6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71</v>
      </c>
      <c r="B33" s="1" t="s">
        <v>35</v>
      </c>
      <c r="C33" s="1">
        <v>453</v>
      </c>
      <c r="D33" s="1"/>
      <c r="E33" s="1">
        <v>290</v>
      </c>
      <c r="F33" s="1">
        <v>163</v>
      </c>
      <c r="G33" s="7">
        <v>0.1</v>
      </c>
      <c r="H33" s="1">
        <v>90</v>
      </c>
      <c r="I33" s="1">
        <v>8444194</v>
      </c>
      <c r="J33" s="1">
        <v>306</v>
      </c>
      <c r="K33" s="1">
        <f t="shared" si="2"/>
        <v>-16</v>
      </c>
      <c r="L33" s="1"/>
      <c r="M33" s="1"/>
      <c r="N33" s="1"/>
      <c r="O33" s="1">
        <f t="shared" si="4"/>
        <v>58</v>
      </c>
      <c r="P33" s="5">
        <f>12*O33-N33-F33</f>
        <v>533</v>
      </c>
      <c r="Q33" s="5"/>
      <c r="R33" s="1"/>
      <c r="S33" s="1">
        <f t="shared" si="6"/>
        <v>12</v>
      </c>
      <c r="T33" s="1">
        <f t="shared" si="7"/>
        <v>2.8103448275862069</v>
      </c>
      <c r="U33" s="1">
        <v>7.8</v>
      </c>
      <c r="V33" s="1">
        <v>4.5999999999999996</v>
      </c>
      <c r="W33" s="1">
        <v>40.4</v>
      </c>
      <c r="X33" s="1">
        <v>14.8</v>
      </c>
      <c r="Y33" s="1">
        <v>19.8</v>
      </c>
      <c r="Z33" s="1">
        <v>16.600000000000001</v>
      </c>
      <c r="AA33" s="1">
        <v>14</v>
      </c>
      <c r="AB33" s="1">
        <v>15.8</v>
      </c>
      <c r="AC33" s="1">
        <v>30.8</v>
      </c>
      <c r="AD33" s="1">
        <v>27.8</v>
      </c>
      <c r="AE33" s="1"/>
      <c r="AF33" s="1">
        <f t="shared" si="10"/>
        <v>53.300000000000004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73</v>
      </c>
      <c r="B34" s="18" t="s">
        <v>35</v>
      </c>
      <c r="C34" s="18">
        <v>97.123999999999995</v>
      </c>
      <c r="D34" s="18">
        <v>20</v>
      </c>
      <c r="E34" s="18">
        <v>69</v>
      </c>
      <c r="F34" s="19">
        <v>48.124000000000002</v>
      </c>
      <c r="G34" s="7">
        <v>0.2</v>
      </c>
      <c r="H34" s="1">
        <v>120</v>
      </c>
      <c r="I34" s="1">
        <v>783798</v>
      </c>
      <c r="J34" s="1">
        <v>77</v>
      </c>
      <c r="K34" s="1">
        <f t="shared" si="2"/>
        <v>-8</v>
      </c>
      <c r="L34" s="1"/>
      <c r="M34" s="1"/>
      <c r="N34" s="1">
        <v>90</v>
      </c>
      <c r="O34" s="1">
        <f t="shared" si="4"/>
        <v>13.8</v>
      </c>
      <c r="P34" s="5">
        <f>16*(O34+O35)-N34-N35-F34-F35</f>
        <v>98.676000000000016</v>
      </c>
      <c r="Q34" s="5"/>
      <c r="R34" s="1"/>
      <c r="S34" s="1">
        <f t="shared" si="6"/>
        <v>17.159420289855074</v>
      </c>
      <c r="T34" s="1">
        <f t="shared" si="7"/>
        <v>10.008985507246376</v>
      </c>
      <c r="U34" s="1">
        <v>13</v>
      </c>
      <c r="V34" s="1">
        <v>10.8</v>
      </c>
      <c r="W34" s="1">
        <v>17</v>
      </c>
      <c r="X34" s="1">
        <v>6.6</v>
      </c>
      <c r="Y34" s="1">
        <v>9</v>
      </c>
      <c r="Z34" s="1">
        <v>14.8</v>
      </c>
      <c r="AA34" s="1">
        <v>0</v>
      </c>
      <c r="AB34" s="1">
        <v>13.4</v>
      </c>
      <c r="AC34" s="1">
        <v>12</v>
      </c>
      <c r="AD34" s="1">
        <v>7.4</v>
      </c>
      <c r="AE34" s="1"/>
      <c r="AF34" s="1">
        <f t="shared" si="10"/>
        <v>19.735200000000006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37" t="s">
        <v>72</v>
      </c>
      <c r="B35" s="38" t="s">
        <v>35</v>
      </c>
      <c r="C35" s="38"/>
      <c r="D35" s="38">
        <v>5</v>
      </c>
      <c r="E35" s="38">
        <v>5</v>
      </c>
      <c r="F35" s="39"/>
      <c r="G35" s="40">
        <v>0</v>
      </c>
      <c r="H35" s="41" t="e">
        <v>#N/A</v>
      </c>
      <c r="I35" s="41" t="s">
        <v>36</v>
      </c>
      <c r="J35" s="41">
        <v>5</v>
      </c>
      <c r="K35" s="41">
        <f>E35-J35</f>
        <v>0</v>
      </c>
      <c r="L35" s="41"/>
      <c r="M35" s="41"/>
      <c r="N35" s="41"/>
      <c r="O35" s="41">
        <f t="shared" si="4"/>
        <v>1</v>
      </c>
      <c r="P35" s="42"/>
      <c r="Q35" s="42"/>
      <c r="R35" s="41"/>
      <c r="S35" s="41">
        <f t="shared" si="6"/>
        <v>0</v>
      </c>
      <c r="T35" s="41">
        <f t="shared" si="7"/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/>
      <c r="AF35" s="4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46" t="s">
        <v>74</v>
      </c>
      <c r="B36" s="47" t="s">
        <v>47</v>
      </c>
      <c r="C36" s="47">
        <v>406.24700000000001</v>
      </c>
      <c r="D36" s="47"/>
      <c r="E36" s="47"/>
      <c r="F36" s="48">
        <v>365.20499999999998</v>
      </c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6"/>
        <v>#DIV/0!</v>
      </c>
      <c r="T36" s="1" t="e">
        <f t="shared" si="7"/>
        <v>#DIV/0!</v>
      </c>
      <c r="U36" s="1">
        <v>0.60759999999999992</v>
      </c>
      <c r="V36" s="1">
        <v>1.7816000000000001</v>
      </c>
      <c r="W36" s="1">
        <v>0</v>
      </c>
      <c r="X36" s="1">
        <v>0.69359999999999999</v>
      </c>
      <c r="Y36" s="1">
        <v>7.1099999999999994</v>
      </c>
      <c r="Z36" s="1">
        <v>2.444</v>
      </c>
      <c r="AA36" s="1">
        <v>0</v>
      </c>
      <c r="AB36" s="1">
        <v>0</v>
      </c>
      <c r="AC36" s="1">
        <v>0.69480000000000008</v>
      </c>
      <c r="AD36" s="1">
        <v>0</v>
      </c>
      <c r="AE36" s="44" t="s">
        <v>75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49" t="s">
        <v>76</v>
      </c>
      <c r="B37" s="50" t="s">
        <v>47</v>
      </c>
      <c r="C37" s="50">
        <v>-6.9370000000000003</v>
      </c>
      <c r="D37" s="50">
        <v>35.816000000000003</v>
      </c>
      <c r="E37" s="50">
        <v>28.879000000000001</v>
      </c>
      <c r="F37" s="51"/>
      <c r="G37" s="40">
        <v>0</v>
      </c>
      <c r="H37" s="41" t="e">
        <v>#N/A</v>
      </c>
      <c r="I37" s="41" t="s">
        <v>36</v>
      </c>
      <c r="J37" s="41">
        <v>30.5</v>
      </c>
      <c r="K37" s="41">
        <f t="shared" si="2"/>
        <v>-1.6209999999999987</v>
      </c>
      <c r="L37" s="41"/>
      <c r="M37" s="41"/>
      <c r="N37" s="41"/>
      <c r="O37" s="41">
        <f t="shared" si="4"/>
        <v>5.7758000000000003</v>
      </c>
      <c r="P37" s="42"/>
      <c r="Q37" s="42"/>
      <c r="R37" s="41"/>
      <c r="S37" s="41">
        <f t="shared" si="6"/>
        <v>0</v>
      </c>
      <c r="T37" s="41">
        <f t="shared" si="7"/>
        <v>0</v>
      </c>
      <c r="U37" s="41">
        <v>8.0622000000000007</v>
      </c>
      <c r="V37" s="41">
        <v>4.8848000000000003</v>
      </c>
      <c r="W37" s="41">
        <v>0.59360000000000002</v>
      </c>
      <c r="X37" s="41">
        <v>1.7672000000000001</v>
      </c>
      <c r="Y37" s="41">
        <v>32.510399999999997</v>
      </c>
      <c r="Z37" s="41">
        <v>27.0456</v>
      </c>
      <c r="AA37" s="41">
        <v>4.4329999999999998</v>
      </c>
      <c r="AB37" s="41">
        <v>4.3204000000000002</v>
      </c>
      <c r="AC37" s="41">
        <v>1.4456</v>
      </c>
      <c r="AD37" s="41">
        <v>2.504</v>
      </c>
      <c r="AE37" s="41"/>
      <c r="AF37" s="4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78</v>
      </c>
      <c r="B38" s="18" t="s">
        <v>35</v>
      </c>
      <c r="C38" s="18">
        <v>141</v>
      </c>
      <c r="D38" s="18"/>
      <c r="E38" s="18">
        <v>59</v>
      </c>
      <c r="F38" s="19">
        <v>81</v>
      </c>
      <c r="G38" s="7">
        <v>0.2</v>
      </c>
      <c r="H38" s="1">
        <v>120</v>
      </c>
      <c r="I38" s="1">
        <v>783804</v>
      </c>
      <c r="J38" s="1">
        <v>71</v>
      </c>
      <c r="K38" s="1">
        <f t="shared" si="2"/>
        <v>-12</v>
      </c>
      <c r="L38" s="1"/>
      <c r="M38" s="1"/>
      <c r="N38" s="1">
        <v>70</v>
      </c>
      <c r="O38" s="1">
        <f t="shared" si="4"/>
        <v>11.8</v>
      </c>
      <c r="P38" s="5">
        <f>16*(O38+O39)-N38-N39-F38-F39</f>
        <v>53.800000000000011</v>
      </c>
      <c r="Q38" s="5"/>
      <c r="R38" s="1"/>
      <c r="S38" s="1">
        <f t="shared" si="6"/>
        <v>17.35593220338983</v>
      </c>
      <c r="T38" s="1">
        <f t="shared" si="7"/>
        <v>12.796610169491524</v>
      </c>
      <c r="U38" s="1">
        <v>14.2</v>
      </c>
      <c r="V38" s="1">
        <v>10.199999999999999</v>
      </c>
      <c r="W38" s="1">
        <v>20.399999999999999</v>
      </c>
      <c r="X38" s="1">
        <v>7.2</v>
      </c>
      <c r="Y38" s="1">
        <v>10.8</v>
      </c>
      <c r="Z38" s="1">
        <v>13.4</v>
      </c>
      <c r="AA38" s="1">
        <v>1.5</v>
      </c>
      <c r="AB38" s="1">
        <v>13.6</v>
      </c>
      <c r="AC38" s="1">
        <v>12.8</v>
      </c>
      <c r="AD38" s="1">
        <v>10.4</v>
      </c>
      <c r="AE38" s="1"/>
      <c r="AF38" s="1">
        <f>G38*P38</f>
        <v>10.760000000000003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37" t="s">
        <v>77</v>
      </c>
      <c r="B39" s="38" t="s">
        <v>35</v>
      </c>
      <c r="C39" s="38"/>
      <c r="D39" s="38">
        <v>5</v>
      </c>
      <c r="E39" s="38">
        <v>5</v>
      </c>
      <c r="F39" s="39"/>
      <c r="G39" s="40">
        <v>0</v>
      </c>
      <c r="H39" s="41" t="e">
        <v>#N/A</v>
      </c>
      <c r="I39" s="41" t="s">
        <v>36</v>
      </c>
      <c r="J39" s="41">
        <v>5</v>
      </c>
      <c r="K39" s="41">
        <f>E39-J39</f>
        <v>0</v>
      </c>
      <c r="L39" s="41"/>
      <c r="M39" s="41"/>
      <c r="N39" s="41"/>
      <c r="O39" s="41">
        <f t="shared" si="4"/>
        <v>1</v>
      </c>
      <c r="P39" s="42"/>
      <c r="Q39" s="42"/>
      <c r="R39" s="41"/>
      <c r="S39" s="41">
        <f t="shared" si="6"/>
        <v>0</v>
      </c>
      <c r="T39" s="41">
        <f t="shared" si="7"/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/>
      <c r="AF39" s="4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79</v>
      </c>
      <c r="B40" s="13" t="s">
        <v>47</v>
      </c>
      <c r="C40" s="13">
        <v>674.15200000000004</v>
      </c>
      <c r="D40" s="13"/>
      <c r="E40" s="13">
        <v>38.99</v>
      </c>
      <c r="F40" s="14">
        <v>416.14499999999998</v>
      </c>
      <c r="G40" s="7">
        <v>1</v>
      </c>
      <c r="H40" s="1">
        <v>120</v>
      </c>
      <c r="I40" s="1">
        <v>783828</v>
      </c>
      <c r="J40" s="1">
        <v>38.5</v>
      </c>
      <c r="K40" s="1">
        <f t="shared" si="2"/>
        <v>0.49000000000000199</v>
      </c>
      <c r="L40" s="1"/>
      <c r="M40" s="1"/>
      <c r="N40" s="1">
        <v>61.580399999999941</v>
      </c>
      <c r="O40" s="1">
        <f t="shared" si="4"/>
        <v>7.798</v>
      </c>
      <c r="P40" s="5">
        <f>16*(O40+O41)-N40-N41-F40-F41</f>
        <v>224.56900000000007</v>
      </c>
      <c r="Q40" s="5"/>
      <c r="R40" s="1"/>
      <c r="S40" s="1">
        <f t="shared" si="6"/>
        <v>90.060836111823548</v>
      </c>
      <c r="T40" s="1">
        <f t="shared" si="7"/>
        <v>61.262554501154135</v>
      </c>
      <c r="U40" s="1">
        <v>9.1264000000000003</v>
      </c>
      <c r="V40" s="1">
        <v>7.3036000000000003</v>
      </c>
      <c r="W40" s="1">
        <v>13.084</v>
      </c>
      <c r="X40" s="1">
        <v>7.1208</v>
      </c>
      <c r="Y40" s="1">
        <v>0</v>
      </c>
      <c r="Z40" s="1">
        <v>0</v>
      </c>
      <c r="AA40" s="1">
        <v>0</v>
      </c>
      <c r="AB40" s="1">
        <v>17.485199999999999</v>
      </c>
      <c r="AC40" s="1">
        <v>5.6867999999999999</v>
      </c>
      <c r="AD40" s="1">
        <v>10.461399999999999</v>
      </c>
      <c r="AE40" s="1" t="s">
        <v>38</v>
      </c>
      <c r="AF40" s="1">
        <f>G40*P40</f>
        <v>224.56900000000007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37" t="s">
        <v>80</v>
      </c>
      <c r="B41" s="38" t="s">
        <v>47</v>
      </c>
      <c r="C41" s="38">
        <v>-28.782</v>
      </c>
      <c r="D41" s="38">
        <v>209.25899999999999</v>
      </c>
      <c r="E41" s="38">
        <v>180.477</v>
      </c>
      <c r="F41" s="39"/>
      <c r="G41" s="40">
        <v>0</v>
      </c>
      <c r="H41" s="41" t="e">
        <v>#N/A</v>
      </c>
      <c r="I41" s="41" t="s">
        <v>36</v>
      </c>
      <c r="J41" s="41">
        <v>187</v>
      </c>
      <c r="K41" s="41">
        <f t="shared" si="2"/>
        <v>-6.5229999999999961</v>
      </c>
      <c r="L41" s="41"/>
      <c r="M41" s="41"/>
      <c r="N41" s="41"/>
      <c r="O41" s="41">
        <f t="shared" si="4"/>
        <v>36.095399999999998</v>
      </c>
      <c r="P41" s="42"/>
      <c r="Q41" s="42"/>
      <c r="R41" s="41"/>
      <c r="S41" s="41">
        <f t="shared" si="6"/>
        <v>0</v>
      </c>
      <c r="T41" s="41">
        <f t="shared" si="7"/>
        <v>0</v>
      </c>
      <c r="U41" s="41">
        <v>35.058</v>
      </c>
      <c r="V41" s="41">
        <v>30.3584</v>
      </c>
      <c r="W41" s="41">
        <v>35.290799999999997</v>
      </c>
      <c r="X41" s="41">
        <v>39.956000000000003</v>
      </c>
      <c r="Y41" s="41">
        <v>22.569600000000001</v>
      </c>
      <c r="Z41" s="41">
        <v>0.48799999999999999</v>
      </c>
      <c r="AA41" s="41">
        <v>14.39</v>
      </c>
      <c r="AB41" s="41">
        <v>75.305399999999992</v>
      </c>
      <c r="AC41" s="41">
        <v>35.570800000000013</v>
      </c>
      <c r="AD41" s="41">
        <v>48.344799999999999</v>
      </c>
      <c r="AE41" s="41"/>
      <c r="AF41" s="4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41</v>
      </c>
      <c r="B43" s="13" t="s">
        <v>35</v>
      </c>
      <c r="C43" s="13">
        <v>1368</v>
      </c>
      <c r="D43" s="13"/>
      <c r="E43" s="13">
        <v>295</v>
      </c>
      <c r="F43" s="14">
        <v>1073</v>
      </c>
      <c r="G43" s="7">
        <v>0.18</v>
      </c>
      <c r="H43" s="1">
        <v>120</v>
      </c>
      <c r="I43" s="1"/>
      <c r="J43" s="1">
        <v>338</v>
      </c>
      <c r="K43" s="1">
        <f>E43-J43</f>
        <v>-43</v>
      </c>
      <c r="L43" s="1"/>
      <c r="M43" s="1"/>
      <c r="N43" s="1">
        <v>300</v>
      </c>
      <c r="O43" s="1">
        <f t="shared" ref="O43:O45" si="12">E43/5</f>
        <v>59</v>
      </c>
      <c r="P43" s="5"/>
      <c r="Q43" s="5"/>
      <c r="R43" s="1"/>
      <c r="S43" s="1">
        <f t="shared" ref="S43:S45" si="13">(F43+N43+P43)/O43</f>
        <v>23.271186440677965</v>
      </c>
      <c r="T43" s="1">
        <f t="shared" ref="T43:T45" si="14">(F43+N43)/O43</f>
        <v>23.271186440677965</v>
      </c>
      <c r="U43" s="1">
        <v>71.599999999999994</v>
      </c>
      <c r="V43" s="1">
        <v>60.2</v>
      </c>
      <c r="W43" s="1">
        <v>79.2</v>
      </c>
      <c r="X43" s="1">
        <v>32.799999999999997</v>
      </c>
      <c r="Y43" s="1">
        <v>71.2</v>
      </c>
      <c r="Z43" s="1">
        <v>97.6</v>
      </c>
      <c r="AA43" s="1">
        <v>20</v>
      </c>
      <c r="AB43" s="1">
        <v>69.599999999999994</v>
      </c>
      <c r="AC43" s="1">
        <v>47.6</v>
      </c>
      <c r="AD43" s="1">
        <v>69.8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1" t="s">
        <v>34</v>
      </c>
      <c r="B44" s="15" t="s">
        <v>35</v>
      </c>
      <c r="C44" s="15">
        <v>31</v>
      </c>
      <c r="D44" s="15"/>
      <c r="E44" s="15">
        <v>5</v>
      </c>
      <c r="F44" s="16">
        <v>26</v>
      </c>
      <c r="G44" s="7">
        <v>0</v>
      </c>
      <c r="H44" s="1">
        <v>120</v>
      </c>
      <c r="I44" s="1" t="s">
        <v>36</v>
      </c>
      <c r="J44" s="1">
        <v>7</v>
      </c>
      <c r="K44" s="1">
        <f>E44-J44</f>
        <v>-2</v>
      </c>
      <c r="L44" s="1"/>
      <c r="M44" s="1"/>
      <c r="N44" s="1"/>
      <c r="O44" s="1">
        <f t="shared" si="12"/>
        <v>1</v>
      </c>
      <c r="P44" s="5"/>
      <c r="Q44" s="5"/>
      <c r="R44" s="1"/>
      <c r="S44" s="1">
        <f t="shared" si="13"/>
        <v>26</v>
      </c>
      <c r="T44" s="1">
        <f t="shared" si="14"/>
        <v>26</v>
      </c>
      <c r="U44" s="1">
        <v>0.6</v>
      </c>
      <c r="V44" s="1">
        <v>0</v>
      </c>
      <c r="W44" s="1">
        <v>0.4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42</v>
      </c>
      <c r="B45" s="1" t="s">
        <v>35</v>
      </c>
      <c r="C45" s="1">
        <v>1200</v>
      </c>
      <c r="D45" s="36">
        <v>4500</v>
      </c>
      <c r="E45" s="1">
        <v>271</v>
      </c>
      <c r="F45" s="1">
        <v>5428</v>
      </c>
      <c r="G45" s="7">
        <v>0.18</v>
      </c>
      <c r="H45" s="1">
        <v>120</v>
      </c>
      <c r="I45" s="1"/>
      <c r="J45" s="1">
        <v>272</v>
      </c>
      <c r="K45" s="1">
        <f>E45-J45</f>
        <v>-1</v>
      </c>
      <c r="L45" s="1"/>
      <c r="M45" s="1"/>
      <c r="N45" s="1"/>
      <c r="O45" s="1">
        <f t="shared" si="12"/>
        <v>54.2</v>
      </c>
      <c r="P45" s="5"/>
      <c r="Q45" s="5"/>
      <c r="R45" s="1"/>
      <c r="S45" s="1">
        <f t="shared" si="13"/>
        <v>100.14760147601476</v>
      </c>
      <c r="T45" s="1">
        <f t="shared" si="14"/>
        <v>100.14760147601476</v>
      </c>
      <c r="U45" s="1">
        <v>46</v>
      </c>
      <c r="V45" s="1">
        <v>38</v>
      </c>
      <c r="W45" s="1">
        <v>63</v>
      </c>
      <c r="X45" s="1">
        <v>18</v>
      </c>
      <c r="Y45" s="1">
        <v>47.8</v>
      </c>
      <c r="Z45" s="1">
        <v>75.2</v>
      </c>
      <c r="AA45" s="1">
        <v>12</v>
      </c>
      <c r="AB45" s="1">
        <v>41.2</v>
      </c>
      <c r="AC45" s="1">
        <v>43</v>
      </c>
      <c r="AD45" s="1">
        <v>46.2</v>
      </c>
      <c r="AE45" s="35" t="s">
        <v>82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41" xr:uid="{802C436D-CDB2-40C3-87CA-F79B025C7D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2025-02-24T11:11:33Z</dcterms:created>
  <dcterms:modified xsi:type="dcterms:W3CDTF">2025-02-24T12:48:35Z</dcterms:modified>
</cp:coreProperties>
</file>