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2,25 Ост СЫР филиалы\"/>
    </mc:Choice>
  </mc:AlternateContent>
  <xr:revisionPtr revIDLastSave="0" documentId="13_ncr:1_{1D6D9054-E805-4039-AE05-FB1243297A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1" i="1" l="1"/>
  <c r="P30" i="1"/>
  <c r="P13" i="1"/>
  <c r="P25" i="1"/>
  <c r="P36" i="1" l="1"/>
  <c r="P35" i="1"/>
  <c r="P32" i="1"/>
  <c r="P28" i="1"/>
  <c r="P26" i="1"/>
  <c r="P18" i="1"/>
  <c r="P15" i="1"/>
  <c r="P14" i="1"/>
  <c r="P7" i="1"/>
  <c r="P8" i="1"/>
  <c r="P10" i="1"/>
  <c r="P6" i="1"/>
  <c r="S41" i="1"/>
  <c r="O41" i="1"/>
  <c r="T41" i="1" s="1"/>
  <c r="O40" i="1"/>
  <c r="S40" i="1" s="1"/>
  <c r="S39" i="1"/>
  <c r="O39" i="1"/>
  <c r="T39" i="1" s="1"/>
  <c r="T40" i="1" l="1"/>
  <c r="T20" i="1"/>
  <c r="T37" i="1"/>
  <c r="O7" i="1"/>
  <c r="S7" i="1" s="1"/>
  <c r="O8" i="1"/>
  <c r="S8" i="1" s="1"/>
  <c r="O9" i="1"/>
  <c r="S9" i="1" s="1"/>
  <c r="O10" i="1"/>
  <c r="S10" i="1" s="1"/>
  <c r="O23" i="1"/>
  <c r="S23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1" i="1"/>
  <c r="S21" i="1" s="1"/>
  <c r="O22" i="1"/>
  <c r="S22" i="1" s="1"/>
  <c r="O24" i="1"/>
  <c r="S24" i="1" s="1"/>
  <c r="O25" i="1"/>
  <c r="S25" i="1" s="1"/>
  <c r="O26" i="1"/>
  <c r="S26" i="1" s="1"/>
  <c r="O27" i="1"/>
  <c r="S27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6" i="1"/>
  <c r="T6" i="1" s="1"/>
  <c r="K37" i="1"/>
  <c r="AF36" i="1"/>
  <c r="K36" i="1"/>
  <c r="AF35" i="1"/>
  <c r="K35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3" i="1"/>
  <c r="AF10" i="1"/>
  <c r="K10" i="1"/>
  <c r="AF9" i="1"/>
  <c r="K9" i="1"/>
  <c r="K41" i="1"/>
  <c r="K40" i="1"/>
  <c r="K3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T29" i="1" l="1"/>
  <c r="T12" i="1"/>
  <c r="T33" i="1"/>
  <c r="T25" i="1"/>
  <c r="T16" i="1"/>
  <c r="T9" i="1"/>
  <c r="T35" i="1"/>
  <c r="T31" i="1"/>
  <c r="T27" i="1"/>
  <c r="T22" i="1"/>
  <c r="T18" i="1"/>
  <c r="T14" i="1"/>
  <c r="T23" i="1"/>
  <c r="T7" i="1"/>
  <c r="S6" i="1"/>
  <c r="T36" i="1"/>
  <c r="T34" i="1"/>
  <c r="T32" i="1"/>
  <c r="T30" i="1"/>
  <c r="T28" i="1"/>
  <c r="T26" i="1"/>
  <c r="T24" i="1"/>
  <c r="T21" i="1"/>
  <c r="T19" i="1"/>
  <c r="T17" i="1"/>
  <c r="T15" i="1"/>
  <c r="T13" i="1"/>
  <c r="T11" i="1"/>
  <c r="T10" i="1"/>
  <c r="T8" i="1"/>
  <c r="O5" i="1"/>
  <c r="AF5" i="1"/>
  <c r="K5" i="1"/>
</calcChain>
</file>

<file path=xl/sharedStrings.xml><?xml version="1.0" encoding="utf-8"?>
<sst xmlns="http://schemas.openxmlformats.org/spreadsheetml/2006/main" count="131" uniqueCount="79">
  <si>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</si>
  <si>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</si>
  <si>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</si>
  <si>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</si>
  <si>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</si>
  <si>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</si>
  <si>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</si>
  <si>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</si>
  <si>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</si>
  <si>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</si>
  <si>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</si>
  <si>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</si>
  <si>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</si>
  <si>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</si>
  <si>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</si>
  <si>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</si>
  <si>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</si>
  <si>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</si>
  <si>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</si>
  <si>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</si>
  <si>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</si>
  <si>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</si>
  <si>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</si>
  <si>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</si>
  <si>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24,02,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</si>
  <si>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</si>
  <si>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</si>
  <si>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</si>
  <si>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</si>
  <si>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</si>
  <si>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</si>
  <si>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</si>
  <si>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</si>
  <si>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</si>
  <si>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9988421 Творожный Сыр 60 % С маринованными огурчиками и укропом  Останкино</t>
  </si>
  <si>
    <t>шт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</si>
  <si>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</si>
  <si>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</si>
  <si>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</si>
  <si>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</si>
  <si>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</si>
  <si>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</si>
  <si>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</si>
  <si>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</si>
  <si>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</si>
  <si>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</si>
  <si>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</si>
  <si>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</si>
  <si>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</si>
  <si>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</si>
  <si>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</si>
  <si>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</si>
  <si>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</si>
  <si>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</si>
  <si>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</si>
  <si>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</si>
  <si>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</si>
  <si>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</si>
  <si>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</si>
  <si>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</si>
  <si>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</si>
  <si>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</si>
  <si>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 / 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</si>
  <si>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</si>
  <si>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</si>
  <si>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</si>
  <si>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</si>
  <si>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</si>
  <si>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</si>
  <si>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</si>
  <si>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</si>
  <si>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</si>
  <si>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</si>
  <si>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</si>
  <si>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</si>
  <si>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</si>
  <si>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ПО ПРЕДЗАКАЗУ</t>
  </si>
  <si>
    <t>17,02,25 завод не отгрузил</t>
  </si>
  <si>
    <t>2860 / 740шт в Донецке!!!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</si>
</sst>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0" sqref="R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1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9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9158.3689999999988</v>
      </c>
      <c r="F5" s="4">
        <f>SUM(F6:F496)</f>
        <v>16269.246999999999</v>
      </c>
      <c r="G5" s="8"/>
      <c r="H5" s="1"/>
      <c r="I5" s="1"/>
      <c r="J5" s="4">
        <f t="shared" ref="J5:Q5" si="0">SUM(J6:J496)</f>
        <v>9200.5</v>
      </c>
      <c r="K5" s="4">
        <f t="shared" si="0"/>
        <v>-42.130999999999993</v>
      </c>
      <c r="L5" s="4">
        <f t="shared" si="0"/>
        <v>0</v>
      </c>
      <c r="M5" s="4">
        <f t="shared" si="0"/>
        <v>0</v>
      </c>
      <c r="N5" s="4">
        <f t="shared" si="0"/>
        <v>9839.9709999999977</v>
      </c>
      <c r="O5" s="4">
        <f t="shared" si="0"/>
        <v>1831.6738</v>
      </c>
      <c r="P5" s="4">
        <f t="shared" si="0"/>
        <v>4536.4384</v>
      </c>
      <c r="Q5" s="4">
        <f t="shared" si="0"/>
        <v>0</v>
      </c>
      <c r="R5" s="1"/>
      <c r="S5" s="1"/>
      <c r="T5" s="1"/>
      <c r="U5" s="4">
        <f t="shared" ref="U5:AD5" si="1">SUM(U6:U496)</f>
        <v>1940.6166000000001</v>
      </c>
      <c r="V5" s="4">
        <f t="shared" si="1"/>
        <v>1539.2345999999998</v>
      </c>
      <c r="W5" s="4">
        <f t="shared" si="1"/>
        <v>1546.8528000000001</v>
      </c>
      <c r="X5" s="4">
        <f t="shared" si="1"/>
        <v>1785.7600000000002</v>
      </c>
      <c r="Y5" s="4">
        <f t="shared" si="1"/>
        <v>1134.2614000000001</v>
      </c>
      <c r="Z5" s="4">
        <f t="shared" si="1"/>
        <v>1481.0814</v>
      </c>
      <c r="AA5" s="4">
        <f t="shared" si="1"/>
        <v>946.72350000000006</v>
      </c>
      <c r="AB5" s="4">
        <f t="shared" si="1"/>
        <v>1940.8237999999997</v>
      </c>
      <c r="AC5" s="4">
        <f t="shared" si="1"/>
        <v>1586.587</v>
      </c>
      <c r="AD5" s="4">
        <f t="shared" si="1"/>
        <v>2018.7503999999997</v>
      </c>
      <c r="AE5" s="1"/>
      <c r="AF5" s="4">
        <f>SUM(AF6:AF496)</f>
        <v>2697.6744000000003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136</v>
      </c>
      <c r="D6" s="1"/>
      <c r="E6" s="1">
        <v>74</v>
      </c>
      <c r="F6" s="1">
        <v>59</v>
      </c>
      <c r="G6" s="8">
        <v>0.14000000000000001</v>
      </c>
      <c r="H6" s="1">
        <v>180</v>
      </c>
      <c r="I6" s="1">
        <v>9988421</v>
      </c>
      <c r="J6" s="1">
        <v>77</v>
      </c>
      <c r="K6" s="1">
        <f t="shared" ref="K6:K37" si="2">E6-J6</f>
        <v>-3</v>
      </c>
      <c r="L6" s="1"/>
      <c r="M6" s="1"/>
      <c r="N6" s="1">
        <v>24</v>
      </c>
      <c r="O6" s="1">
        <f t="shared" ref="O6:O37" si="3">E6/5</f>
        <v>14.8</v>
      </c>
      <c r="P6" s="5">
        <f>16*O6-N6-F6</f>
        <v>153.80000000000001</v>
      </c>
      <c r="Q6" s="5"/>
      <c r="R6" s="1"/>
      <c r="S6" s="1">
        <f>(F6+N6+P6)/O6</f>
        <v>16</v>
      </c>
      <c r="T6" s="1">
        <f>(F6+N6)/O6</f>
        <v>5.6081081081081079</v>
      </c>
      <c r="U6" s="1">
        <v>10</v>
      </c>
      <c r="V6" s="1">
        <v>4.8</v>
      </c>
      <c r="W6" s="1">
        <v>12.2</v>
      </c>
      <c r="X6" s="1">
        <v>0</v>
      </c>
      <c r="Y6" s="1">
        <v>-0.6</v>
      </c>
      <c r="Z6" s="1">
        <v>17</v>
      </c>
      <c r="AA6" s="1">
        <v>5.5</v>
      </c>
      <c r="AB6" s="1">
        <v>15.8</v>
      </c>
      <c r="AC6" s="1">
        <v>13</v>
      </c>
      <c r="AD6" s="1">
        <v>9</v>
      </c>
      <c r="AE6" s="1" t="s">
        <v>36</v>
      </c>
      <c r="AF6" s="1">
        <f t="shared" ref="AF6:AF22" si="4">G6*P6</f>
        <v>21.532000000000004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274</v>
      </c>
      <c r="D7" s="1"/>
      <c r="E7" s="1">
        <v>147</v>
      </c>
      <c r="F7" s="1">
        <v>127</v>
      </c>
      <c r="G7" s="8">
        <v>0.18</v>
      </c>
      <c r="H7" s="1">
        <v>270</v>
      </c>
      <c r="I7" s="1">
        <v>9988438</v>
      </c>
      <c r="J7" s="1">
        <v>146</v>
      </c>
      <c r="K7" s="1">
        <f t="shared" si="2"/>
        <v>1</v>
      </c>
      <c r="L7" s="1"/>
      <c r="M7" s="1"/>
      <c r="N7" s="1">
        <v>148.4</v>
      </c>
      <c r="O7" s="1">
        <f t="shared" si="3"/>
        <v>29.4</v>
      </c>
      <c r="P7" s="5">
        <f t="shared" ref="P7:P18" si="5">16*O7-N7-F7</f>
        <v>195</v>
      </c>
      <c r="Q7" s="5"/>
      <c r="R7" s="1"/>
      <c r="S7" s="1">
        <f t="shared" ref="S7:S37" si="6">(F7+N7+P7)/O7</f>
        <v>16</v>
      </c>
      <c r="T7" s="1">
        <f t="shared" ref="T7:T37" si="7">(F7+N7)/O7</f>
        <v>9.3673469387755102</v>
      </c>
      <c r="U7" s="1">
        <v>26.4</v>
      </c>
      <c r="V7" s="1">
        <v>18.8</v>
      </c>
      <c r="W7" s="1">
        <v>31.4</v>
      </c>
      <c r="X7" s="1">
        <v>28.6</v>
      </c>
      <c r="Y7" s="1">
        <v>31.2</v>
      </c>
      <c r="Z7" s="1">
        <v>37.4</v>
      </c>
      <c r="AA7" s="1">
        <v>40.5</v>
      </c>
      <c r="AB7" s="1">
        <v>30.6</v>
      </c>
      <c r="AC7" s="1">
        <v>39.4</v>
      </c>
      <c r="AD7" s="1">
        <v>31.2</v>
      </c>
      <c r="AE7" s="1"/>
      <c r="AF7" s="1">
        <f t="shared" si="4"/>
        <v>35.1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226</v>
      </c>
      <c r="D8" s="1"/>
      <c r="E8" s="1">
        <v>130</v>
      </c>
      <c r="F8" s="1">
        <v>96</v>
      </c>
      <c r="G8" s="8">
        <v>0.18</v>
      </c>
      <c r="H8" s="1">
        <v>270</v>
      </c>
      <c r="I8" s="1">
        <v>9988445</v>
      </c>
      <c r="J8" s="1">
        <v>130</v>
      </c>
      <c r="K8" s="1">
        <f t="shared" si="2"/>
        <v>0</v>
      </c>
      <c r="L8" s="1"/>
      <c r="M8" s="1"/>
      <c r="N8" s="1">
        <v>222</v>
      </c>
      <c r="O8" s="1">
        <f t="shared" si="3"/>
        <v>26</v>
      </c>
      <c r="P8" s="5">
        <f t="shared" si="5"/>
        <v>98</v>
      </c>
      <c r="Q8" s="5"/>
      <c r="R8" s="1"/>
      <c r="S8" s="1">
        <f t="shared" si="6"/>
        <v>16</v>
      </c>
      <c r="T8" s="1">
        <f t="shared" si="7"/>
        <v>12.23076923076923</v>
      </c>
      <c r="U8" s="1">
        <v>28</v>
      </c>
      <c r="V8" s="1">
        <v>20.2</v>
      </c>
      <c r="W8" s="1">
        <v>28.4</v>
      </c>
      <c r="X8" s="1">
        <v>29.8</v>
      </c>
      <c r="Y8" s="1">
        <v>29.4</v>
      </c>
      <c r="Z8" s="1">
        <v>33.799999999999997</v>
      </c>
      <c r="AA8" s="1">
        <v>42</v>
      </c>
      <c r="AB8" s="1">
        <v>36.6</v>
      </c>
      <c r="AC8" s="1">
        <v>38</v>
      </c>
      <c r="AD8" s="1">
        <v>33</v>
      </c>
      <c r="AE8" s="1"/>
      <c r="AF8" s="1">
        <f t="shared" si="4"/>
        <v>17.64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35</v>
      </c>
      <c r="C9" s="1">
        <v>248</v>
      </c>
      <c r="D9" s="1"/>
      <c r="E9" s="1">
        <v>42</v>
      </c>
      <c r="F9" s="1">
        <v>206</v>
      </c>
      <c r="G9" s="8">
        <v>0.4</v>
      </c>
      <c r="H9" s="1">
        <v>270</v>
      </c>
      <c r="I9" s="1">
        <v>9988452</v>
      </c>
      <c r="J9" s="1">
        <v>40</v>
      </c>
      <c r="K9" s="1">
        <f t="shared" si="2"/>
        <v>2</v>
      </c>
      <c r="L9" s="1"/>
      <c r="M9" s="1"/>
      <c r="N9" s="1"/>
      <c r="O9" s="1">
        <f t="shared" si="3"/>
        <v>8.4</v>
      </c>
      <c r="P9" s="5"/>
      <c r="Q9" s="5"/>
      <c r="R9" s="1"/>
      <c r="S9" s="1">
        <f t="shared" si="6"/>
        <v>24.523809523809522</v>
      </c>
      <c r="T9" s="1">
        <f t="shared" si="7"/>
        <v>24.523809523809522</v>
      </c>
      <c r="U9" s="1">
        <v>6</v>
      </c>
      <c r="V9" s="1">
        <v>3.6</v>
      </c>
      <c r="W9" s="1">
        <v>8</v>
      </c>
      <c r="X9" s="1">
        <v>16.600000000000001</v>
      </c>
      <c r="Y9" s="1">
        <v>4.8</v>
      </c>
      <c r="Z9" s="1">
        <v>11</v>
      </c>
      <c r="AA9" s="1">
        <v>4</v>
      </c>
      <c r="AB9" s="1">
        <v>12.2</v>
      </c>
      <c r="AC9" s="1">
        <v>10</v>
      </c>
      <c r="AD9" s="1">
        <v>14.6</v>
      </c>
      <c r="AE9" s="32" t="s">
        <v>43</v>
      </c>
      <c r="AF9" s="1">
        <f t="shared" si="4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35</v>
      </c>
      <c r="C10" s="1">
        <v>82</v>
      </c>
      <c r="D10" s="1"/>
      <c r="E10" s="1">
        <v>47</v>
      </c>
      <c r="F10" s="1">
        <v>35</v>
      </c>
      <c r="G10" s="8">
        <v>0.4</v>
      </c>
      <c r="H10" s="1">
        <v>270</v>
      </c>
      <c r="I10" s="1">
        <v>9988476</v>
      </c>
      <c r="J10" s="1">
        <v>47</v>
      </c>
      <c r="K10" s="1">
        <f t="shared" si="2"/>
        <v>0</v>
      </c>
      <c r="L10" s="1"/>
      <c r="M10" s="1"/>
      <c r="N10" s="1"/>
      <c r="O10" s="1">
        <f t="shared" si="3"/>
        <v>9.4</v>
      </c>
      <c r="P10" s="5">
        <f t="shared" si="5"/>
        <v>115.4</v>
      </c>
      <c r="Q10" s="5"/>
      <c r="R10" s="1"/>
      <c r="S10" s="1">
        <f t="shared" si="6"/>
        <v>16</v>
      </c>
      <c r="T10" s="1">
        <f t="shared" si="7"/>
        <v>3.7234042553191489</v>
      </c>
      <c r="U10" s="1">
        <v>3.2</v>
      </c>
      <c r="V10" s="1">
        <v>3.4</v>
      </c>
      <c r="W10" s="1">
        <v>6.2</v>
      </c>
      <c r="X10" s="1">
        <v>6</v>
      </c>
      <c r="Y10" s="1">
        <v>8.6</v>
      </c>
      <c r="Z10" s="1">
        <v>9.6</v>
      </c>
      <c r="AA10" s="1">
        <v>6</v>
      </c>
      <c r="AB10" s="1">
        <v>7.8</v>
      </c>
      <c r="AC10" s="1">
        <v>8.4</v>
      </c>
      <c r="AD10" s="1">
        <v>9</v>
      </c>
      <c r="AE10" s="1"/>
      <c r="AF10" s="1">
        <f t="shared" si="4"/>
        <v>46.160000000000004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35</v>
      </c>
      <c r="C11" s="1">
        <v>362</v>
      </c>
      <c r="D11" s="1">
        <v>1</v>
      </c>
      <c r="E11" s="1">
        <v>165</v>
      </c>
      <c r="F11" s="1">
        <v>191</v>
      </c>
      <c r="G11" s="8">
        <v>0.18</v>
      </c>
      <c r="H11" s="1">
        <v>150</v>
      </c>
      <c r="I11" s="1">
        <v>5034819</v>
      </c>
      <c r="J11" s="1">
        <v>167</v>
      </c>
      <c r="K11" s="1">
        <f t="shared" si="2"/>
        <v>-2</v>
      </c>
      <c r="L11" s="1"/>
      <c r="M11" s="1"/>
      <c r="N11" s="1">
        <v>895.59999999999991</v>
      </c>
      <c r="O11" s="1">
        <f t="shared" si="3"/>
        <v>33</v>
      </c>
      <c r="P11" s="5"/>
      <c r="Q11" s="5"/>
      <c r="R11" s="1"/>
      <c r="S11" s="1">
        <f t="shared" si="6"/>
        <v>32.927272727272722</v>
      </c>
      <c r="T11" s="1">
        <f t="shared" si="7"/>
        <v>32.927272727272722</v>
      </c>
      <c r="U11" s="1">
        <v>78.599999999999994</v>
      </c>
      <c r="V11" s="1">
        <v>42.4</v>
      </c>
      <c r="W11" s="1">
        <v>11.2</v>
      </c>
      <c r="X11" s="1">
        <v>51.6</v>
      </c>
      <c r="Y11" s="1">
        <v>23.4</v>
      </c>
      <c r="Z11" s="1">
        <v>20.8</v>
      </c>
      <c r="AA11" s="1">
        <v>13</v>
      </c>
      <c r="AB11" s="1">
        <v>40.200000000000003</v>
      </c>
      <c r="AC11" s="1">
        <v>39.200000000000003</v>
      </c>
      <c r="AD11" s="1">
        <v>45</v>
      </c>
      <c r="AE11" s="32" t="s">
        <v>43</v>
      </c>
      <c r="AF11" s="1">
        <f t="shared" si="4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9" t="s">
        <v>49</v>
      </c>
      <c r="B12" s="29" t="s">
        <v>46</v>
      </c>
      <c r="C12" s="29"/>
      <c r="D12" s="29"/>
      <c r="E12" s="29"/>
      <c r="F12" s="29"/>
      <c r="G12" s="30">
        <v>1</v>
      </c>
      <c r="H12" s="29">
        <v>150</v>
      </c>
      <c r="I12" s="29">
        <v>5041251</v>
      </c>
      <c r="J12" s="29"/>
      <c r="K12" s="29">
        <f t="shared" si="2"/>
        <v>0</v>
      </c>
      <c r="L12" s="29"/>
      <c r="M12" s="29"/>
      <c r="N12" s="29"/>
      <c r="O12" s="29">
        <f t="shared" si="3"/>
        <v>0</v>
      </c>
      <c r="P12" s="31"/>
      <c r="Q12" s="31"/>
      <c r="R12" s="29"/>
      <c r="S12" s="29" t="e">
        <f t="shared" si="6"/>
        <v>#DIV/0!</v>
      </c>
      <c r="T12" s="29" t="e">
        <f t="shared" si="7"/>
        <v>#DIV/0!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 t="s">
        <v>50</v>
      </c>
      <c r="AF12" s="29">
        <f t="shared" si="4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35</v>
      </c>
      <c r="C13" s="1">
        <v>231</v>
      </c>
      <c r="D13" s="1">
        <v>8</v>
      </c>
      <c r="E13" s="1">
        <v>99</v>
      </c>
      <c r="F13" s="1">
        <v>140</v>
      </c>
      <c r="G13" s="8">
        <v>0.1</v>
      </c>
      <c r="H13" s="1">
        <v>90</v>
      </c>
      <c r="I13" s="1">
        <v>8444163</v>
      </c>
      <c r="J13" s="1">
        <v>93</v>
      </c>
      <c r="K13" s="1">
        <f t="shared" si="2"/>
        <v>6</v>
      </c>
      <c r="L13" s="1"/>
      <c r="M13" s="1"/>
      <c r="N13" s="1"/>
      <c r="O13" s="1">
        <f t="shared" si="3"/>
        <v>19.8</v>
      </c>
      <c r="P13" s="5">
        <f>15*O13-N13-F13</f>
        <v>157</v>
      </c>
      <c r="Q13" s="5"/>
      <c r="R13" s="1"/>
      <c r="S13" s="1">
        <f t="shared" si="6"/>
        <v>15</v>
      </c>
      <c r="T13" s="1">
        <f t="shared" si="7"/>
        <v>7.0707070707070701</v>
      </c>
      <c r="U13" s="1">
        <v>11.4</v>
      </c>
      <c r="V13" s="1">
        <v>7.8</v>
      </c>
      <c r="W13" s="1">
        <v>21</v>
      </c>
      <c r="X13" s="1">
        <v>10.4</v>
      </c>
      <c r="Y13" s="1">
        <v>3</v>
      </c>
      <c r="Z13" s="1">
        <v>20.399999999999999</v>
      </c>
      <c r="AA13" s="1">
        <v>10</v>
      </c>
      <c r="AB13" s="1">
        <v>11.8</v>
      </c>
      <c r="AC13" s="1">
        <v>18</v>
      </c>
      <c r="AD13" s="1">
        <v>6.2</v>
      </c>
      <c r="AE13" s="1"/>
      <c r="AF13" s="1">
        <f t="shared" si="4"/>
        <v>15.700000000000001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35</v>
      </c>
      <c r="C14" s="1">
        <v>1056</v>
      </c>
      <c r="D14" s="1"/>
      <c r="E14" s="1">
        <v>416</v>
      </c>
      <c r="F14" s="1">
        <v>620</v>
      </c>
      <c r="G14" s="8">
        <v>0.18</v>
      </c>
      <c r="H14" s="1">
        <v>150</v>
      </c>
      <c r="I14" s="1">
        <v>5038411</v>
      </c>
      <c r="J14" s="1">
        <v>429</v>
      </c>
      <c r="K14" s="1">
        <f t="shared" si="2"/>
        <v>-13</v>
      </c>
      <c r="L14" s="1"/>
      <c r="M14" s="1"/>
      <c r="N14" s="1">
        <v>489.59999999999991</v>
      </c>
      <c r="O14" s="1">
        <f t="shared" si="3"/>
        <v>83.2</v>
      </c>
      <c r="P14" s="5">
        <f t="shared" si="5"/>
        <v>221.60000000000014</v>
      </c>
      <c r="Q14" s="5"/>
      <c r="R14" s="1"/>
      <c r="S14" s="1">
        <f t="shared" si="6"/>
        <v>16</v>
      </c>
      <c r="T14" s="1">
        <f t="shared" si="7"/>
        <v>13.33653846153846</v>
      </c>
      <c r="U14" s="1">
        <v>96.6</v>
      </c>
      <c r="V14" s="1">
        <v>61.2</v>
      </c>
      <c r="W14" s="1">
        <v>59.2</v>
      </c>
      <c r="X14" s="1">
        <v>107.8</v>
      </c>
      <c r="Y14" s="1">
        <v>32</v>
      </c>
      <c r="Z14" s="1">
        <v>41.2</v>
      </c>
      <c r="AA14" s="1">
        <v>45.5</v>
      </c>
      <c r="AB14" s="1">
        <v>95</v>
      </c>
      <c r="AC14" s="1">
        <v>69.400000000000006</v>
      </c>
      <c r="AD14" s="1">
        <v>100.2</v>
      </c>
      <c r="AE14" s="1"/>
      <c r="AF14" s="1">
        <f t="shared" si="4"/>
        <v>39.888000000000027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35</v>
      </c>
      <c r="C15" s="1">
        <v>1170</v>
      </c>
      <c r="D15" s="1">
        <v>3</v>
      </c>
      <c r="E15" s="1">
        <v>485</v>
      </c>
      <c r="F15" s="1">
        <v>680</v>
      </c>
      <c r="G15" s="8">
        <v>0.18</v>
      </c>
      <c r="H15" s="1">
        <v>150</v>
      </c>
      <c r="I15" s="1">
        <v>5038459</v>
      </c>
      <c r="J15" s="1">
        <v>503</v>
      </c>
      <c r="K15" s="1">
        <f t="shared" si="2"/>
        <v>-18</v>
      </c>
      <c r="L15" s="1"/>
      <c r="M15" s="1"/>
      <c r="N15" s="1">
        <v>663.59999999999991</v>
      </c>
      <c r="O15" s="1">
        <f t="shared" si="3"/>
        <v>97</v>
      </c>
      <c r="P15" s="5">
        <f t="shared" si="5"/>
        <v>208.40000000000009</v>
      </c>
      <c r="Q15" s="5"/>
      <c r="R15" s="1"/>
      <c r="S15" s="1">
        <f t="shared" si="6"/>
        <v>16</v>
      </c>
      <c r="T15" s="1">
        <f t="shared" si="7"/>
        <v>13.851546391752576</v>
      </c>
      <c r="U15" s="1">
        <v>114.6</v>
      </c>
      <c r="V15" s="1">
        <v>76.599999999999994</v>
      </c>
      <c r="W15" s="1">
        <v>56.8</v>
      </c>
      <c r="X15" s="1">
        <v>121.4</v>
      </c>
      <c r="Y15" s="1">
        <v>34</v>
      </c>
      <c r="Z15" s="1">
        <v>-0.2</v>
      </c>
      <c r="AA15" s="1">
        <v>0</v>
      </c>
      <c r="AB15" s="1">
        <v>100</v>
      </c>
      <c r="AC15" s="1">
        <v>63.2</v>
      </c>
      <c r="AD15" s="1">
        <v>120.6</v>
      </c>
      <c r="AE15" s="1"/>
      <c r="AF15" s="1">
        <f t="shared" si="4"/>
        <v>37.512000000000015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35</v>
      </c>
      <c r="C16" s="1">
        <v>651</v>
      </c>
      <c r="D16" s="1"/>
      <c r="E16" s="1">
        <v>252</v>
      </c>
      <c r="F16" s="1">
        <v>396</v>
      </c>
      <c r="G16" s="8">
        <v>0.18</v>
      </c>
      <c r="H16" s="1">
        <v>150</v>
      </c>
      <c r="I16" s="1">
        <v>5038831</v>
      </c>
      <c r="J16" s="1">
        <v>257</v>
      </c>
      <c r="K16" s="1">
        <f t="shared" si="2"/>
        <v>-5</v>
      </c>
      <c r="L16" s="1"/>
      <c r="M16" s="1"/>
      <c r="N16" s="1">
        <v>565</v>
      </c>
      <c r="O16" s="1">
        <f t="shared" si="3"/>
        <v>50.4</v>
      </c>
      <c r="P16" s="5"/>
      <c r="Q16" s="5"/>
      <c r="R16" s="1"/>
      <c r="S16" s="1">
        <f t="shared" si="6"/>
        <v>19.067460317460316</v>
      </c>
      <c r="T16" s="1">
        <f t="shared" si="7"/>
        <v>19.067460317460316</v>
      </c>
      <c r="U16" s="1">
        <v>76</v>
      </c>
      <c r="V16" s="1">
        <v>32.799999999999997</v>
      </c>
      <c r="W16" s="1">
        <v>23.6</v>
      </c>
      <c r="X16" s="1">
        <v>65.8</v>
      </c>
      <c r="Y16" s="1">
        <v>19</v>
      </c>
      <c r="Z16" s="1">
        <v>-0.2</v>
      </c>
      <c r="AA16" s="1">
        <v>4</v>
      </c>
      <c r="AB16" s="1">
        <v>45.2</v>
      </c>
      <c r="AC16" s="1">
        <v>26</v>
      </c>
      <c r="AD16" s="1">
        <v>57.8</v>
      </c>
      <c r="AE16" s="1"/>
      <c r="AF16" s="1">
        <f t="shared" si="4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35</v>
      </c>
      <c r="C17" s="1">
        <v>394</v>
      </c>
      <c r="D17" s="1"/>
      <c r="E17" s="1">
        <v>231</v>
      </c>
      <c r="F17" s="1">
        <v>157</v>
      </c>
      <c r="G17" s="8">
        <v>0.18</v>
      </c>
      <c r="H17" s="1">
        <v>120</v>
      </c>
      <c r="I17" s="1">
        <v>5038855</v>
      </c>
      <c r="J17" s="1">
        <v>237</v>
      </c>
      <c r="K17" s="1">
        <f t="shared" si="2"/>
        <v>-6</v>
      </c>
      <c r="L17" s="1"/>
      <c r="M17" s="1"/>
      <c r="N17" s="1">
        <v>732.40000000000009</v>
      </c>
      <c r="O17" s="1">
        <f t="shared" si="3"/>
        <v>46.2</v>
      </c>
      <c r="P17" s="5"/>
      <c r="Q17" s="5"/>
      <c r="R17" s="1"/>
      <c r="S17" s="1">
        <f t="shared" si="6"/>
        <v>19.251082251082252</v>
      </c>
      <c r="T17" s="1">
        <f t="shared" si="7"/>
        <v>19.251082251082252</v>
      </c>
      <c r="U17" s="1">
        <v>70.400000000000006</v>
      </c>
      <c r="V17" s="1">
        <v>46.8</v>
      </c>
      <c r="W17" s="1">
        <v>35.799999999999997</v>
      </c>
      <c r="X17" s="1">
        <v>58.6</v>
      </c>
      <c r="Y17" s="1">
        <v>17.399999999999999</v>
      </c>
      <c r="Z17" s="1">
        <v>20.399999999999999</v>
      </c>
      <c r="AA17" s="1">
        <v>40</v>
      </c>
      <c r="AB17" s="1">
        <v>62.6</v>
      </c>
      <c r="AC17" s="1">
        <v>46.4</v>
      </c>
      <c r="AD17" s="1">
        <v>57.4</v>
      </c>
      <c r="AE17" s="1"/>
      <c r="AF17" s="1">
        <f t="shared" si="4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35</v>
      </c>
      <c r="C18" s="1">
        <v>1550</v>
      </c>
      <c r="D18" s="1"/>
      <c r="E18" s="1">
        <v>712</v>
      </c>
      <c r="F18" s="1">
        <v>833</v>
      </c>
      <c r="G18" s="8">
        <v>0.18</v>
      </c>
      <c r="H18" s="1">
        <v>150</v>
      </c>
      <c r="I18" s="1">
        <v>5038435</v>
      </c>
      <c r="J18" s="1">
        <v>723</v>
      </c>
      <c r="K18" s="1">
        <f t="shared" si="2"/>
        <v>-11</v>
      </c>
      <c r="L18" s="1"/>
      <c r="M18" s="1"/>
      <c r="N18" s="1">
        <v>974.80000000000018</v>
      </c>
      <c r="O18" s="1">
        <f t="shared" si="3"/>
        <v>142.4</v>
      </c>
      <c r="P18" s="5">
        <f t="shared" si="5"/>
        <v>470.59999999999991</v>
      </c>
      <c r="Q18" s="5"/>
      <c r="R18" s="1"/>
      <c r="S18" s="1">
        <f t="shared" si="6"/>
        <v>16</v>
      </c>
      <c r="T18" s="1">
        <f t="shared" si="7"/>
        <v>12.695224719101125</v>
      </c>
      <c r="U18" s="1">
        <v>157.80000000000001</v>
      </c>
      <c r="V18" s="1">
        <v>75</v>
      </c>
      <c r="W18" s="1">
        <v>99.2</v>
      </c>
      <c r="X18" s="1">
        <v>160.80000000000001</v>
      </c>
      <c r="Y18" s="1">
        <v>43.2</v>
      </c>
      <c r="Z18" s="1">
        <v>0</v>
      </c>
      <c r="AA18" s="1">
        <v>0.5</v>
      </c>
      <c r="AB18" s="1">
        <v>137</v>
      </c>
      <c r="AC18" s="1">
        <v>52.8</v>
      </c>
      <c r="AD18" s="1">
        <v>164</v>
      </c>
      <c r="AE18" s="1"/>
      <c r="AF18" s="1">
        <f t="shared" si="4"/>
        <v>84.707999999999984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35</v>
      </c>
      <c r="C19" s="1">
        <v>428</v>
      </c>
      <c r="D19" s="1"/>
      <c r="E19" s="1">
        <v>192</v>
      </c>
      <c r="F19" s="1">
        <v>232</v>
      </c>
      <c r="G19" s="8">
        <v>0.18</v>
      </c>
      <c r="H19" s="1">
        <v>120</v>
      </c>
      <c r="I19" s="1">
        <v>5038398</v>
      </c>
      <c r="J19" s="1">
        <v>203</v>
      </c>
      <c r="K19" s="1">
        <f t="shared" si="2"/>
        <v>-11</v>
      </c>
      <c r="L19" s="1"/>
      <c r="M19" s="1"/>
      <c r="N19" s="1">
        <v>525.6</v>
      </c>
      <c r="O19" s="1">
        <f t="shared" si="3"/>
        <v>38.4</v>
      </c>
      <c r="P19" s="5"/>
      <c r="Q19" s="5"/>
      <c r="R19" s="1"/>
      <c r="S19" s="1">
        <f t="shared" si="6"/>
        <v>19.729166666666668</v>
      </c>
      <c r="T19" s="1">
        <f t="shared" si="7"/>
        <v>19.729166666666668</v>
      </c>
      <c r="U19" s="1">
        <v>59.6</v>
      </c>
      <c r="V19" s="1">
        <v>43.4</v>
      </c>
      <c r="W19" s="1">
        <v>25</v>
      </c>
      <c r="X19" s="1">
        <v>53.8</v>
      </c>
      <c r="Y19" s="1">
        <v>20.6</v>
      </c>
      <c r="Z19" s="1">
        <v>31.2</v>
      </c>
      <c r="AA19" s="1">
        <v>28.5</v>
      </c>
      <c r="AB19" s="1">
        <v>55</v>
      </c>
      <c r="AC19" s="1">
        <v>44.6</v>
      </c>
      <c r="AD19" s="1">
        <v>49</v>
      </c>
      <c r="AE19" s="1"/>
      <c r="AF19" s="1">
        <f t="shared" si="4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8" t="s">
        <v>58</v>
      </c>
      <c r="B20" s="1" t="s">
        <v>46</v>
      </c>
      <c r="C20" s="1"/>
      <c r="D20" s="1"/>
      <c r="E20" s="1"/>
      <c r="F20" s="1"/>
      <c r="G20" s="8">
        <v>1</v>
      </c>
      <c r="H20" s="1">
        <v>150</v>
      </c>
      <c r="I20" s="1">
        <v>5038572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>
        <v>400</v>
      </c>
      <c r="Q20" s="5"/>
      <c r="R20" s="1"/>
      <c r="S20" s="1" t="e">
        <f t="shared" si="6"/>
        <v>#DIV/0!</v>
      </c>
      <c r="T20" s="1" t="e">
        <f t="shared" si="7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34.688200000000002</v>
      </c>
      <c r="AC20" s="1">
        <v>54.049599999999998</v>
      </c>
      <c r="AD20" s="1">
        <v>39.379800000000003</v>
      </c>
      <c r="AE20" s="1" t="s">
        <v>50</v>
      </c>
      <c r="AF20" s="1">
        <f t="shared" si="4"/>
        <v>400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8" t="s">
        <v>59</v>
      </c>
      <c r="B21" s="1" t="s">
        <v>46</v>
      </c>
      <c r="C21" s="1"/>
      <c r="D21" s="1"/>
      <c r="E21" s="1"/>
      <c r="F21" s="1"/>
      <c r="G21" s="8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/>
      <c r="O21" s="1">
        <f t="shared" si="3"/>
        <v>0</v>
      </c>
      <c r="P21" s="5">
        <v>300</v>
      </c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8.0383999999999993</v>
      </c>
      <c r="AD21" s="1">
        <v>34.475000000000001</v>
      </c>
      <c r="AE21" s="1" t="s">
        <v>50</v>
      </c>
      <c r="AF21" s="1">
        <f t="shared" si="4"/>
        <v>300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60</v>
      </c>
      <c r="B22" s="17" t="s">
        <v>46</v>
      </c>
      <c r="C22" s="17"/>
      <c r="D22" s="17"/>
      <c r="E22" s="17"/>
      <c r="F22" s="18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/>
      <c r="O22" s="12">
        <f t="shared" si="3"/>
        <v>0</v>
      </c>
      <c r="P22" s="14"/>
      <c r="Q22" s="14"/>
      <c r="R22" s="12"/>
      <c r="S22" s="12" t="e">
        <f t="shared" si="6"/>
        <v>#DIV/0!</v>
      </c>
      <c r="T22" s="12" t="e">
        <f t="shared" si="7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5" t="s">
        <v>76</v>
      </c>
      <c r="AF22" s="12">
        <f t="shared" si="4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2" t="s">
        <v>45</v>
      </c>
      <c r="B23" s="23" t="s">
        <v>46</v>
      </c>
      <c r="C23" s="23">
        <v>37.798999999999999</v>
      </c>
      <c r="D23" s="23"/>
      <c r="E23" s="23">
        <v>26.629000000000001</v>
      </c>
      <c r="F23" s="24">
        <v>10.182</v>
      </c>
      <c r="G23" s="25">
        <v>0</v>
      </c>
      <c r="H23" s="26" t="e">
        <v>#N/A</v>
      </c>
      <c r="I23" s="26" t="s">
        <v>47</v>
      </c>
      <c r="J23" s="26">
        <v>27.5</v>
      </c>
      <c r="K23" s="26">
        <f>E23-J23</f>
        <v>-0.87099999999999866</v>
      </c>
      <c r="L23" s="26"/>
      <c r="M23" s="26"/>
      <c r="N23" s="26"/>
      <c r="O23" s="26">
        <f t="shared" si="3"/>
        <v>5.3258000000000001</v>
      </c>
      <c r="P23" s="27"/>
      <c r="Q23" s="27"/>
      <c r="R23" s="26"/>
      <c r="S23" s="26">
        <f>(F23+N23+P23)/O23</f>
        <v>1.9118254534530024</v>
      </c>
      <c r="T23" s="26">
        <f>(F23+N23)/O23</f>
        <v>1.9118254534530024</v>
      </c>
      <c r="U23" s="26">
        <v>14.0402</v>
      </c>
      <c r="V23" s="26">
        <v>35.132399999999997</v>
      </c>
      <c r="W23" s="26">
        <v>3.2271999999999998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/>
      <c r="AF23" s="26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8" t="s">
        <v>61</v>
      </c>
      <c r="B24" s="1" t="s">
        <v>46</v>
      </c>
      <c r="C24" s="1"/>
      <c r="D24" s="1"/>
      <c r="E24" s="1"/>
      <c r="F24" s="1"/>
      <c r="G24" s="8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>
        <v>200</v>
      </c>
      <c r="Q24" s="5"/>
      <c r="R24" s="1"/>
      <c r="S24" s="1" t="e">
        <f t="shared" si="6"/>
        <v>#DIV/0!</v>
      </c>
      <c r="T24" s="1" t="e">
        <f t="shared" si="7"/>
        <v>#DIV/0!</v>
      </c>
      <c r="U24" s="1">
        <v>0</v>
      </c>
      <c r="V24" s="1">
        <v>0.50839999999999996</v>
      </c>
      <c r="W24" s="1">
        <v>12.519600000000001</v>
      </c>
      <c r="X24" s="1">
        <v>22.793199999999999</v>
      </c>
      <c r="Y24" s="1">
        <v>3.7231999999999998</v>
      </c>
      <c r="Z24" s="1">
        <v>0</v>
      </c>
      <c r="AA24" s="1">
        <v>0</v>
      </c>
      <c r="AB24" s="1">
        <v>20.1356</v>
      </c>
      <c r="AC24" s="1">
        <v>0</v>
      </c>
      <c r="AD24" s="1">
        <v>0</v>
      </c>
      <c r="AE24" s="1" t="s">
        <v>62</v>
      </c>
      <c r="AF24" s="1">
        <f t="shared" ref="AF24:AF33" si="8">G24*P24</f>
        <v>200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35</v>
      </c>
      <c r="C25" s="1">
        <v>140</v>
      </c>
      <c r="D25" s="1">
        <v>1</v>
      </c>
      <c r="E25" s="1">
        <v>110</v>
      </c>
      <c r="F25" s="1">
        <v>15</v>
      </c>
      <c r="G25" s="8">
        <v>0.1</v>
      </c>
      <c r="H25" s="1">
        <v>60</v>
      </c>
      <c r="I25" s="1">
        <v>8444170</v>
      </c>
      <c r="J25" s="1">
        <v>116</v>
      </c>
      <c r="K25" s="1">
        <f t="shared" si="2"/>
        <v>-6</v>
      </c>
      <c r="L25" s="1"/>
      <c r="M25" s="1"/>
      <c r="N25" s="1">
        <v>148.4</v>
      </c>
      <c r="O25" s="1">
        <f t="shared" si="3"/>
        <v>22</v>
      </c>
      <c r="P25" s="5">
        <f>14*O25-N25-F25</f>
        <v>144.6</v>
      </c>
      <c r="Q25" s="5"/>
      <c r="R25" s="1"/>
      <c r="S25" s="1">
        <f t="shared" si="6"/>
        <v>14</v>
      </c>
      <c r="T25" s="1">
        <f t="shared" si="7"/>
        <v>7.4272727272727277</v>
      </c>
      <c r="U25" s="1">
        <v>20.6</v>
      </c>
      <c r="V25" s="1">
        <v>12.6</v>
      </c>
      <c r="W25" s="1">
        <v>21.6</v>
      </c>
      <c r="X25" s="1">
        <v>25.4</v>
      </c>
      <c r="Y25" s="1">
        <v>3.8</v>
      </c>
      <c r="Z25" s="1">
        <v>24.8</v>
      </c>
      <c r="AA25" s="1">
        <v>12.5</v>
      </c>
      <c r="AB25" s="1">
        <v>12.6</v>
      </c>
      <c r="AC25" s="1">
        <v>17.600000000000001</v>
      </c>
      <c r="AD25" s="1">
        <v>11.4</v>
      </c>
      <c r="AE25" s="1"/>
      <c r="AF25" s="1">
        <f t="shared" si="8"/>
        <v>14.46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46</v>
      </c>
      <c r="C26" s="1">
        <v>502.88900000000001</v>
      </c>
      <c r="D26" s="1">
        <v>87.367000000000004</v>
      </c>
      <c r="E26" s="1">
        <v>411.7</v>
      </c>
      <c r="F26" s="1">
        <v>173.065</v>
      </c>
      <c r="G26" s="8">
        <v>1</v>
      </c>
      <c r="H26" s="1">
        <v>120</v>
      </c>
      <c r="I26" s="1">
        <v>5522704</v>
      </c>
      <c r="J26" s="1">
        <v>393.5</v>
      </c>
      <c r="K26" s="1">
        <f t="shared" si="2"/>
        <v>18.199999999999989</v>
      </c>
      <c r="L26" s="1"/>
      <c r="M26" s="1"/>
      <c r="N26" s="1">
        <v>896.69579999999985</v>
      </c>
      <c r="O26" s="1">
        <f t="shared" si="3"/>
        <v>82.34</v>
      </c>
      <c r="P26" s="5">
        <f t="shared" ref="P26:P32" si="9">16*O26-N26-F26</f>
        <v>247.67920000000021</v>
      </c>
      <c r="Q26" s="5"/>
      <c r="R26" s="1"/>
      <c r="S26" s="1">
        <f t="shared" si="6"/>
        <v>16</v>
      </c>
      <c r="T26" s="1">
        <f t="shared" si="7"/>
        <v>12.991994170512505</v>
      </c>
      <c r="U26" s="1">
        <v>92.726599999999991</v>
      </c>
      <c r="V26" s="1">
        <v>65.497600000000006</v>
      </c>
      <c r="W26" s="1">
        <v>80.924800000000005</v>
      </c>
      <c r="X26" s="1">
        <v>29.1264</v>
      </c>
      <c r="Y26" s="1">
        <v>33.784199999999998</v>
      </c>
      <c r="Z26" s="1">
        <v>127.41719999999999</v>
      </c>
      <c r="AA26" s="1">
        <v>105.494</v>
      </c>
      <c r="AB26" s="1">
        <v>18.442799999999998</v>
      </c>
      <c r="AC26" s="1">
        <v>69.378399999999999</v>
      </c>
      <c r="AD26" s="1">
        <v>58.870800000000003</v>
      </c>
      <c r="AE26" s="1"/>
      <c r="AF26" s="1">
        <f t="shared" si="8"/>
        <v>247.67920000000021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35</v>
      </c>
      <c r="C27" s="1">
        <v>196</v>
      </c>
      <c r="D27" s="1"/>
      <c r="E27" s="1">
        <v>95</v>
      </c>
      <c r="F27" s="1">
        <v>100</v>
      </c>
      <c r="G27" s="8">
        <v>0.14000000000000001</v>
      </c>
      <c r="H27" s="1">
        <v>180</v>
      </c>
      <c r="I27" s="1">
        <v>9988391</v>
      </c>
      <c r="J27" s="1">
        <v>95</v>
      </c>
      <c r="K27" s="1">
        <f t="shared" si="2"/>
        <v>0</v>
      </c>
      <c r="L27" s="1"/>
      <c r="M27" s="1"/>
      <c r="N27" s="1">
        <v>255.2</v>
      </c>
      <c r="O27" s="1">
        <f t="shared" si="3"/>
        <v>19</v>
      </c>
      <c r="P27" s="5"/>
      <c r="Q27" s="5"/>
      <c r="R27" s="1"/>
      <c r="S27" s="1">
        <f t="shared" si="6"/>
        <v>18.694736842105261</v>
      </c>
      <c r="T27" s="1">
        <f t="shared" si="7"/>
        <v>18.694736842105261</v>
      </c>
      <c r="U27" s="1">
        <v>28.2</v>
      </c>
      <c r="V27" s="1">
        <v>8.4</v>
      </c>
      <c r="W27" s="1">
        <v>21.2</v>
      </c>
      <c r="X27" s="1">
        <v>25.4</v>
      </c>
      <c r="Y27" s="1">
        <v>8.4</v>
      </c>
      <c r="Z27" s="1">
        <v>23</v>
      </c>
      <c r="AA27" s="1">
        <v>28</v>
      </c>
      <c r="AB27" s="1">
        <v>32.799999999999997</v>
      </c>
      <c r="AC27" s="1">
        <v>22</v>
      </c>
      <c r="AD27" s="1">
        <v>25</v>
      </c>
      <c r="AE27" s="1"/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35</v>
      </c>
      <c r="C28" s="1">
        <v>474</v>
      </c>
      <c r="D28" s="1">
        <v>64</v>
      </c>
      <c r="E28" s="1">
        <v>286</v>
      </c>
      <c r="F28" s="1">
        <v>252</v>
      </c>
      <c r="G28" s="8">
        <v>0.18</v>
      </c>
      <c r="H28" s="1">
        <v>270</v>
      </c>
      <c r="I28" s="1">
        <v>9988681</v>
      </c>
      <c r="J28" s="1">
        <v>285</v>
      </c>
      <c r="K28" s="1">
        <f t="shared" si="2"/>
        <v>1</v>
      </c>
      <c r="L28" s="1"/>
      <c r="M28" s="1"/>
      <c r="N28" s="1">
        <v>595</v>
      </c>
      <c r="O28" s="1">
        <f t="shared" si="3"/>
        <v>57.2</v>
      </c>
      <c r="P28" s="5">
        <f t="shared" si="9"/>
        <v>68.200000000000045</v>
      </c>
      <c r="Q28" s="5"/>
      <c r="R28" s="1"/>
      <c r="S28" s="1">
        <f t="shared" si="6"/>
        <v>16</v>
      </c>
      <c r="T28" s="1">
        <f t="shared" si="7"/>
        <v>14.807692307692307</v>
      </c>
      <c r="U28" s="1">
        <v>71</v>
      </c>
      <c r="V28" s="1">
        <v>56</v>
      </c>
      <c r="W28" s="1">
        <v>37.200000000000003</v>
      </c>
      <c r="X28" s="1">
        <v>64</v>
      </c>
      <c r="Y28" s="1">
        <v>23.6</v>
      </c>
      <c r="Z28" s="1">
        <v>0</v>
      </c>
      <c r="AA28" s="1">
        <v>0</v>
      </c>
      <c r="AB28" s="1">
        <v>72.400000000000006</v>
      </c>
      <c r="AC28" s="1">
        <v>18.2</v>
      </c>
      <c r="AD28" s="1">
        <v>78.400000000000006</v>
      </c>
      <c r="AE28" s="1"/>
      <c r="AF28" s="1">
        <f t="shared" si="8"/>
        <v>12.276000000000007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46</v>
      </c>
      <c r="C29" s="1"/>
      <c r="D29" s="1">
        <v>525.21</v>
      </c>
      <c r="E29" s="1">
        <v>3.4</v>
      </c>
      <c r="F29" s="1">
        <v>520</v>
      </c>
      <c r="G29" s="8">
        <v>1</v>
      </c>
      <c r="H29" s="1">
        <v>120</v>
      </c>
      <c r="I29" s="1">
        <v>8785198</v>
      </c>
      <c r="J29" s="1">
        <v>2.5</v>
      </c>
      <c r="K29" s="1">
        <f t="shared" si="2"/>
        <v>0.89999999999999991</v>
      </c>
      <c r="L29" s="1"/>
      <c r="M29" s="1"/>
      <c r="N29" s="1"/>
      <c r="O29" s="1">
        <f t="shared" si="3"/>
        <v>0.67999999999999994</v>
      </c>
      <c r="P29" s="5"/>
      <c r="Q29" s="5"/>
      <c r="R29" s="1"/>
      <c r="S29" s="1">
        <f t="shared" si="6"/>
        <v>764.70588235294122</v>
      </c>
      <c r="T29" s="1">
        <f t="shared" si="7"/>
        <v>764.70588235294122</v>
      </c>
      <c r="U29" s="1">
        <v>5.1261999999999999</v>
      </c>
      <c r="V29" s="1">
        <v>34.401400000000002</v>
      </c>
      <c r="W29" s="1">
        <v>1.877</v>
      </c>
      <c r="X29" s="1">
        <v>0</v>
      </c>
      <c r="Y29" s="1">
        <v>0</v>
      </c>
      <c r="Z29" s="1">
        <v>0</v>
      </c>
      <c r="AA29" s="1">
        <v>0</v>
      </c>
      <c r="AB29" s="1">
        <v>26.814</v>
      </c>
      <c r="AC29" s="1">
        <v>5.2956000000000003</v>
      </c>
      <c r="AD29" s="1">
        <v>14.8072</v>
      </c>
      <c r="AE29" s="1"/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262</v>
      </c>
      <c r="D30" s="1"/>
      <c r="E30" s="1">
        <v>148</v>
      </c>
      <c r="F30" s="1">
        <v>113</v>
      </c>
      <c r="G30" s="8">
        <v>0.1</v>
      </c>
      <c r="H30" s="1">
        <v>60</v>
      </c>
      <c r="I30" s="1">
        <v>8444187</v>
      </c>
      <c r="J30" s="1">
        <v>149</v>
      </c>
      <c r="K30" s="1">
        <f t="shared" si="2"/>
        <v>-1</v>
      </c>
      <c r="L30" s="1"/>
      <c r="M30" s="1"/>
      <c r="N30" s="1">
        <v>180.4</v>
      </c>
      <c r="O30" s="1">
        <f t="shared" si="3"/>
        <v>29.6</v>
      </c>
      <c r="P30" s="5">
        <f>14*O30-N30-F30</f>
        <v>121.00000000000003</v>
      </c>
      <c r="Q30" s="5"/>
      <c r="R30" s="1"/>
      <c r="S30" s="1">
        <f t="shared" si="6"/>
        <v>13.999999999999998</v>
      </c>
      <c r="T30" s="1">
        <f t="shared" si="7"/>
        <v>9.9121621621621614</v>
      </c>
      <c r="U30" s="1">
        <v>31.6</v>
      </c>
      <c r="V30" s="1">
        <v>1.4</v>
      </c>
      <c r="W30" s="1">
        <v>29.8</v>
      </c>
      <c r="X30" s="1">
        <v>39.4</v>
      </c>
      <c r="Y30" s="1">
        <v>8</v>
      </c>
      <c r="Z30" s="1">
        <v>28</v>
      </c>
      <c r="AA30" s="1">
        <v>8</v>
      </c>
      <c r="AB30" s="1">
        <v>32</v>
      </c>
      <c r="AC30" s="1">
        <v>31.8</v>
      </c>
      <c r="AD30" s="1">
        <v>30.8</v>
      </c>
      <c r="AE30" s="1"/>
      <c r="AF30" s="1">
        <f t="shared" si="8"/>
        <v>12.100000000000003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35</v>
      </c>
      <c r="C31" s="1">
        <v>411</v>
      </c>
      <c r="D31" s="1"/>
      <c r="E31" s="1">
        <v>156</v>
      </c>
      <c r="F31" s="1">
        <v>240</v>
      </c>
      <c r="G31" s="8">
        <v>0.1</v>
      </c>
      <c r="H31" s="1">
        <v>90</v>
      </c>
      <c r="I31" s="1">
        <v>8444194</v>
      </c>
      <c r="J31" s="1">
        <v>158</v>
      </c>
      <c r="K31" s="1">
        <f t="shared" si="2"/>
        <v>-2</v>
      </c>
      <c r="L31" s="1"/>
      <c r="M31" s="1"/>
      <c r="N31" s="1">
        <v>204</v>
      </c>
      <c r="O31" s="1">
        <f t="shared" si="3"/>
        <v>31.2</v>
      </c>
      <c r="P31" s="5">
        <f>15*O31-N31-F31</f>
        <v>24</v>
      </c>
      <c r="Q31" s="5"/>
      <c r="R31" s="1"/>
      <c r="S31" s="1">
        <f t="shared" si="6"/>
        <v>15</v>
      </c>
      <c r="T31" s="1">
        <f t="shared" si="7"/>
        <v>14.230769230769232</v>
      </c>
      <c r="U31" s="1">
        <v>41</v>
      </c>
      <c r="V31" s="1">
        <v>4.8</v>
      </c>
      <c r="W31" s="1">
        <v>43</v>
      </c>
      <c r="X31" s="1">
        <v>46.2</v>
      </c>
      <c r="Y31" s="1">
        <v>6.6</v>
      </c>
      <c r="Z31" s="1">
        <v>-0.2</v>
      </c>
      <c r="AA31" s="1">
        <v>7.5</v>
      </c>
      <c r="AB31" s="1">
        <v>45</v>
      </c>
      <c r="AC31" s="1">
        <v>26.4</v>
      </c>
      <c r="AD31" s="1">
        <v>37.200000000000003</v>
      </c>
      <c r="AE31" s="1"/>
      <c r="AF31" s="1">
        <f t="shared" si="8"/>
        <v>2.4000000000000004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70</v>
      </c>
      <c r="B32" s="1" t="s">
        <v>35</v>
      </c>
      <c r="C32" s="1">
        <v>542</v>
      </c>
      <c r="D32" s="1"/>
      <c r="E32" s="1">
        <v>230</v>
      </c>
      <c r="F32" s="1">
        <v>312</v>
      </c>
      <c r="G32" s="8">
        <v>0.2</v>
      </c>
      <c r="H32" s="1">
        <v>120</v>
      </c>
      <c r="I32" s="1">
        <v>783798</v>
      </c>
      <c r="J32" s="1">
        <v>232</v>
      </c>
      <c r="K32" s="1">
        <f t="shared" si="2"/>
        <v>-2</v>
      </c>
      <c r="L32" s="1"/>
      <c r="M32" s="1"/>
      <c r="N32" s="1">
        <v>267.60000000000002</v>
      </c>
      <c r="O32" s="1">
        <f t="shared" si="3"/>
        <v>46</v>
      </c>
      <c r="P32" s="5">
        <f t="shared" si="9"/>
        <v>156.39999999999998</v>
      </c>
      <c r="Q32" s="5"/>
      <c r="R32" s="1"/>
      <c r="S32" s="1">
        <f t="shared" si="6"/>
        <v>16</v>
      </c>
      <c r="T32" s="1">
        <f t="shared" si="7"/>
        <v>12.6</v>
      </c>
      <c r="U32" s="1">
        <v>50.6</v>
      </c>
      <c r="V32" s="1">
        <v>38</v>
      </c>
      <c r="W32" s="1">
        <v>61.8</v>
      </c>
      <c r="X32" s="1">
        <v>8.8000000000000007</v>
      </c>
      <c r="Y32" s="1">
        <v>0</v>
      </c>
      <c r="Z32" s="1">
        <v>33</v>
      </c>
      <c r="AA32" s="1">
        <v>75</v>
      </c>
      <c r="AB32" s="1">
        <v>0</v>
      </c>
      <c r="AC32" s="1">
        <v>4.2</v>
      </c>
      <c r="AD32" s="1">
        <v>129.19999999999999</v>
      </c>
      <c r="AE32" s="1" t="s">
        <v>36</v>
      </c>
      <c r="AF32" s="1">
        <f t="shared" si="8"/>
        <v>31.279999999999998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71</v>
      </c>
      <c r="B33" s="20" t="s">
        <v>46</v>
      </c>
      <c r="C33" s="20">
        <v>324.5</v>
      </c>
      <c r="D33" s="20"/>
      <c r="E33" s="20">
        <v>142.21100000000001</v>
      </c>
      <c r="F33" s="21">
        <v>178</v>
      </c>
      <c r="G33" s="8">
        <v>1</v>
      </c>
      <c r="H33" s="1">
        <v>120</v>
      </c>
      <c r="I33" s="1">
        <v>783811</v>
      </c>
      <c r="J33" s="1">
        <v>145</v>
      </c>
      <c r="K33" s="1">
        <f t="shared" si="2"/>
        <v>-2.7889999999999873</v>
      </c>
      <c r="L33" s="1"/>
      <c r="M33" s="1"/>
      <c r="N33" s="1">
        <v>304.26159999999999</v>
      </c>
      <c r="O33" s="1">
        <f t="shared" si="3"/>
        <v>28.442200000000003</v>
      </c>
      <c r="P33" s="5"/>
      <c r="Q33" s="5"/>
      <c r="R33" s="1"/>
      <c r="S33" s="1">
        <f t="shared" si="6"/>
        <v>16.955847297325803</v>
      </c>
      <c r="T33" s="1">
        <f t="shared" si="7"/>
        <v>16.955847297325803</v>
      </c>
      <c r="U33" s="1">
        <v>36.7378</v>
      </c>
      <c r="V33" s="1">
        <v>25.059200000000001</v>
      </c>
      <c r="W33" s="1">
        <v>28.571999999999999</v>
      </c>
      <c r="X33" s="1">
        <v>1.8680000000000001</v>
      </c>
      <c r="Y33" s="1">
        <v>0</v>
      </c>
      <c r="Z33" s="1">
        <v>0</v>
      </c>
      <c r="AA33" s="1">
        <v>0</v>
      </c>
      <c r="AB33" s="1">
        <v>26.227</v>
      </c>
      <c r="AC33" s="1">
        <v>36.8078</v>
      </c>
      <c r="AD33" s="1">
        <v>54.155200000000001</v>
      </c>
      <c r="AE33" s="1" t="s">
        <v>36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22" t="s">
        <v>72</v>
      </c>
      <c r="B34" s="23" t="s">
        <v>46</v>
      </c>
      <c r="C34" s="23"/>
      <c r="D34" s="23">
        <v>3.5</v>
      </c>
      <c r="E34" s="23">
        <v>3.5</v>
      </c>
      <c r="F34" s="24"/>
      <c r="G34" s="25">
        <v>0</v>
      </c>
      <c r="H34" s="26" t="e">
        <v>#N/A</v>
      </c>
      <c r="I34" s="26" t="s">
        <v>47</v>
      </c>
      <c r="J34" s="26">
        <v>4</v>
      </c>
      <c r="K34" s="26">
        <f t="shared" si="2"/>
        <v>-0.5</v>
      </c>
      <c r="L34" s="26"/>
      <c r="M34" s="26"/>
      <c r="N34" s="26"/>
      <c r="O34" s="26">
        <f t="shared" si="3"/>
        <v>0.7</v>
      </c>
      <c r="P34" s="27"/>
      <c r="Q34" s="27"/>
      <c r="R34" s="26"/>
      <c r="S34" s="26">
        <f t="shared" si="6"/>
        <v>0</v>
      </c>
      <c r="T34" s="26">
        <f t="shared" si="7"/>
        <v>0</v>
      </c>
      <c r="U34" s="26">
        <v>2.5598000000000001</v>
      </c>
      <c r="V34" s="26">
        <v>7.1174000000000008</v>
      </c>
      <c r="W34" s="26">
        <v>8.3803999999999998</v>
      </c>
      <c r="X34" s="26">
        <v>10.239599999999999</v>
      </c>
      <c r="Y34" s="26">
        <v>0.61559999999999993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/>
      <c r="AF34" s="26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73</v>
      </c>
      <c r="B35" s="1" t="s">
        <v>35</v>
      </c>
      <c r="C35" s="1">
        <v>288</v>
      </c>
      <c r="D35" s="1"/>
      <c r="E35" s="1">
        <v>135</v>
      </c>
      <c r="F35" s="1">
        <v>152</v>
      </c>
      <c r="G35" s="8">
        <v>0.2</v>
      </c>
      <c r="H35" s="1">
        <v>120</v>
      </c>
      <c r="I35" s="1">
        <v>783804</v>
      </c>
      <c r="J35" s="1">
        <v>137</v>
      </c>
      <c r="K35" s="1">
        <f t="shared" si="2"/>
        <v>-2</v>
      </c>
      <c r="L35" s="1"/>
      <c r="M35" s="1"/>
      <c r="N35" s="1">
        <v>185.6</v>
      </c>
      <c r="O35" s="1">
        <f t="shared" si="3"/>
        <v>27</v>
      </c>
      <c r="P35" s="5">
        <f t="shared" ref="P35" si="10">16*O35-N35-F35</f>
        <v>94.4</v>
      </c>
      <c r="Q35" s="5"/>
      <c r="R35" s="1"/>
      <c r="S35" s="1">
        <f t="shared" si="6"/>
        <v>16</v>
      </c>
      <c r="T35" s="1">
        <f t="shared" si="7"/>
        <v>12.503703703703705</v>
      </c>
      <c r="U35" s="1">
        <v>29.6</v>
      </c>
      <c r="V35" s="1">
        <v>22.8</v>
      </c>
      <c r="W35" s="1">
        <v>35</v>
      </c>
      <c r="X35" s="1">
        <v>6.6</v>
      </c>
      <c r="Y35" s="1">
        <v>30.2</v>
      </c>
      <c r="Z35" s="1">
        <v>28.2</v>
      </c>
      <c r="AA35" s="1">
        <v>34.5</v>
      </c>
      <c r="AB35" s="1">
        <v>51.4</v>
      </c>
      <c r="AC35" s="1">
        <v>0</v>
      </c>
      <c r="AD35" s="1">
        <v>79.599999999999994</v>
      </c>
      <c r="AE35" s="1" t="s">
        <v>36</v>
      </c>
      <c r="AF35" s="1">
        <f>G35*P35</f>
        <v>18.880000000000003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74</v>
      </c>
      <c r="B36" s="20" t="s">
        <v>46</v>
      </c>
      <c r="C36" s="20">
        <v>608.54</v>
      </c>
      <c r="D36" s="20"/>
      <c r="E36" s="20">
        <v>384.012</v>
      </c>
      <c r="F36" s="21">
        <v>100</v>
      </c>
      <c r="G36" s="8">
        <v>1</v>
      </c>
      <c r="H36" s="1">
        <v>120</v>
      </c>
      <c r="I36" s="1">
        <v>783828</v>
      </c>
      <c r="J36" s="1">
        <v>384</v>
      </c>
      <c r="K36" s="1">
        <f t="shared" si="2"/>
        <v>1.2000000000000455E-2</v>
      </c>
      <c r="L36" s="1"/>
      <c r="M36" s="1"/>
      <c r="N36" s="1">
        <v>361.81360000000018</v>
      </c>
      <c r="O36" s="1">
        <f t="shared" si="3"/>
        <v>76.802400000000006</v>
      </c>
      <c r="P36" s="5">
        <f>16*(O36+O37)-N36-N37-F36-F37</f>
        <v>1160.3591999999999</v>
      </c>
      <c r="Q36" s="5"/>
      <c r="R36" s="1"/>
      <c r="S36" s="1">
        <f t="shared" si="6"/>
        <v>21.121381623490933</v>
      </c>
      <c r="T36" s="1">
        <f t="shared" si="7"/>
        <v>6.0130100101038524</v>
      </c>
      <c r="U36" s="1">
        <v>72.712400000000002</v>
      </c>
      <c r="V36" s="1">
        <v>76.481200000000001</v>
      </c>
      <c r="W36" s="1">
        <v>82.888199999999998</v>
      </c>
      <c r="X36" s="1">
        <v>62.812399999999997</v>
      </c>
      <c r="Y36" s="1">
        <v>91.486000000000004</v>
      </c>
      <c r="Z36" s="1">
        <v>114.2594</v>
      </c>
      <c r="AA36" s="1">
        <v>73.844999999999999</v>
      </c>
      <c r="AB36" s="1">
        <v>87.948800000000006</v>
      </c>
      <c r="AC36" s="1">
        <v>73.542600000000007</v>
      </c>
      <c r="AD36" s="1">
        <v>74.531199999999998</v>
      </c>
      <c r="AE36" s="1" t="s">
        <v>77</v>
      </c>
      <c r="AF36" s="1">
        <f>G36*P36</f>
        <v>1160.3591999999999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2" t="s">
        <v>75</v>
      </c>
      <c r="B37" s="23" t="s">
        <v>46</v>
      </c>
      <c r="C37" s="23"/>
      <c r="D37" s="23">
        <v>122.917</v>
      </c>
      <c r="E37" s="23">
        <v>122.917</v>
      </c>
      <c r="F37" s="24"/>
      <c r="G37" s="25">
        <v>0</v>
      </c>
      <c r="H37" s="26" t="e">
        <v>#N/A</v>
      </c>
      <c r="I37" s="26" t="s">
        <v>47</v>
      </c>
      <c r="J37" s="26">
        <v>128</v>
      </c>
      <c r="K37" s="26">
        <f t="shared" si="2"/>
        <v>-5.0829999999999984</v>
      </c>
      <c r="L37" s="26"/>
      <c r="M37" s="26"/>
      <c r="N37" s="26"/>
      <c r="O37" s="26">
        <f t="shared" si="3"/>
        <v>24.583400000000001</v>
      </c>
      <c r="P37" s="27"/>
      <c r="Q37" s="27"/>
      <c r="R37" s="26"/>
      <c r="S37" s="26">
        <f t="shared" si="6"/>
        <v>0</v>
      </c>
      <c r="T37" s="26">
        <f t="shared" si="7"/>
        <v>0</v>
      </c>
      <c r="U37" s="26">
        <v>20.313600000000001</v>
      </c>
      <c r="V37" s="26">
        <v>22.837</v>
      </c>
      <c r="W37" s="26">
        <v>14.8636</v>
      </c>
      <c r="X37" s="26">
        <v>22.1204</v>
      </c>
      <c r="Y37" s="26">
        <v>29.852399999999999</v>
      </c>
      <c r="Z37" s="26">
        <v>34.604799999999997</v>
      </c>
      <c r="AA37" s="26">
        <v>10.384499999999999</v>
      </c>
      <c r="AB37" s="26">
        <v>35.567399999999999</v>
      </c>
      <c r="AC37" s="26">
        <v>37.2746</v>
      </c>
      <c r="AD37" s="26">
        <v>21.731200000000001</v>
      </c>
      <c r="AE37" s="26"/>
      <c r="AF37" s="26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7"/>
      <c r="B38" s="7"/>
      <c r="C38" s="7"/>
      <c r="D38" s="7"/>
      <c r="E38" s="7"/>
      <c r="F38" s="7"/>
      <c r="G38" s="10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39</v>
      </c>
      <c r="B39" s="1" t="s">
        <v>35</v>
      </c>
      <c r="C39" s="1">
        <v>3838</v>
      </c>
      <c r="D39" s="1"/>
      <c r="E39" s="1">
        <v>1007</v>
      </c>
      <c r="F39" s="1">
        <v>2806</v>
      </c>
      <c r="G39" s="8">
        <v>0.18</v>
      </c>
      <c r="H39" s="1">
        <v>120</v>
      </c>
      <c r="I39" s="1"/>
      <c r="J39" s="1">
        <v>993</v>
      </c>
      <c r="K39" s="1">
        <f>E39-J39</f>
        <v>14</v>
      </c>
      <c r="L39" s="1"/>
      <c r="M39" s="1"/>
      <c r="N39" s="1">
        <v>600</v>
      </c>
      <c r="O39" s="1">
        <f t="shared" ref="O39:O41" si="11">E39/5</f>
        <v>201.4</v>
      </c>
      <c r="P39" s="5"/>
      <c r="Q39" s="5"/>
      <c r="R39" s="1"/>
      <c r="S39" s="1">
        <f t="shared" ref="S39:S41" si="12">(F39+N39+P39)/O39</f>
        <v>16.911618669314795</v>
      </c>
      <c r="T39" s="1">
        <f t="shared" ref="T39:T41" si="13">(F39+N39)/O39</f>
        <v>16.911618669314795</v>
      </c>
      <c r="U39" s="1">
        <v>185.2</v>
      </c>
      <c r="V39" s="1">
        <v>141.6</v>
      </c>
      <c r="W39" s="1">
        <v>144</v>
      </c>
      <c r="X39" s="1">
        <v>193.4</v>
      </c>
      <c r="Y39" s="1">
        <v>141</v>
      </c>
      <c r="Z39" s="1">
        <v>210</v>
      </c>
      <c r="AA39" s="1">
        <v>80</v>
      </c>
      <c r="AB39" s="1">
        <v>211.6</v>
      </c>
      <c r="AC39" s="1">
        <v>207.6</v>
      </c>
      <c r="AD39" s="1">
        <v>8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40</v>
      </c>
      <c r="B40" s="1" t="s">
        <v>35</v>
      </c>
      <c r="C40" s="1">
        <v>6680</v>
      </c>
      <c r="D40" s="33">
        <v>3760</v>
      </c>
      <c r="E40" s="1">
        <v>2900</v>
      </c>
      <c r="F40" s="1">
        <v>7526</v>
      </c>
      <c r="G40" s="8">
        <v>0.18</v>
      </c>
      <c r="H40" s="1">
        <v>120</v>
      </c>
      <c r="I40" s="1"/>
      <c r="J40" s="1">
        <v>2896</v>
      </c>
      <c r="K40" s="1">
        <f>E40-J40</f>
        <v>4</v>
      </c>
      <c r="L40" s="1"/>
      <c r="M40" s="1"/>
      <c r="N40" s="1">
        <v>600</v>
      </c>
      <c r="O40" s="1">
        <f t="shared" si="11"/>
        <v>580</v>
      </c>
      <c r="P40" s="5"/>
      <c r="Q40" s="5"/>
      <c r="R40" s="1"/>
      <c r="S40" s="1">
        <f t="shared" si="12"/>
        <v>14.010344827586207</v>
      </c>
      <c r="T40" s="1">
        <f t="shared" si="13"/>
        <v>14.010344827586207</v>
      </c>
      <c r="U40" s="1">
        <v>500</v>
      </c>
      <c r="V40" s="1">
        <v>549.79999999999995</v>
      </c>
      <c r="W40" s="1">
        <v>502</v>
      </c>
      <c r="X40" s="1">
        <v>516.4</v>
      </c>
      <c r="Y40" s="1">
        <v>487.2</v>
      </c>
      <c r="Z40" s="1">
        <v>615.6</v>
      </c>
      <c r="AA40" s="1">
        <v>272</v>
      </c>
      <c r="AB40" s="1">
        <v>583.4</v>
      </c>
      <c r="AC40" s="1">
        <v>506</v>
      </c>
      <c r="AD40" s="1">
        <v>624.20000000000005</v>
      </c>
      <c r="AE40" s="33" t="s">
        <v>78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6" t="s">
        <v>41</v>
      </c>
      <c r="B41" s="26" t="s">
        <v>35</v>
      </c>
      <c r="C41" s="26"/>
      <c r="D41" s="26">
        <v>5</v>
      </c>
      <c r="E41" s="26">
        <v>5</v>
      </c>
      <c r="F41" s="26"/>
      <c r="G41" s="25">
        <v>0</v>
      </c>
      <c r="H41" s="26" t="e">
        <v>#N/A</v>
      </c>
      <c r="I41" s="26" t="s">
        <v>47</v>
      </c>
      <c r="J41" s="26">
        <v>3</v>
      </c>
      <c r="K41" s="26">
        <f>E41-J41</f>
        <v>2</v>
      </c>
      <c r="L41" s="26"/>
      <c r="M41" s="26"/>
      <c r="N41" s="26"/>
      <c r="O41" s="26">
        <f t="shared" si="11"/>
        <v>1</v>
      </c>
      <c r="P41" s="27"/>
      <c r="Q41" s="27"/>
      <c r="R41" s="26"/>
      <c r="S41" s="26">
        <f t="shared" si="12"/>
        <v>0</v>
      </c>
      <c r="T41" s="26">
        <f t="shared" si="13"/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/>
      <c r="AF41" s="26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F37" xr:uid="{8C439816-4928-4C22-A0E3-E9A9EFB7C30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2025-02-24T12:24:55Z</dcterms:created>
  <dcterms:modified xsi:type="dcterms:W3CDTF">2025-02-24T12:49:03Z</dcterms:modified>
</cp:coreProperties>
</file>