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"/>
    </mc:Choice>
  </mc:AlternateContent>
  <xr:revisionPtr revIDLastSave="0" documentId="13_ncr:1_{CC7DF50A-FC2E-450B-84FA-DD39334DF8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P31" i="1"/>
  <c r="P30" i="1"/>
  <c r="P13" i="1"/>
  <c r="AF27" i="1" l="1"/>
  <c r="AF25" i="1"/>
  <c r="O41" i="1"/>
  <c r="T41" i="1" s="1"/>
  <c r="O40" i="1"/>
  <c r="S40" i="1" s="1"/>
  <c r="S39" i="1"/>
  <c r="O39" i="1"/>
  <c r="T39" i="1" s="1"/>
  <c r="O7" i="1"/>
  <c r="P7" i="1" s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P15" i="1" s="1"/>
  <c r="O16" i="1"/>
  <c r="T16" i="1" s="1"/>
  <c r="O17" i="1"/>
  <c r="O18" i="1"/>
  <c r="T18" i="1" s="1"/>
  <c r="O19" i="1"/>
  <c r="P19" i="1" s="1"/>
  <c r="O20" i="1"/>
  <c r="T20" i="1" s="1"/>
  <c r="O21" i="1"/>
  <c r="O22" i="1"/>
  <c r="T22" i="1" s="1"/>
  <c r="O23" i="1"/>
  <c r="S23" i="1" s="1"/>
  <c r="O24" i="1"/>
  <c r="T24" i="1" s="1"/>
  <c r="O25" i="1"/>
  <c r="O26" i="1"/>
  <c r="T26" i="1" s="1"/>
  <c r="O27" i="1"/>
  <c r="O28" i="1"/>
  <c r="T28" i="1" s="1"/>
  <c r="O29" i="1"/>
  <c r="P29" i="1" s="1"/>
  <c r="AF29" i="1" s="1"/>
  <c r="O30" i="1"/>
  <c r="T30" i="1" s="1"/>
  <c r="O31" i="1"/>
  <c r="AF31" i="1" s="1"/>
  <c r="O32" i="1"/>
  <c r="T32" i="1" s="1"/>
  <c r="O33" i="1"/>
  <c r="S33" i="1" s="1"/>
  <c r="O34" i="1"/>
  <c r="T34" i="1" s="1"/>
  <c r="O35" i="1"/>
  <c r="O36" i="1"/>
  <c r="T36" i="1" s="1"/>
  <c r="O37" i="1"/>
  <c r="S37" i="1" s="1"/>
  <c r="O6" i="1"/>
  <c r="S6" i="1" s="1"/>
  <c r="K37" i="1"/>
  <c r="AF36" i="1"/>
  <c r="K36" i="1"/>
  <c r="K35" i="1"/>
  <c r="K34" i="1"/>
  <c r="AF33" i="1"/>
  <c r="K33" i="1"/>
  <c r="K32" i="1"/>
  <c r="K31" i="1"/>
  <c r="K30" i="1"/>
  <c r="K29" i="1"/>
  <c r="K28" i="1"/>
  <c r="K27" i="1"/>
  <c r="AF26" i="1"/>
  <c r="K26" i="1"/>
  <c r="K25" i="1"/>
  <c r="AF24" i="1"/>
  <c r="K24" i="1"/>
  <c r="AF22" i="1"/>
  <c r="K22" i="1"/>
  <c r="K21" i="1"/>
  <c r="K20" i="1"/>
  <c r="K19" i="1"/>
  <c r="K18" i="1"/>
  <c r="K17" i="1"/>
  <c r="K16" i="1"/>
  <c r="K15" i="1"/>
  <c r="K14" i="1"/>
  <c r="K13" i="1"/>
  <c r="K12" i="1"/>
  <c r="K11" i="1"/>
  <c r="K23" i="1"/>
  <c r="K10" i="1"/>
  <c r="K9" i="1"/>
  <c r="K41" i="1"/>
  <c r="K39" i="1"/>
  <c r="K8" i="1"/>
  <c r="K7" i="1"/>
  <c r="K6" i="1"/>
  <c r="K40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30" i="1" l="1"/>
  <c r="P28" i="1"/>
  <c r="AF28" i="1" s="1"/>
  <c r="P32" i="1"/>
  <c r="AF32" i="1" s="1"/>
  <c r="S41" i="1"/>
  <c r="P35" i="1"/>
  <c r="AF35" i="1" s="1"/>
  <c r="S31" i="1"/>
  <c r="S29" i="1"/>
  <c r="S27" i="1"/>
  <c r="S25" i="1"/>
  <c r="T35" i="1"/>
  <c r="T31" i="1"/>
  <c r="T27" i="1"/>
  <c r="T23" i="1"/>
  <c r="T19" i="1"/>
  <c r="T15" i="1"/>
  <c r="T11" i="1"/>
  <c r="T7" i="1"/>
  <c r="T37" i="1"/>
  <c r="T33" i="1"/>
  <c r="T29" i="1"/>
  <c r="T25" i="1"/>
  <c r="T21" i="1"/>
  <c r="T17" i="1"/>
  <c r="T13" i="1"/>
  <c r="T9" i="1"/>
  <c r="S21" i="1"/>
  <c r="AF21" i="1"/>
  <c r="S19" i="1"/>
  <c r="AF19" i="1"/>
  <c r="S17" i="1"/>
  <c r="AF17" i="1"/>
  <c r="S15" i="1"/>
  <c r="AF15" i="1"/>
  <c r="S13" i="1"/>
  <c r="AF13" i="1"/>
  <c r="S11" i="1"/>
  <c r="AF11" i="1"/>
  <c r="S9" i="1"/>
  <c r="AF9" i="1"/>
  <c r="S7" i="1"/>
  <c r="AF7" i="1"/>
  <c r="T6" i="1"/>
  <c r="S36" i="1"/>
  <c r="S34" i="1"/>
  <c r="S32" i="1"/>
  <c r="S30" i="1"/>
  <c r="S26" i="1"/>
  <c r="S24" i="1"/>
  <c r="S22" i="1"/>
  <c r="P18" i="1"/>
  <c r="P16" i="1"/>
  <c r="P14" i="1"/>
  <c r="P8" i="1"/>
  <c r="AF6" i="1"/>
  <c r="T40" i="1"/>
  <c r="O5" i="1"/>
  <c r="K5" i="1"/>
  <c r="P5" i="1" l="1"/>
  <c r="S28" i="1"/>
  <c r="S35" i="1"/>
  <c r="AF10" i="1"/>
  <c r="S10" i="1"/>
  <c r="AF14" i="1"/>
  <c r="S14" i="1"/>
  <c r="AF18" i="1"/>
  <c r="S18" i="1"/>
  <c r="AF8" i="1"/>
  <c r="S8" i="1"/>
  <c r="AF12" i="1"/>
  <c r="S12" i="1"/>
  <c r="AF16" i="1"/>
  <c r="S16" i="1"/>
  <c r="AF20" i="1"/>
  <c r="S20" i="1"/>
  <c r="AF5" i="1" l="1"/>
</calcChain>
</file>

<file path=xl/sharedStrings.xml><?xml version="1.0" encoding="utf-8"?>
<sst xmlns="http://schemas.openxmlformats.org/spreadsheetml/2006/main" count="127" uniqueCount="76">
  <si>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</si>
  <si>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</si>
  <si>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</si>
  <si>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</si>
  <si>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</si>
  <si>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</si>
  <si>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</si>
  <si>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</si>
  <si>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</si>
  <si>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</si>
  <si>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</si>
  <si>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</si>
  <si>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</si>
  <si>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</si>
  <si>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</si>
  <si>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</si>
  <si>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</si>
  <si>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</si>
  <si>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</si>
  <si>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</si>
  <si>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</si>
  <si>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</si>
  <si>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</si>
  <si>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</si>
  <si>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</si>
  <si>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</si>
  <si>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</si>
  <si>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</si>
  <si>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</si>
  <si>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</si>
  <si>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</si>
  <si>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</si>
  <si>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</si>
  <si>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</si>
  <si>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</si>
  <si>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</si>
  <si>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</si>
  <si>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</si>
  <si>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</si>
  <si>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</si>
  <si>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</si>
  <si>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</si>
  <si>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</si>
  <si>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</si>
  <si>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</si>
  <si>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</si>
  <si>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</si>
  <si>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</si>
  <si>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</si>
  <si>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</si>
  <si>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</si>
  <si>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</si>
  <si>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</si>
  <si>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</si>
  <si>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</si>
  <si>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</si>
  <si>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</si>
  <si>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</si>
  <si>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</si>
  <si>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</si>
  <si>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</si>
  <si>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</si>
  <si>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</si>
  <si>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</si>
  <si>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</si>
  <si>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</si>
  <si>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</si>
  <si>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</si>
  <si>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</si>
  <si>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</si>
  <si>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</si>
  <si>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</si>
  <si>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</si>
  <si>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</si>
  <si>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Сыч/Прод Коровино Тильзитер Оригин 50% ВЕС (5 кг брус) СЗМЖ  ОСТАНКИНО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</si>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</sst>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4" sqref="R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7573.652</v>
      </c>
      <c r="F5" s="4">
        <f>SUM(F6:F497)</f>
        <v>17801.561999999998</v>
      </c>
      <c r="G5" s="7"/>
      <c r="H5" s="1"/>
      <c r="I5" s="1"/>
      <c r="J5" s="4">
        <f>SUM(J6:J497)</f>
        <v>7999</v>
      </c>
      <c r="K5" s="4">
        <f>SUM(K6:K497)</f>
        <v>-425.34800000000001</v>
      </c>
      <c r="L5" s="4">
        <f>SUM(L6:L497)</f>
        <v>0</v>
      </c>
      <c r="M5" s="4">
        <f>SUM(M6:M497)</f>
        <v>0</v>
      </c>
      <c r="N5" s="4">
        <f>SUM(N6:N497)</f>
        <v>9286.4383999999991</v>
      </c>
      <c r="O5" s="4">
        <f>SUM(O6:O497)</f>
        <v>1514.7304000000001</v>
      </c>
      <c r="P5" s="4">
        <f>SUM(P6:P497)</f>
        <v>8768.0110000000004</v>
      </c>
      <c r="Q5" s="4">
        <f>SUM(Q6:Q497)</f>
        <v>0</v>
      </c>
      <c r="R5" s="1"/>
      <c r="S5" s="1"/>
      <c r="T5" s="1"/>
      <c r="U5" s="4">
        <f>SUM(U6:U497)</f>
        <v>1830.6738</v>
      </c>
      <c r="V5" s="4">
        <f>SUM(V6:V497)</f>
        <v>1940.6166000000001</v>
      </c>
      <c r="W5" s="4">
        <f>SUM(W6:W497)</f>
        <v>1539.2345999999998</v>
      </c>
      <c r="X5" s="4">
        <f>SUM(X6:X497)</f>
        <v>1546.8528000000001</v>
      </c>
      <c r="Y5" s="4">
        <f>SUM(Y6:Y497)</f>
        <v>1785.7600000000002</v>
      </c>
      <c r="Z5" s="4">
        <f>SUM(Z6:Z497)</f>
        <v>1134.2614000000001</v>
      </c>
      <c r="AA5" s="4">
        <f>SUM(AA6:AA497)</f>
        <v>1481.0814</v>
      </c>
      <c r="AB5" s="4">
        <f>SUM(AB6:AB497)</f>
        <v>946.72350000000006</v>
      </c>
      <c r="AC5" s="4">
        <f>SUM(AC6:AC497)</f>
        <v>1940.8237999999997</v>
      </c>
      <c r="AD5" s="4">
        <f>SUM(AD6:AD497)</f>
        <v>1586.587</v>
      </c>
      <c r="AE5" s="1"/>
      <c r="AF5" s="4">
        <f>SUM(AF6:AF497)</f>
        <v>2797.7149999999997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35</v>
      </c>
      <c r="C6" s="1">
        <v>59</v>
      </c>
      <c r="D6" s="1">
        <v>32</v>
      </c>
      <c r="E6" s="1">
        <v>28</v>
      </c>
      <c r="F6" s="1">
        <v>63</v>
      </c>
      <c r="G6" s="7">
        <v>0.14000000000000001</v>
      </c>
      <c r="H6" s="1">
        <v>180</v>
      </c>
      <c r="I6" s="1">
        <v>9988421</v>
      </c>
      <c r="J6" s="1">
        <v>28</v>
      </c>
      <c r="K6" s="1">
        <f t="shared" ref="K6:K37" si="0">E6-J6</f>
        <v>0</v>
      </c>
      <c r="L6" s="1"/>
      <c r="M6" s="1"/>
      <c r="N6" s="1">
        <v>153.80000000000001</v>
      </c>
      <c r="O6" s="1">
        <f>E6/5</f>
        <v>5.6</v>
      </c>
      <c r="P6" s="5"/>
      <c r="Q6" s="5"/>
      <c r="R6" s="1"/>
      <c r="S6" s="1">
        <f>(F6+N6+P6)/O6</f>
        <v>38.714285714285715</v>
      </c>
      <c r="T6" s="1">
        <f>(F6+N6)/O6</f>
        <v>38.714285714285715</v>
      </c>
      <c r="U6" s="1">
        <v>14.8</v>
      </c>
      <c r="V6" s="1">
        <v>10</v>
      </c>
      <c r="W6" s="1">
        <v>4.8</v>
      </c>
      <c r="X6" s="1">
        <v>12.2</v>
      </c>
      <c r="Y6" s="1">
        <v>0</v>
      </c>
      <c r="Z6" s="1">
        <v>-0.6</v>
      </c>
      <c r="AA6" s="1">
        <v>17</v>
      </c>
      <c r="AB6" s="1">
        <v>5.5</v>
      </c>
      <c r="AC6" s="1">
        <v>15.8</v>
      </c>
      <c r="AD6" s="1">
        <v>13</v>
      </c>
      <c r="AE6" s="1" t="s">
        <v>37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127</v>
      </c>
      <c r="D7" s="1">
        <v>160</v>
      </c>
      <c r="E7" s="1">
        <v>99</v>
      </c>
      <c r="F7" s="1">
        <v>188</v>
      </c>
      <c r="G7" s="7">
        <v>0.18</v>
      </c>
      <c r="H7" s="1">
        <v>270</v>
      </c>
      <c r="I7" s="1">
        <v>9988438</v>
      </c>
      <c r="J7" s="1">
        <v>99</v>
      </c>
      <c r="K7" s="1">
        <f t="shared" si="0"/>
        <v>0</v>
      </c>
      <c r="L7" s="1"/>
      <c r="M7" s="1"/>
      <c r="N7" s="1">
        <v>195</v>
      </c>
      <c r="O7" s="1">
        <f t="shared" ref="O7:O37" si="1">E7/5</f>
        <v>19.8</v>
      </c>
      <c r="P7" s="5">
        <f t="shared" ref="P7:P19" si="2">22*O7-N7-F7</f>
        <v>52.600000000000023</v>
      </c>
      <c r="Q7" s="5"/>
      <c r="R7" s="1"/>
      <c r="S7" s="1">
        <f t="shared" ref="S7:S37" si="3">(F7+N7+P7)/O7</f>
        <v>22</v>
      </c>
      <c r="T7" s="1">
        <f t="shared" ref="T7:T37" si="4">(F7+N7)/O7</f>
        <v>19.343434343434343</v>
      </c>
      <c r="U7" s="1">
        <v>29.4</v>
      </c>
      <c r="V7" s="1">
        <v>26.4</v>
      </c>
      <c r="W7" s="1">
        <v>18.8</v>
      </c>
      <c r="X7" s="1">
        <v>31.4</v>
      </c>
      <c r="Y7" s="1">
        <v>28.6</v>
      </c>
      <c r="Z7" s="1">
        <v>31.2</v>
      </c>
      <c r="AA7" s="1">
        <v>37.4</v>
      </c>
      <c r="AB7" s="1">
        <v>40.5</v>
      </c>
      <c r="AC7" s="1">
        <v>30.6</v>
      </c>
      <c r="AD7" s="1">
        <v>39.4</v>
      </c>
      <c r="AE7" s="1"/>
      <c r="AF7" s="1">
        <f>G7*P7</f>
        <v>9.4680000000000035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96</v>
      </c>
      <c r="D8" s="1">
        <v>224</v>
      </c>
      <c r="E8" s="1">
        <v>96</v>
      </c>
      <c r="F8" s="1">
        <v>224</v>
      </c>
      <c r="G8" s="7">
        <v>0.18</v>
      </c>
      <c r="H8" s="1">
        <v>270</v>
      </c>
      <c r="I8" s="1">
        <v>9988445</v>
      </c>
      <c r="J8" s="1">
        <v>98</v>
      </c>
      <c r="K8" s="1">
        <f t="shared" si="0"/>
        <v>-2</v>
      </c>
      <c r="L8" s="1"/>
      <c r="M8" s="1"/>
      <c r="N8" s="1">
        <v>98</v>
      </c>
      <c r="O8" s="1">
        <f t="shared" si="1"/>
        <v>19.2</v>
      </c>
      <c r="P8" s="5">
        <f t="shared" si="2"/>
        <v>100.39999999999998</v>
      </c>
      <c r="Q8" s="5"/>
      <c r="R8" s="1"/>
      <c r="S8" s="1">
        <f t="shared" si="3"/>
        <v>22</v>
      </c>
      <c r="T8" s="1">
        <f t="shared" si="4"/>
        <v>16.770833333333336</v>
      </c>
      <c r="U8" s="1">
        <v>26</v>
      </c>
      <c r="V8" s="1">
        <v>28</v>
      </c>
      <c r="W8" s="1">
        <v>20.2</v>
      </c>
      <c r="X8" s="1">
        <v>28.4</v>
      </c>
      <c r="Y8" s="1">
        <v>29.8</v>
      </c>
      <c r="Z8" s="1">
        <v>29.4</v>
      </c>
      <c r="AA8" s="1">
        <v>33.799999999999997</v>
      </c>
      <c r="AB8" s="1">
        <v>42</v>
      </c>
      <c r="AC8" s="1">
        <v>36.6</v>
      </c>
      <c r="AD8" s="1">
        <v>38</v>
      </c>
      <c r="AE8" s="1"/>
      <c r="AF8" s="1">
        <f>G8*P8</f>
        <v>18.071999999999996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206</v>
      </c>
      <c r="D9" s="1"/>
      <c r="E9" s="1">
        <v>10</v>
      </c>
      <c r="F9" s="1">
        <v>196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0"/>
        <v>0</v>
      </c>
      <c r="L9" s="1"/>
      <c r="M9" s="1"/>
      <c r="N9" s="1"/>
      <c r="O9" s="1">
        <f t="shared" si="1"/>
        <v>2</v>
      </c>
      <c r="P9" s="5"/>
      <c r="Q9" s="5"/>
      <c r="R9" s="1"/>
      <c r="S9" s="1">
        <f t="shared" si="3"/>
        <v>98</v>
      </c>
      <c r="T9" s="1">
        <f t="shared" si="4"/>
        <v>98</v>
      </c>
      <c r="U9" s="1">
        <v>8.4</v>
      </c>
      <c r="V9" s="1">
        <v>6</v>
      </c>
      <c r="W9" s="1">
        <v>3.6</v>
      </c>
      <c r="X9" s="1">
        <v>8</v>
      </c>
      <c r="Y9" s="1">
        <v>16.600000000000001</v>
      </c>
      <c r="Z9" s="1">
        <v>4.8</v>
      </c>
      <c r="AA9" s="1">
        <v>11</v>
      </c>
      <c r="AB9" s="1">
        <v>4</v>
      </c>
      <c r="AC9" s="1">
        <v>12.2</v>
      </c>
      <c r="AD9" s="1">
        <v>10</v>
      </c>
      <c r="AE9" s="35" t="s">
        <v>75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35</v>
      </c>
      <c r="D10" s="1"/>
      <c r="E10" s="1">
        <v>14</v>
      </c>
      <c r="F10" s="1">
        <v>18</v>
      </c>
      <c r="G10" s="7">
        <v>0.4</v>
      </c>
      <c r="H10" s="1">
        <v>270</v>
      </c>
      <c r="I10" s="1">
        <v>9988476</v>
      </c>
      <c r="J10" s="1">
        <v>17</v>
      </c>
      <c r="K10" s="1">
        <f t="shared" si="0"/>
        <v>-3</v>
      </c>
      <c r="L10" s="1"/>
      <c r="M10" s="1"/>
      <c r="N10" s="1">
        <v>115.4</v>
      </c>
      <c r="O10" s="1">
        <f t="shared" si="1"/>
        <v>2.8</v>
      </c>
      <c r="P10" s="5"/>
      <c r="Q10" s="5"/>
      <c r="R10" s="1"/>
      <c r="S10" s="1">
        <f t="shared" si="3"/>
        <v>47.642857142857146</v>
      </c>
      <c r="T10" s="1">
        <f t="shared" si="4"/>
        <v>47.642857142857146</v>
      </c>
      <c r="U10" s="1">
        <v>9.4</v>
      </c>
      <c r="V10" s="1">
        <v>3.2</v>
      </c>
      <c r="W10" s="1">
        <v>3.4</v>
      </c>
      <c r="X10" s="1">
        <v>6.2</v>
      </c>
      <c r="Y10" s="1">
        <v>6</v>
      </c>
      <c r="Z10" s="1">
        <v>8.6</v>
      </c>
      <c r="AA10" s="1">
        <v>9.6</v>
      </c>
      <c r="AB10" s="1">
        <v>6</v>
      </c>
      <c r="AC10" s="1">
        <v>7.8</v>
      </c>
      <c r="AD10" s="1">
        <v>8.4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35</v>
      </c>
      <c r="C11" s="1">
        <v>191</v>
      </c>
      <c r="D11" s="1">
        <v>894</v>
      </c>
      <c r="E11" s="1">
        <v>183</v>
      </c>
      <c r="F11" s="1">
        <v>901</v>
      </c>
      <c r="G11" s="7">
        <v>0.18</v>
      </c>
      <c r="H11" s="1">
        <v>150</v>
      </c>
      <c r="I11" s="1">
        <v>5034819</v>
      </c>
      <c r="J11" s="1">
        <v>262</v>
      </c>
      <c r="K11" s="1">
        <f t="shared" si="0"/>
        <v>-79</v>
      </c>
      <c r="L11" s="1"/>
      <c r="M11" s="1"/>
      <c r="N11" s="1"/>
      <c r="O11" s="1">
        <f t="shared" si="1"/>
        <v>36.6</v>
      </c>
      <c r="P11" s="5"/>
      <c r="Q11" s="5"/>
      <c r="R11" s="1"/>
      <c r="S11" s="1">
        <f t="shared" si="3"/>
        <v>24.617486338797814</v>
      </c>
      <c r="T11" s="1">
        <f t="shared" si="4"/>
        <v>24.617486338797814</v>
      </c>
      <c r="U11" s="1">
        <v>33</v>
      </c>
      <c r="V11" s="1">
        <v>78.599999999999994</v>
      </c>
      <c r="W11" s="1">
        <v>42.4</v>
      </c>
      <c r="X11" s="1">
        <v>11.2</v>
      </c>
      <c r="Y11" s="1">
        <v>51.6</v>
      </c>
      <c r="Z11" s="1">
        <v>23.4</v>
      </c>
      <c r="AA11" s="1">
        <v>20.8</v>
      </c>
      <c r="AB11" s="1">
        <v>13</v>
      </c>
      <c r="AC11" s="1">
        <v>40.200000000000003</v>
      </c>
      <c r="AD11" s="1">
        <v>39.200000000000003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48</v>
      </c>
      <c r="B12" s="1" t="s">
        <v>46</v>
      </c>
      <c r="C12" s="1"/>
      <c r="D12" s="1"/>
      <c r="E12" s="1"/>
      <c r="F12" s="1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/>
      <c r="O12" s="1">
        <f t="shared" si="1"/>
        <v>0</v>
      </c>
      <c r="P12" s="5">
        <v>100</v>
      </c>
      <c r="Q12" s="5"/>
      <c r="R12" s="1"/>
      <c r="S12" s="1" t="e">
        <f t="shared" si="3"/>
        <v>#DIV/0!</v>
      </c>
      <c r="T12" s="1" t="e">
        <f t="shared" si="4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34" t="s">
        <v>37</v>
      </c>
      <c r="AF12" s="1">
        <f>G12*P12</f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8" t="s">
        <v>49</v>
      </c>
      <c r="B13" s="1" t="s">
        <v>35</v>
      </c>
      <c r="C13" s="1">
        <v>140</v>
      </c>
      <c r="D13" s="1"/>
      <c r="E13" s="1">
        <v>73</v>
      </c>
      <c r="F13" s="1">
        <v>65</v>
      </c>
      <c r="G13" s="7">
        <v>0.1</v>
      </c>
      <c r="H13" s="1">
        <v>90</v>
      </c>
      <c r="I13" s="1">
        <v>8444163</v>
      </c>
      <c r="J13" s="1">
        <v>69</v>
      </c>
      <c r="K13" s="1">
        <f t="shared" si="0"/>
        <v>4</v>
      </c>
      <c r="L13" s="1"/>
      <c r="M13" s="1"/>
      <c r="N13" s="1">
        <v>157</v>
      </c>
      <c r="O13" s="1">
        <f t="shared" si="1"/>
        <v>14.6</v>
      </c>
      <c r="P13" s="5">
        <f>20*O13-N13-F13</f>
        <v>70</v>
      </c>
      <c r="Q13" s="5"/>
      <c r="R13" s="1"/>
      <c r="S13" s="1">
        <f t="shared" si="3"/>
        <v>20</v>
      </c>
      <c r="T13" s="1">
        <f t="shared" si="4"/>
        <v>15.205479452054794</v>
      </c>
      <c r="U13" s="1">
        <v>19.8</v>
      </c>
      <c r="V13" s="1">
        <v>11.4</v>
      </c>
      <c r="W13" s="1">
        <v>7.8</v>
      </c>
      <c r="X13" s="1">
        <v>21</v>
      </c>
      <c r="Y13" s="1">
        <v>10.4</v>
      </c>
      <c r="Z13" s="1">
        <v>3</v>
      </c>
      <c r="AA13" s="1">
        <v>20.399999999999999</v>
      </c>
      <c r="AB13" s="1">
        <v>10</v>
      </c>
      <c r="AC13" s="1">
        <v>11.8</v>
      </c>
      <c r="AD13" s="1">
        <v>18</v>
      </c>
      <c r="AE13" s="1"/>
      <c r="AF13" s="1">
        <f>G13*P13</f>
        <v>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50</v>
      </c>
      <c r="B14" s="1" t="s">
        <v>35</v>
      </c>
      <c r="C14" s="1">
        <v>620</v>
      </c>
      <c r="D14" s="1">
        <v>490</v>
      </c>
      <c r="E14" s="1">
        <v>457</v>
      </c>
      <c r="F14" s="1">
        <v>647</v>
      </c>
      <c r="G14" s="7">
        <v>0.18</v>
      </c>
      <c r="H14" s="1">
        <v>150</v>
      </c>
      <c r="I14" s="1">
        <v>5038411</v>
      </c>
      <c r="J14" s="1">
        <v>463</v>
      </c>
      <c r="K14" s="1">
        <f t="shared" si="0"/>
        <v>-6</v>
      </c>
      <c r="L14" s="1"/>
      <c r="M14" s="1"/>
      <c r="N14" s="1">
        <v>221.60000000000011</v>
      </c>
      <c r="O14" s="1">
        <f t="shared" si="1"/>
        <v>91.4</v>
      </c>
      <c r="P14" s="5">
        <f t="shared" si="2"/>
        <v>1142.2</v>
      </c>
      <c r="Q14" s="5"/>
      <c r="R14" s="1"/>
      <c r="S14" s="1">
        <f t="shared" si="3"/>
        <v>22</v>
      </c>
      <c r="T14" s="1">
        <f t="shared" si="4"/>
        <v>9.503282275711161</v>
      </c>
      <c r="U14" s="1">
        <v>83.2</v>
      </c>
      <c r="V14" s="1">
        <v>96.6</v>
      </c>
      <c r="W14" s="1">
        <v>61.2</v>
      </c>
      <c r="X14" s="1">
        <v>59.2</v>
      </c>
      <c r="Y14" s="1">
        <v>107.8</v>
      </c>
      <c r="Z14" s="1">
        <v>32</v>
      </c>
      <c r="AA14" s="1">
        <v>41.2</v>
      </c>
      <c r="AB14" s="1">
        <v>45.5</v>
      </c>
      <c r="AC14" s="1">
        <v>95</v>
      </c>
      <c r="AD14" s="1">
        <v>69.400000000000006</v>
      </c>
      <c r="AE14" s="1"/>
      <c r="AF14" s="1">
        <f>G14*P14</f>
        <v>205.596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51</v>
      </c>
      <c r="B15" s="1" t="s">
        <v>35</v>
      </c>
      <c r="C15" s="1">
        <v>680</v>
      </c>
      <c r="D15" s="1"/>
      <c r="E15" s="1">
        <v>516</v>
      </c>
      <c r="F15" s="1">
        <v>152</v>
      </c>
      <c r="G15" s="7">
        <v>0.18</v>
      </c>
      <c r="H15" s="1">
        <v>150</v>
      </c>
      <c r="I15" s="1">
        <v>5038459</v>
      </c>
      <c r="J15" s="1">
        <v>535</v>
      </c>
      <c r="K15" s="1">
        <f t="shared" si="0"/>
        <v>-19</v>
      </c>
      <c r="L15" s="1"/>
      <c r="M15" s="1"/>
      <c r="N15" s="1">
        <v>208.40000000000009</v>
      </c>
      <c r="O15" s="1">
        <f t="shared" si="1"/>
        <v>103.2</v>
      </c>
      <c r="P15" s="5">
        <f t="shared" si="2"/>
        <v>1910</v>
      </c>
      <c r="Q15" s="5"/>
      <c r="R15" s="1"/>
      <c r="S15" s="1">
        <f t="shared" si="3"/>
        <v>22</v>
      </c>
      <c r="T15" s="1">
        <f t="shared" si="4"/>
        <v>3.4922480620155048</v>
      </c>
      <c r="U15" s="1">
        <v>97</v>
      </c>
      <c r="V15" s="1">
        <v>114.6</v>
      </c>
      <c r="W15" s="1">
        <v>76.599999999999994</v>
      </c>
      <c r="X15" s="1">
        <v>56.8</v>
      </c>
      <c r="Y15" s="1">
        <v>121.4</v>
      </c>
      <c r="Z15" s="1">
        <v>34</v>
      </c>
      <c r="AA15" s="1">
        <v>-0.2</v>
      </c>
      <c r="AB15" s="1">
        <v>0</v>
      </c>
      <c r="AC15" s="1">
        <v>100</v>
      </c>
      <c r="AD15" s="1">
        <v>63.2</v>
      </c>
      <c r="AE15" s="1"/>
      <c r="AF15" s="1">
        <f>G15*P15</f>
        <v>343.8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52</v>
      </c>
      <c r="B16" s="1" t="s">
        <v>35</v>
      </c>
      <c r="C16" s="1">
        <v>396</v>
      </c>
      <c r="D16" s="1">
        <v>570</v>
      </c>
      <c r="E16" s="1">
        <v>364</v>
      </c>
      <c r="F16" s="1">
        <v>601</v>
      </c>
      <c r="G16" s="7">
        <v>0.18</v>
      </c>
      <c r="H16" s="1">
        <v>150</v>
      </c>
      <c r="I16" s="1">
        <v>5038831</v>
      </c>
      <c r="J16" s="1">
        <v>367</v>
      </c>
      <c r="K16" s="1">
        <f t="shared" si="0"/>
        <v>-3</v>
      </c>
      <c r="L16" s="1"/>
      <c r="M16" s="1"/>
      <c r="N16" s="1"/>
      <c r="O16" s="1">
        <f t="shared" si="1"/>
        <v>72.8</v>
      </c>
      <c r="P16" s="5">
        <f t="shared" si="2"/>
        <v>1000.5999999999999</v>
      </c>
      <c r="Q16" s="5"/>
      <c r="R16" s="1"/>
      <c r="S16" s="1">
        <f t="shared" si="3"/>
        <v>22</v>
      </c>
      <c r="T16" s="1">
        <f t="shared" si="4"/>
        <v>8.2554945054945055</v>
      </c>
      <c r="U16" s="1">
        <v>50.4</v>
      </c>
      <c r="V16" s="1">
        <v>76</v>
      </c>
      <c r="W16" s="1">
        <v>32.799999999999997</v>
      </c>
      <c r="X16" s="1">
        <v>23.6</v>
      </c>
      <c r="Y16" s="1">
        <v>65.8</v>
      </c>
      <c r="Z16" s="1">
        <v>19</v>
      </c>
      <c r="AA16" s="1">
        <v>-0.2</v>
      </c>
      <c r="AB16" s="1">
        <v>4</v>
      </c>
      <c r="AC16" s="1">
        <v>45.2</v>
      </c>
      <c r="AD16" s="1">
        <v>26</v>
      </c>
      <c r="AE16" s="1"/>
      <c r="AF16" s="1">
        <f>G16*P16</f>
        <v>180.10799999999998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53</v>
      </c>
      <c r="B17" s="1" t="s">
        <v>35</v>
      </c>
      <c r="C17" s="1">
        <v>157</v>
      </c>
      <c r="D17" s="1">
        <v>730</v>
      </c>
      <c r="E17" s="1">
        <v>155</v>
      </c>
      <c r="F17" s="1">
        <v>731</v>
      </c>
      <c r="G17" s="7">
        <v>0.18</v>
      </c>
      <c r="H17" s="1">
        <v>120</v>
      </c>
      <c r="I17" s="1">
        <v>5038855</v>
      </c>
      <c r="J17" s="1">
        <v>260</v>
      </c>
      <c r="K17" s="1">
        <f t="shared" si="0"/>
        <v>-105</v>
      </c>
      <c r="L17" s="1"/>
      <c r="M17" s="1"/>
      <c r="N17" s="1"/>
      <c r="O17" s="1">
        <f t="shared" si="1"/>
        <v>31</v>
      </c>
      <c r="P17" s="5"/>
      <c r="Q17" s="5"/>
      <c r="R17" s="1"/>
      <c r="S17" s="1">
        <f t="shared" si="3"/>
        <v>23.580645161290324</v>
      </c>
      <c r="T17" s="1">
        <f t="shared" si="4"/>
        <v>23.580645161290324</v>
      </c>
      <c r="U17" s="1">
        <v>46.2</v>
      </c>
      <c r="V17" s="1">
        <v>70.400000000000006</v>
      </c>
      <c r="W17" s="1">
        <v>46.8</v>
      </c>
      <c r="X17" s="1">
        <v>35.799999999999997</v>
      </c>
      <c r="Y17" s="1">
        <v>58.6</v>
      </c>
      <c r="Z17" s="1">
        <v>17.399999999999999</v>
      </c>
      <c r="AA17" s="1">
        <v>20.399999999999999</v>
      </c>
      <c r="AB17" s="1">
        <v>40</v>
      </c>
      <c r="AC17" s="1">
        <v>62.6</v>
      </c>
      <c r="AD17" s="1">
        <v>46.4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54</v>
      </c>
      <c r="B18" s="1" t="s">
        <v>35</v>
      </c>
      <c r="C18" s="1">
        <v>833</v>
      </c>
      <c r="D18" s="1">
        <v>970</v>
      </c>
      <c r="E18" s="1">
        <v>705</v>
      </c>
      <c r="F18" s="1">
        <v>1095</v>
      </c>
      <c r="G18" s="7">
        <v>0.18</v>
      </c>
      <c r="H18" s="1">
        <v>150</v>
      </c>
      <c r="I18" s="1">
        <v>5038435</v>
      </c>
      <c r="J18" s="1">
        <v>712</v>
      </c>
      <c r="K18" s="1">
        <f t="shared" si="0"/>
        <v>-7</v>
      </c>
      <c r="L18" s="1"/>
      <c r="M18" s="1"/>
      <c r="N18" s="1">
        <v>470.59999999999991</v>
      </c>
      <c r="O18" s="1">
        <f t="shared" si="1"/>
        <v>141</v>
      </c>
      <c r="P18" s="5">
        <f t="shared" si="2"/>
        <v>1536.4</v>
      </c>
      <c r="Q18" s="5"/>
      <c r="R18" s="1"/>
      <c r="S18" s="1">
        <f t="shared" si="3"/>
        <v>22</v>
      </c>
      <c r="T18" s="1">
        <f t="shared" si="4"/>
        <v>11.10354609929078</v>
      </c>
      <c r="U18" s="1">
        <v>142.4</v>
      </c>
      <c r="V18" s="1">
        <v>157.80000000000001</v>
      </c>
      <c r="W18" s="1">
        <v>75</v>
      </c>
      <c r="X18" s="1">
        <v>99.2</v>
      </c>
      <c r="Y18" s="1">
        <v>160.80000000000001</v>
      </c>
      <c r="Z18" s="1">
        <v>43.2</v>
      </c>
      <c r="AA18" s="1">
        <v>0</v>
      </c>
      <c r="AB18" s="1">
        <v>0.5</v>
      </c>
      <c r="AC18" s="1">
        <v>137</v>
      </c>
      <c r="AD18" s="1">
        <v>52.8</v>
      </c>
      <c r="AE18" s="1"/>
      <c r="AF18" s="1">
        <f>G18*P18</f>
        <v>276.55200000000002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55</v>
      </c>
      <c r="B19" s="1" t="s">
        <v>35</v>
      </c>
      <c r="C19" s="1">
        <v>232</v>
      </c>
      <c r="D19" s="1">
        <v>530</v>
      </c>
      <c r="E19" s="1">
        <v>222</v>
      </c>
      <c r="F19" s="1">
        <v>540</v>
      </c>
      <c r="G19" s="7">
        <v>0.18</v>
      </c>
      <c r="H19" s="1">
        <v>120</v>
      </c>
      <c r="I19" s="1">
        <v>5038398</v>
      </c>
      <c r="J19" s="1">
        <v>245</v>
      </c>
      <c r="K19" s="1">
        <f t="shared" si="0"/>
        <v>-23</v>
      </c>
      <c r="L19" s="1"/>
      <c r="M19" s="1"/>
      <c r="N19" s="1"/>
      <c r="O19" s="1">
        <f t="shared" si="1"/>
        <v>44.4</v>
      </c>
      <c r="P19" s="5">
        <f t="shared" si="2"/>
        <v>436.79999999999995</v>
      </c>
      <c r="Q19" s="5"/>
      <c r="R19" s="1"/>
      <c r="S19" s="1">
        <f t="shared" si="3"/>
        <v>22</v>
      </c>
      <c r="T19" s="1">
        <f t="shared" si="4"/>
        <v>12.162162162162163</v>
      </c>
      <c r="U19" s="1">
        <v>38.4</v>
      </c>
      <c r="V19" s="1">
        <v>59.6</v>
      </c>
      <c r="W19" s="1">
        <v>43.4</v>
      </c>
      <c r="X19" s="1">
        <v>25</v>
      </c>
      <c r="Y19" s="1">
        <v>53.8</v>
      </c>
      <c r="Z19" s="1">
        <v>20.6</v>
      </c>
      <c r="AA19" s="1">
        <v>31.2</v>
      </c>
      <c r="AB19" s="1">
        <v>28.5</v>
      </c>
      <c r="AC19" s="1">
        <v>55</v>
      </c>
      <c r="AD19" s="1">
        <v>44.6</v>
      </c>
      <c r="AE19" s="1"/>
      <c r="AF19" s="1">
        <f>G19*P19</f>
        <v>78.623999999999995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8" t="s">
        <v>56</v>
      </c>
      <c r="B20" s="1" t="s">
        <v>46</v>
      </c>
      <c r="C20" s="1"/>
      <c r="D20" s="1"/>
      <c r="E20" s="1"/>
      <c r="F20" s="1"/>
      <c r="G20" s="7">
        <v>1</v>
      </c>
      <c r="H20" s="1">
        <v>150</v>
      </c>
      <c r="I20" s="1">
        <v>5038572</v>
      </c>
      <c r="J20" s="1"/>
      <c r="K20" s="1">
        <f t="shared" si="0"/>
        <v>0</v>
      </c>
      <c r="L20" s="1"/>
      <c r="M20" s="1"/>
      <c r="N20" s="1">
        <v>400</v>
      </c>
      <c r="O20" s="1">
        <f t="shared" si="1"/>
        <v>0</v>
      </c>
      <c r="P20" s="5"/>
      <c r="Q20" s="5"/>
      <c r="R20" s="1"/>
      <c r="S20" s="1" t="e">
        <f t="shared" si="3"/>
        <v>#DIV/0!</v>
      </c>
      <c r="T20" s="1" t="e">
        <f t="shared" si="4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34.688200000000002</v>
      </c>
      <c r="AD20" s="1">
        <v>54.049599999999998</v>
      </c>
      <c r="AE20" s="34" t="s">
        <v>37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8" t="s">
        <v>57</v>
      </c>
      <c r="B21" s="1" t="s">
        <v>46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0"/>
        <v>0</v>
      </c>
      <c r="L21" s="1"/>
      <c r="M21" s="1"/>
      <c r="N21" s="1">
        <v>300</v>
      </c>
      <c r="O21" s="1">
        <f t="shared" si="1"/>
        <v>0</v>
      </c>
      <c r="P21" s="5"/>
      <c r="Q21" s="5"/>
      <c r="R21" s="1"/>
      <c r="S21" s="1" t="e">
        <f t="shared" si="3"/>
        <v>#DIV/0!</v>
      </c>
      <c r="T21" s="1" t="e">
        <f t="shared" si="4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8.0383999999999993</v>
      </c>
      <c r="AE21" s="34" t="s">
        <v>37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58</v>
      </c>
      <c r="B22" s="16" t="s">
        <v>46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0"/>
        <v>0</v>
      </c>
      <c r="L22" s="12"/>
      <c r="M22" s="12"/>
      <c r="N22" s="12">
        <v>150</v>
      </c>
      <c r="O22" s="12">
        <f t="shared" si="1"/>
        <v>0</v>
      </c>
      <c r="P22" s="14">
        <v>300</v>
      </c>
      <c r="Q22" s="14"/>
      <c r="R22" s="12"/>
      <c r="S22" s="12" t="e">
        <f t="shared" si="3"/>
        <v>#DIV/0!</v>
      </c>
      <c r="T22" s="12" t="e">
        <f t="shared" si="4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59</v>
      </c>
      <c r="AF22" s="12">
        <f>G22*P22</f>
        <v>300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8" t="s">
        <v>45</v>
      </c>
      <c r="B23" s="29" t="s">
        <v>46</v>
      </c>
      <c r="C23" s="29">
        <v>10.182</v>
      </c>
      <c r="D23" s="29"/>
      <c r="E23" s="29">
        <v>9.26</v>
      </c>
      <c r="F23" s="30"/>
      <c r="G23" s="31">
        <v>0</v>
      </c>
      <c r="H23" s="32" t="e">
        <v>#N/A</v>
      </c>
      <c r="I23" s="32" t="s">
        <v>42</v>
      </c>
      <c r="J23" s="32">
        <v>8.5</v>
      </c>
      <c r="K23" s="32">
        <f>E23-J23</f>
        <v>0.75999999999999979</v>
      </c>
      <c r="L23" s="32"/>
      <c r="M23" s="32"/>
      <c r="N23" s="32"/>
      <c r="O23" s="32">
        <f t="shared" si="1"/>
        <v>1.8519999999999999</v>
      </c>
      <c r="P23" s="33"/>
      <c r="Q23" s="33"/>
      <c r="R23" s="32"/>
      <c r="S23" s="32">
        <f t="shared" si="3"/>
        <v>0</v>
      </c>
      <c r="T23" s="32">
        <f t="shared" si="4"/>
        <v>0</v>
      </c>
      <c r="U23" s="32">
        <v>5.3258000000000001</v>
      </c>
      <c r="V23" s="32">
        <v>14.0402</v>
      </c>
      <c r="W23" s="32">
        <v>35.132399999999997</v>
      </c>
      <c r="X23" s="32">
        <v>3.2271999999999998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/>
      <c r="AF23" s="3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60</v>
      </c>
      <c r="B24" s="1" t="s">
        <v>46</v>
      </c>
      <c r="C24" s="1"/>
      <c r="D24" s="1"/>
      <c r="E24" s="1"/>
      <c r="F24" s="1"/>
      <c r="G24" s="7">
        <v>1</v>
      </c>
      <c r="H24" s="1">
        <v>180</v>
      </c>
      <c r="I24" s="1">
        <v>5038619</v>
      </c>
      <c r="J24" s="1"/>
      <c r="K24" s="1">
        <f t="shared" si="0"/>
        <v>0</v>
      </c>
      <c r="L24" s="1"/>
      <c r="M24" s="1"/>
      <c r="N24" s="1">
        <v>200</v>
      </c>
      <c r="O24" s="1">
        <f t="shared" si="1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0</v>
      </c>
      <c r="W24" s="1">
        <v>0.50839999999999996</v>
      </c>
      <c r="X24" s="1">
        <v>12.519600000000001</v>
      </c>
      <c r="Y24" s="1">
        <v>22.793199999999999</v>
      </c>
      <c r="Z24" s="1">
        <v>3.7231999999999998</v>
      </c>
      <c r="AA24" s="1">
        <v>0</v>
      </c>
      <c r="AB24" s="1">
        <v>0</v>
      </c>
      <c r="AC24" s="1">
        <v>20.1356</v>
      </c>
      <c r="AD24" s="1">
        <v>0</v>
      </c>
      <c r="AE24" s="34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35</v>
      </c>
      <c r="C25" s="1">
        <v>15</v>
      </c>
      <c r="D25" s="1">
        <v>152</v>
      </c>
      <c r="E25" s="1">
        <v>1</v>
      </c>
      <c r="F25" s="1">
        <v>152</v>
      </c>
      <c r="G25" s="7">
        <v>0.1</v>
      </c>
      <c r="H25" s="1">
        <v>60</v>
      </c>
      <c r="I25" s="1">
        <v>8444170</v>
      </c>
      <c r="J25" s="1">
        <v>28</v>
      </c>
      <c r="K25" s="1">
        <f t="shared" si="0"/>
        <v>-27</v>
      </c>
      <c r="L25" s="1"/>
      <c r="M25" s="1"/>
      <c r="N25" s="1">
        <v>144.6</v>
      </c>
      <c r="O25" s="1">
        <f t="shared" si="1"/>
        <v>0.2</v>
      </c>
      <c r="P25" s="5"/>
      <c r="Q25" s="5"/>
      <c r="R25" s="1"/>
      <c r="S25" s="1">
        <f t="shared" si="3"/>
        <v>1483</v>
      </c>
      <c r="T25" s="1">
        <f t="shared" si="4"/>
        <v>1483</v>
      </c>
      <c r="U25" s="1">
        <v>22</v>
      </c>
      <c r="V25" s="1">
        <v>20.6</v>
      </c>
      <c r="W25" s="1">
        <v>12.6</v>
      </c>
      <c r="X25" s="1">
        <v>21.6</v>
      </c>
      <c r="Y25" s="1">
        <v>25.4</v>
      </c>
      <c r="Z25" s="1">
        <v>3.8</v>
      </c>
      <c r="AA25" s="1">
        <v>24.8</v>
      </c>
      <c r="AB25" s="1">
        <v>12.5</v>
      </c>
      <c r="AC25" s="1">
        <v>12.6</v>
      </c>
      <c r="AD25" s="1">
        <v>17.600000000000001</v>
      </c>
      <c r="AE25" s="1"/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46</v>
      </c>
      <c r="C26" s="1">
        <v>173.065</v>
      </c>
      <c r="D26" s="1">
        <v>898.58500000000004</v>
      </c>
      <c r="E26" s="1">
        <v>170.55500000000001</v>
      </c>
      <c r="F26" s="1">
        <v>898.58500000000004</v>
      </c>
      <c r="G26" s="7">
        <v>1</v>
      </c>
      <c r="H26" s="1">
        <v>120</v>
      </c>
      <c r="I26" s="1">
        <v>5522704</v>
      </c>
      <c r="J26" s="1">
        <v>183</v>
      </c>
      <c r="K26" s="1">
        <f t="shared" si="0"/>
        <v>-12.444999999999993</v>
      </c>
      <c r="L26" s="1"/>
      <c r="M26" s="1"/>
      <c r="N26" s="1">
        <v>247.67920000000021</v>
      </c>
      <c r="O26" s="1">
        <f t="shared" si="1"/>
        <v>34.111000000000004</v>
      </c>
      <c r="P26" s="5"/>
      <c r="Q26" s="5"/>
      <c r="R26" s="1"/>
      <c r="S26" s="1">
        <f t="shared" si="3"/>
        <v>33.603945941191995</v>
      </c>
      <c r="T26" s="1">
        <f t="shared" si="4"/>
        <v>33.603945941191995</v>
      </c>
      <c r="U26" s="1">
        <v>82.34</v>
      </c>
      <c r="V26" s="1">
        <v>92.726599999999991</v>
      </c>
      <c r="W26" s="1">
        <v>65.497600000000006</v>
      </c>
      <c r="X26" s="1">
        <v>80.924800000000005</v>
      </c>
      <c r="Y26" s="1">
        <v>29.1264</v>
      </c>
      <c r="Z26" s="1">
        <v>33.784199999999998</v>
      </c>
      <c r="AA26" s="1">
        <v>127.41719999999999</v>
      </c>
      <c r="AB26" s="1">
        <v>105.494</v>
      </c>
      <c r="AC26" s="1">
        <v>18.442799999999998</v>
      </c>
      <c r="AD26" s="1">
        <v>69.378399999999999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>
        <v>100</v>
      </c>
      <c r="D27" s="1">
        <v>256</v>
      </c>
      <c r="E27" s="1">
        <v>54</v>
      </c>
      <c r="F27" s="1">
        <v>301</v>
      </c>
      <c r="G27" s="7">
        <v>0.14000000000000001</v>
      </c>
      <c r="H27" s="1">
        <v>180</v>
      </c>
      <c r="I27" s="1">
        <v>9988391</v>
      </c>
      <c r="J27" s="1">
        <v>55</v>
      </c>
      <c r="K27" s="1">
        <f t="shared" si="0"/>
        <v>-1</v>
      </c>
      <c r="L27" s="1"/>
      <c r="M27" s="1"/>
      <c r="N27" s="1"/>
      <c r="O27" s="1">
        <f t="shared" si="1"/>
        <v>10.8</v>
      </c>
      <c r="P27" s="5"/>
      <c r="Q27" s="5"/>
      <c r="R27" s="1"/>
      <c r="S27" s="1">
        <f t="shared" si="3"/>
        <v>27.87037037037037</v>
      </c>
      <c r="T27" s="1">
        <f t="shared" si="4"/>
        <v>27.87037037037037</v>
      </c>
      <c r="U27" s="1">
        <v>19</v>
      </c>
      <c r="V27" s="1">
        <v>28.2</v>
      </c>
      <c r="W27" s="1">
        <v>8.4</v>
      </c>
      <c r="X27" s="1">
        <v>21.2</v>
      </c>
      <c r="Y27" s="1">
        <v>25.4</v>
      </c>
      <c r="Z27" s="1">
        <v>8.4</v>
      </c>
      <c r="AA27" s="1">
        <v>23</v>
      </c>
      <c r="AB27" s="1">
        <v>28</v>
      </c>
      <c r="AC27" s="1">
        <v>32.799999999999997</v>
      </c>
      <c r="AD27" s="1">
        <v>22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35</v>
      </c>
      <c r="C28" s="1">
        <v>252</v>
      </c>
      <c r="D28" s="1">
        <v>544</v>
      </c>
      <c r="E28" s="1">
        <v>245</v>
      </c>
      <c r="F28" s="1">
        <v>551</v>
      </c>
      <c r="G28" s="7">
        <v>0.18</v>
      </c>
      <c r="H28" s="1">
        <v>270</v>
      </c>
      <c r="I28" s="1">
        <v>9988681</v>
      </c>
      <c r="J28" s="1">
        <v>298</v>
      </c>
      <c r="K28" s="1">
        <f t="shared" si="0"/>
        <v>-53</v>
      </c>
      <c r="L28" s="1"/>
      <c r="M28" s="1"/>
      <c r="N28" s="1">
        <v>68.200000000000045</v>
      </c>
      <c r="O28" s="1">
        <f t="shared" si="1"/>
        <v>49</v>
      </c>
      <c r="P28" s="5">
        <f t="shared" ref="P28:P32" si="5">22*O28-N28-F28</f>
        <v>458.79999999999995</v>
      </c>
      <c r="Q28" s="5"/>
      <c r="R28" s="1"/>
      <c r="S28" s="1">
        <f t="shared" si="3"/>
        <v>22</v>
      </c>
      <c r="T28" s="1">
        <f t="shared" si="4"/>
        <v>12.636734693877552</v>
      </c>
      <c r="U28" s="1">
        <v>57.2</v>
      </c>
      <c r="V28" s="1">
        <v>71</v>
      </c>
      <c r="W28" s="1">
        <v>56</v>
      </c>
      <c r="X28" s="1">
        <v>37.200000000000003</v>
      </c>
      <c r="Y28" s="1">
        <v>64</v>
      </c>
      <c r="Z28" s="1">
        <v>23.6</v>
      </c>
      <c r="AA28" s="1">
        <v>0</v>
      </c>
      <c r="AB28" s="1">
        <v>0</v>
      </c>
      <c r="AC28" s="1">
        <v>72.400000000000006</v>
      </c>
      <c r="AD28" s="1">
        <v>18.2</v>
      </c>
      <c r="AE28" s="1"/>
      <c r="AF28" s="1">
        <f>G28*P28</f>
        <v>82.583999999999989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46</v>
      </c>
      <c r="C29" s="1">
        <v>520</v>
      </c>
      <c r="D29" s="1"/>
      <c r="E29" s="1">
        <v>206.899</v>
      </c>
      <c r="F29" s="1">
        <v>300.58999999999997</v>
      </c>
      <c r="G29" s="7">
        <v>1</v>
      </c>
      <c r="H29" s="1">
        <v>120</v>
      </c>
      <c r="I29" s="1">
        <v>8785198</v>
      </c>
      <c r="J29" s="1">
        <v>191</v>
      </c>
      <c r="K29" s="1">
        <f t="shared" si="0"/>
        <v>15.899000000000001</v>
      </c>
      <c r="L29" s="1"/>
      <c r="M29" s="1"/>
      <c r="N29" s="1"/>
      <c r="O29" s="1">
        <f t="shared" si="1"/>
        <v>41.379800000000003</v>
      </c>
      <c r="P29" s="5">
        <f t="shared" si="5"/>
        <v>609.76560000000018</v>
      </c>
      <c r="Q29" s="5"/>
      <c r="R29" s="1"/>
      <c r="S29" s="1">
        <f t="shared" si="3"/>
        <v>22</v>
      </c>
      <c r="T29" s="1">
        <f t="shared" si="4"/>
        <v>7.26417237396024</v>
      </c>
      <c r="U29" s="1">
        <v>0.67999999999999994</v>
      </c>
      <c r="V29" s="1">
        <v>5.1261999999999999</v>
      </c>
      <c r="W29" s="1">
        <v>34.401400000000002</v>
      </c>
      <c r="X29" s="1">
        <v>1.877</v>
      </c>
      <c r="Y29" s="1">
        <v>0</v>
      </c>
      <c r="Z29" s="1">
        <v>0</v>
      </c>
      <c r="AA29" s="1">
        <v>0</v>
      </c>
      <c r="AB29" s="1">
        <v>0</v>
      </c>
      <c r="AC29" s="1">
        <v>26.814</v>
      </c>
      <c r="AD29" s="1">
        <v>5.2956000000000003</v>
      </c>
      <c r="AE29" s="1"/>
      <c r="AF29" s="1">
        <f>G29*P29</f>
        <v>609.76560000000018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35</v>
      </c>
      <c r="C30" s="1">
        <v>113</v>
      </c>
      <c r="D30" s="1">
        <v>180</v>
      </c>
      <c r="E30" s="1">
        <v>109</v>
      </c>
      <c r="F30" s="1">
        <v>180</v>
      </c>
      <c r="G30" s="7">
        <v>0.1</v>
      </c>
      <c r="H30" s="1">
        <v>60</v>
      </c>
      <c r="I30" s="1">
        <v>8444187</v>
      </c>
      <c r="J30" s="1">
        <v>123</v>
      </c>
      <c r="K30" s="1">
        <f t="shared" si="0"/>
        <v>-14</v>
      </c>
      <c r="L30" s="1"/>
      <c r="M30" s="1"/>
      <c r="N30" s="1">
        <v>121</v>
      </c>
      <c r="O30" s="1">
        <f t="shared" si="1"/>
        <v>21.8</v>
      </c>
      <c r="P30" s="5">
        <f>18*O30-N30-F30</f>
        <v>91.400000000000034</v>
      </c>
      <c r="Q30" s="5"/>
      <c r="R30" s="1"/>
      <c r="S30" s="1">
        <f t="shared" si="3"/>
        <v>18</v>
      </c>
      <c r="T30" s="1">
        <f t="shared" si="4"/>
        <v>13.807339449541283</v>
      </c>
      <c r="U30" s="1">
        <v>29.6</v>
      </c>
      <c r="V30" s="1">
        <v>31.6</v>
      </c>
      <c r="W30" s="1">
        <v>1.4</v>
      </c>
      <c r="X30" s="1">
        <v>29.8</v>
      </c>
      <c r="Y30" s="1">
        <v>39.4</v>
      </c>
      <c r="Z30" s="1">
        <v>8</v>
      </c>
      <c r="AA30" s="1">
        <v>28</v>
      </c>
      <c r="AB30" s="1">
        <v>8</v>
      </c>
      <c r="AC30" s="1">
        <v>32</v>
      </c>
      <c r="AD30" s="1">
        <v>31.8</v>
      </c>
      <c r="AE30" s="1"/>
      <c r="AF30" s="1">
        <f>G30*P30</f>
        <v>9.1400000000000041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35</v>
      </c>
      <c r="C31" s="1">
        <v>246</v>
      </c>
      <c r="D31" s="1">
        <v>204</v>
      </c>
      <c r="E31" s="1">
        <v>146</v>
      </c>
      <c r="F31" s="1">
        <v>298</v>
      </c>
      <c r="G31" s="7">
        <v>0.1</v>
      </c>
      <c r="H31" s="1">
        <v>90</v>
      </c>
      <c r="I31" s="1">
        <v>8444194</v>
      </c>
      <c r="J31" s="1">
        <v>146</v>
      </c>
      <c r="K31" s="1">
        <f t="shared" si="0"/>
        <v>0</v>
      </c>
      <c r="L31" s="1"/>
      <c r="M31" s="1"/>
      <c r="N31" s="1">
        <v>24</v>
      </c>
      <c r="O31" s="1">
        <f t="shared" si="1"/>
        <v>29.2</v>
      </c>
      <c r="P31" s="5">
        <f>20*O31-N31-F31</f>
        <v>262</v>
      </c>
      <c r="Q31" s="5"/>
      <c r="R31" s="1"/>
      <c r="S31" s="1">
        <f t="shared" si="3"/>
        <v>20</v>
      </c>
      <c r="T31" s="1">
        <f t="shared" si="4"/>
        <v>11.027397260273974</v>
      </c>
      <c r="U31" s="1">
        <v>31.2</v>
      </c>
      <c r="V31" s="1">
        <v>41</v>
      </c>
      <c r="W31" s="1">
        <v>4.8</v>
      </c>
      <c r="X31" s="1">
        <v>43</v>
      </c>
      <c r="Y31" s="1">
        <v>46.2</v>
      </c>
      <c r="Z31" s="1">
        <v>6.6</v>
      </c>
      <c r="AA31" s="1">
        <v>-0.2</v>
      </c>
      <c r="AB31" s="1">
        <v>7.5</v>
      </c>
      <c r="AC31" s="1">
        <v>45</v>
      </c>
      <c r="AD31" s="1">
        <v>26.4</v>
      </c>
      <c r="AE31" s="1"/>
      <c r="AF31" s="1">
        <f>G31*P31</f>
        <v>26.200000000000003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68</v>
      </c>
      <c r="B32" s="1" t="s">
        <v>35</v>
      </c>
      <c r="C32" s="1">
        <v>312</v>
      </c>
      <c r="D32" s="1">
        <v>270</v>
      </c>
      <c r="E32" s="1">
        <v>158</v>
      </c>
      <c r="F32" s="1">
        <v>424</v>
      </c>
      <c r="G32" s="7">
        <v>0.2</v>
      </c>
      <c r="H32" s="1">
        <v>120</v>
      </c>
      <c r="I32" s="1">
        <v>783798</v>
      </c>
      <c r="J32" s="1">
        <v>158</v>
      </c>
      <c r="K32" s="1">
        <f t="shared" si="0"/>
        <v>0</v>
      </c>
      <c r="L32" s="1"/>
      <c r="M32" s="1"/>
      <c r="N32" s="1">
        <v>156.4</v>
      </c>
      <c r="O32" s="1">
        <f t="shared" si="1"/>
        <v>31.6</v>
      </c>
      <c r="P32" s="5">
        <f t="shared" si="5"/>
        <v>114.80000000000007</v>
      </c>
      <c r="Q32" s="5"/>
      <c r="R32" s="1"/>
      <c r="S32" s="1">
        <f t="shared" si="3"/>
        <v>22</v>
      </c>
      <c r="T32" s="1">
        <f t="shared" si="4"/>
        <v>18.367088607594937</v>
      </c>
      <c r="U32" s="1">
        <v>46</v>
      </c>
      <c r="V32" s="1">
        <v>50.6</v>
      </c>
      <c r="W32" s="1">
        <v>38</v>
      </c>
      <c r="X32" s="1">
        <v>61.8</v>
      </c>
      <c r="Y32" s="1">
        <v>8.8000000000000007</v>
      </c>
      <c r="Z32" s="1">
        <v>0</v>
      </c>
      <c r="AA32" s="1">
        <v>33</v>
      </c>
      <c r="AB32" s="1">
        <v>75</v>
      </c>
      <c r="AC32" s="1">
        <v>0</v>
      </c>
      <c r="AD32" s="1">
        <v>4.2</v>
      </c>
      <c r="AE32" s="1" t="s">
        <v>37</v>
      </c>
      <c r="AF32" s="1">
        <f>G32*P32</f>
        <v>22.960000000000015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69</v>
      </c>
      <c r="B33" s="20" t="s">
        <v>46</v>
      </c>
      <c r="C33" s="20">
        <v>178</v>
      </c>
      <c r="D33" s="20">
        <v>317.49599999999998</v>
      </c>
      <c r="E33" s="20">
        <v>177.291</v>
      </c>
      <c r="F33" s="21">
        <v>308.84500000000003</v>
      </c>
      <c r="G33" s="7">
        <v>1</v>
      </c>
      <c r="H33" s="1">
        <v>120</v>
      </c>
      <c r="I33" s="1">
        <v>783811</v>
      </c>
      <c r="J33" s="1">
        <v>208.5</v>
      </c>
      <c r="K33" s="1">
        <f t="shared" si="0"/>
        <v>-31.209000000000003</v>
      </c>
      <c r="L33" s="1"/>
      <c r="M33" s="1"/>
      <c r="N33" s="1"/>
      <c r="O33" s="1">
        <f t="shared" si="1"/>
        <v>35.458199999999998</v>
      </c>
      <c r="P33" s="5">
        <f>22*(O33+O34)-N33-N34-F33-F34</f>
        <v>514.2453999999999</v>
      </c>
      <c r="Q33" s="5"/>
      <c r="R33" s="1"/>
      <c r="S33" s="1">
        <f t="shared" si="3"/>
        <v>23.212977534110586</v>
      </c>
      <c r="T33" s="1">
        <f t="shared" si="4"/>
        <v>8.7101150086580823</v>
      </c>
      <c r="U33" s="1">
        <v>28.4422</v>
      </c>
      <c r="V33" s="1">
        <v>36.7378</v>
      </c>
      <c r="W33" s="1">
        <v>25.059200000000001</v>
      </c>
      <c r="X33" s="1">
        <v>28.571999999999999</v>
      </c>
      <c r="Y33" s="1">
        <v>1.8680000000000001</v>
      </c>
      <c r="Z33" s="1">
        <v>0</v>
      </c>
      <c r="AA33" s="1">
        <v>0</v>
      </c>
      <c r="AB33" s="1">
        <v>0</v>
      </c>
      <c r="AC33" s="1">
        <v>26.227</v>
      </c>
      <c r="AD33" s="1">
        <v>36.8078</v>
      </c>
      <c r="AE33" s="1" t="s">
        <v>37</v>
      </c>
      <c r="AF33" s="1">
        <f>G33*P33</f>
        <v>514.2453999999999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8" t="s">
        <v>70</v>
      </c>
      <c r="B34" s="29" t="s">
        <v>46</v>
      </c>
      <c r="C34" s="29"/>
      <c r="D34" s="29">
        <v>9.7750000000000004</v>
      </c>
      <c r="E34" s="29">
        <v>9.7750000000000004</v>
      </c>
      <c r="F34" s="30"/>
      <c r="G34" s="31">
        <v>0</v>
      </c>
      <c r="H34" s="32" t="e">
        <v>#N/A</v>
      </c>
      <c r="I34" s="32" t="s">
        <v>42</v>
      </c>
      <c r="J34" s="32">
        <v>10</v>
      </c>
      <c r="K34" s="32">
        <f t="shared" si="0"/>
        <v>-0.22499999999999964</v>
      </c>
      <c r="L34" s="32"/>
      <c r="M34" s="32"/>
      <c r="N34" s="32"/>
      <c r="O34" s="32">
        <f t="shared" si="1"/>
        <v>1.9550000000000001</v>
      </c>
      <c r="P34" s="33"/>
      <c r="Q34" s="33"/>
      <c r="R34" s="32"/>
      <c r="S34" s="32">
        <f t="shared" si="3"/>
        <v>0</v>
      </c>
      <c r="T34" s="32">
        <f t="shared" si="4"/>
        <v>0</v>
      </c>
      <c r="U34" s="32">
        <v>0.7</v>
      </c>
      <c r="V34" s="32">
        <v>2.5598000000000001</v>
      </c>
      <c r="W34" s="32">
        <v>7.1174000000000008</v>
      </c>
      <c r="X34" s="32">
        <v>8.3803999999999998</v>
      </c>
      <c r="Y34" s="32">
        <v>10.239599999999999</v>
      </c>
      <c r="Z34" s="32">
        <v>0.61559999999999993</v>
      </c>
      <c r="AA34" s="32">
        <v>0</v>
      </c>
      <c r="AB34" s="32">
        <v>0</v>
      </c>
      <c r="AC34" s="32">
        <v>0</v>
      </c>
      <c r="AD34" s="32">
        <v>0</v>
      </c>
      <c r="AE34" s="32"/>
      <c r="AF34" s="3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71</v>
      </c>
      <c r="B35" s="1" t="s">
        <v>35</v>
      </c>
      <c r="C35" s="1">
        <v>152</v>
      </c>
      <c r="D35" s="1">
        <v>180</v>
      </c>
      <c r="E35" s="1">
        <v>91</v>
      </c>
      <c r="F35" s="1">
        <v>238</v>
      </c>
      <c r="G35" s="7">
        <v>0.2</v>
      </c>
      <c r="H35" s="1">
        <v>120</v>
      </c>
      <c r="I35" s="1">
        <v>783804</v>
      </c>
      <c r="J35" s="1">
        <v>94</v>
      </c>
      <c r="K35" s="1">
        <f t="shared" si="0"/>
        <v>-3</v>
      </c>
      <c r="L35" s="1"/>
      <c r="M35" s="1"/>
      <c r="N35" s="1">
        <v>94.4</v>
      </c>
      <c r="O35" s="1">
        <f t="shared" si="1"/>
        <v>18.2</v>
      </c>
      <c r="P35" s="5">
        <f t="shared" ref="P35" si="6">22*O35-N35-F35</f>
        <v>68</v>
      </c>
      <c r="Q35" s="5"/>
      <c r="R35" s="1"/>
      <c r="S35" s="1">
        <f t="shared" si="3"/>
        <v>22</v>
      </c>
      <c r="T35" s="1">
        <f t="shared" si="4"/>
        <v>18.263736263736263</v>
      </c>
      <c r="U35" s="1">
        <v>27</v>
      </c>
      <c r="V35" s="1">
        <v>29.6</v>
      </c>
      <c r="W35" s="1">
        <v>22.8</v>
      </c>
      <c r="X35" s="1">
        <v>35</v>
      </c>
      <c r="Y35" s="1">
        <v>6.6</v>
      </c>
      <c r="Z35" s="1">
        <v>30.2</v>
      </c>
      <c r="AA35" s="1">
        <v>28.2</v>
      </c>
      <c r="AB35" s="1">
        <v>34.5</v>
      </c>
      <c r="AC35" s="1">
        <v>51.4</v>
      </c>
      <c r="AD35" s="1">
        <v>0</v>
      </c>
      <c r="AE35" s="1" t="s">
        <v>37</v>
      </c>
      <c r="AF35" s="1">
        <f>G35*P35</f>
        <v>13.600000000000001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72</v>
      </c>
      <c r="B36" s="20" t="s">
        <v>46</v>
      </c>
      <c r="C36" s="20">
        <v>100</v>
      </c>
      <c r="D36" s="20">
        <v>373.24700000000001</v>
      </c>
      <c r="E36" s="20">
        <v>69.575999999999993</v>
      </c>
      <c r="F36" s="21">
        <v>366.54199999999997</v>
      </c>
      <c r="G36" s="7">
        <v>1</v>
      </c>
      <c r="H36" s="1">
        <v>120</v>
      </c>
      <c r="I36" s="1">
        <v>783828</v>
      </c>
      <c r="J36" s="1">
        <v>97</v>
      </c>
      <c r="K36" s="1">
        <f t="shared" si="0"/>
        <v>-27.424000000000007</v>
      </c>
      <c r="L36" s="1"/>
      <c r="M36" s="1"/>
      <c r="N36" s="1">
        <v>1160.3592000000001</v>
      </c>
      <c r="O36" s="1">
        <f t="shared" si="1"/>
        <v>13.915199999999999</v>
      </c>
      <c r="P36" s="5"/>
      <c r="Q36" s="5"/>
      <c r="R36" s="1"/>
      <c r="S36" s="1">
        <f t="shared" si="3"/>
        <v>109.72901575255837</v>
      </c>
      <c r="T36" s="1">
        <f t="shared" si="4"/>
        <v>109.72901575255837</v>
      </c>
      <c r="U36" s="1">
        <v>76.802400000000006</v>
      </c>
      <c r="V36" s="1">
        <v>72.712400000000002</v>
      </c>
      <c r="W36" s="1">
        <v>76.481200000000001</v>
      </c>
      <c r="X36" s="1">
        <v>82.888199999999998</v>
      </c>
      <c r="Y36" s="1">
        <v>62.812399999999997</v>
      </c>
      <c r="Z36" s="1">
        <v>91.486000000000004</v>
      </c>
      <c r="AA36" s="1">
        <v>114.2594</v>
      </c>
      <c r="AB36" s="1">
        <v>73.844999999999999</v>
      </c>
      <c r="AC36" s="1">
        <v>87.948800000000006</v>
      </c>
      <c r="AD36" s="1">
        <v>73.542600000000007</v>
      </c>
      <c r="AE36" s="1" t="s">
        <v>73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8" t="s">
        <v>74</v>
      </c>
      <c r="B37" s="29" t="s">
        <v>46</v>
      </c>
      <c r="C37" s="29"/>
      <c r="D37" s="29">
        <v>35.295999999999999</v>
      </c>
      <c r="E37" s="29">
        <v>35.295999999999999</v>
      </c>
      <c r="F37" s="30"/>
      <c r="G37" s="31">
        <v>0</v>
      </c>
      <c r="H37" s="32" t="e">
        <v>#N/A</v>
      </c>
      <c r="I37" s="32" t="s">
        <v>42</v>
      </c>
      <c r="J37" s="32">
        <v>51</v>
      </c>
      <c r="K37" s="32">
        <f t="shared" si="0"/>
        <v>-15.704000000000001</v>
      </c>
      <c r="L37" s="32"/>
      <c r="M37" s="32"/>
      <c r="N37" s="32"/>
      <c r="O37" s="32">
        <f t="shared" si="1"/>
        <v>7.0591999999999997</v>
      </c>
      <c r="P37" s="33"/>
      <c r="Q37" s="33"/>
      <c r="R37" s="32"/>
      <c r="S37" s="32">
        <f t="shared" si="3"/>
        <v>0</v>
      </c>
      <c r="T37" s="32">
        <f t="shared" si="4"/>
        <v>0</v>
      </c>
      <c r="U37" s="32">
        <v>24.583400000000001</v>
      </c>
      <c r="V37" s="32">
        <v>20.313600000000001</v>
      </c>
      <c r="W37" s="32">
        <v>22.837</v>
      </c>
      <c r="X37" s="32">
        <v>14.8636</v>
      </c>
      <c r="Y37" s="32">
        <v>22.1204</v>
      </c>
      <c r="Z37" s="32">
        <v>29.852399999999999</v>
      </c>
      <c r="AA37" s="32">
        <v>34.604799999999997</v>
      </c>
      <c r="AB37" s="32">
        <v>10.384499999999999</v>
      </c>
      <c r="AC37" s="32">
        <v>35.567399999999999</v>
      </c>
      <c r="AD37" s="32">
        <v>37.2746</v>
      </c>
      <c r="AE37" s="32"/>
      <c r="AF37" s="32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2" t="s">
        <v>40</v>
      </c>
      <c r="B39" s="23" t="s">
        <v>35</v>
      </c>
      <c r="C39" s="23">
        <v>2806</v>
      </c>
      <c r="D39" s="23">
        <v>108</v>
      </c>
      <c r="E39" s="23">
        <v>818</v>
      </c>
      <c r="F39" s="24">
        <v>1988</v>
      </c>
      <c r="G39" s="7">
        <v>0.18</v>
      </c>
      <c r="H39" s="1">
        <v>120</v>
      </c>
      <c r="I39" s="1"/>
      <c r="J39" s="1">
        <v>833</v>
      </c>
      <c r="K39" s="1">
        <f>E39-J39</f>
        <v>-15</v>
      </c>
      <c r="L39" s="1"/>
      <c r="M39" s="1"/>
      <c r="N39" s="1">
        <v>1000</v>
      </c>
      <c r="O39" s="1">
        <f t="shared" ref="O39:O41" si="7">E39/5</f>
        <v>163.6</v>
      </c>
      <c r="P39" s="5"/>
      <c r="Q39" s="5"/>
      <c r="R39" s="1"/>
      <c r="S39" s="1">
        <f t="shared" ref="S39:S41" si="8">(F39+N39+P39)/O39</f>
        <v>18.264058679706601</v>
      </c>
      <c r="T39" s="1">
        <f t="shared" ref="T39:T41" si="9">(F39+N39)/O39</f>
        <v>18.264058679706601</v>
      </c>
      <c r="U39" s="1">
        <v>201.4</v>
      </c>
      <c r="V39" s="1">
        <v>185.2</v>
      </c>
      <c r="W39" s="1">
        <v>141.6</v>
      </c>
      <c r="X39" s="1">
        <v>144</v>
      </c>
      <c r="Y39" s="1">
        <v>193.4</v>
      </c>
      <c r="Z39" s="1">
        <v>141</v>
      </c>
      <c r="AA39" s="1">
        <v>210</v>
      </c>
      <c r="AB39" s="1">
        <v>80</v>
      </c>
      <c r="AC39" s="1">
        <v>211.6</v>
      </c>
      <c r="AD39" s="1">
        <v>207.6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5" t="s">
        <v>34</v>
      </c>
      <c r="B40" s="26" t="s">
        <v>35</v>
      </c>
      <c r="C40" s="26"/>
      <c r="D40" s="26">
        <v>600</v>
      </c>
      <c r="E40" s="26"/>
      <c r="F40" s="27">
        <v>600</v>
      </c>
      <c r="G40" s="7">
        <v>0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>
        <f t="shared" si="7"/>
        <v>0</v>
      </c>
      <c r="P40" s="5"/>
      <c r="Q40" s="5"/>
      <c r="R40" s="1"/>
      <c r="S40" s="1" t="e">
        <f t="shared" si="8"/>
        <v>#DIV/0!</v>
      </c>
      <c r="T40" s="1" t="e">
        <f t="shared" si="9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41</v>
      </c>
      <c r="B41" s="1" t="s">
        <v>35</v>
      </c>
      <c r="C41" s="1">
        <v>3766</v>
      </c>
      <c r="D41" s="1">
        <v>795</v>
      </c>
      <c r="E41" s="1">
        <v>2351</v>
      </c>
      <c r="F41" s="1">
        <v>5774</v>
      </c>
      <c r="G41" s="7">
        <v>0.18</v>
      </c>
      <c r="H41" s="1">
        <v>120</v>
      </c>
      <c r="I41" s="1"/>
      <c r="J41" s="1">
        <v>2350</v>
      </c>
      <c r="K41" s="1">
        <f>E41-J41</f>
        <v>1</v>
      </c>
      <c r="L41" s="1"/>
      <c r="M41" s="1"/>
      <c r="N41" s="1">
        <v>3600</v>
      </c>
      <c r="O41" s="1">
        <f t="shared" si="7"/>
        <v>470.2</v>
      </c>
      <c r="P41" s="5"/>
      <c r="Q41" s="5"/>
      <c r="R41" s="1"/>
      <c r="S41" s="1">
        <f t="shared" si="8"/>
        <v>19.936197362824331</v>
      </c>
      <c r="T41" s="1">
        <f t="shared" si="9"/>
        <v>19.936197362824331</v>
      </c>
      <c r="U41" s="1">
        <v>580</v>
      </c>
      <c r="V41" s="1">
        <v>500</v>
      </c>
      <c r="W41" s="1">
        <v>549.79999999999995</v>
      </c>
      <c r="X41" s="1">
        <v>502</v>
      </c>
      <c r="Y41" s="1">
        <v>516.4</v>
      </c>
      <c r="Z41" s="1">
        <v>487.2</v>
      </c>
      <c r="AA41" s="1">
        <v>615.6</v>
      </c>
      <c r="AB41" s="1">
        <v>272</v>
      </c>
      <c r="AC41" s="1">
        <v>583.4</v>
      </c>
      <c r="AD41" s="1">
        <v>506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7" xr:uid="{5163E19F-9FF1-4280-8483-743892C9F7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2025-03-03T12:34:15Z</dcterms:created>
  <dcterms:modified xsi:type="dcterms:W3CDTF">2025-03-03T12:44:51Z</dcterms:modified>
</cp:coreProperties>
</file>