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15,07,24 Ост СЫР филиалы\"/>
    </mc:Choice>
  </mc:AlternateContent>
  <xr:revisionPtr revIDLastSave="0" documentId="13_ncr:1_{6770AA82-8601-47F7-A6A8-E0CC6AFA6C7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T7" i="1" s="1"/>
  <c r="O8" i="1"/>
  <c r="O45" i="1"/>
  <c r="T45" i="1" s="1"/>
  <c r="O44" i="1"/>
  <c r="T44" i="1" s="1"/>
  <c r="O10" i="1"/>
  <c r="S10" i="1" s="1"/>
  <c r="O11" i="1"/>
  <c r="T11" i="1" s="1"/>
  <c r="O12" i="1"/>
  <c r="O13" i="1"/>
  <c r="O14" i="1"/>
  <c r="O15" i="1"/>
  <c r="O16" i="1"/>
  <c r="T16" i="1" s="1"/>
  <c r="O17" i="1"/>
  <c r="T17" i="1" s="1"/>
  <c r="O18" i="1"/>
  <c r="O19" i="1"/>
  <c r="T19" i="1" s="1"/>
  <c r="O20" i="1"/>
  <c r="O21" i="1"/>
  <c r="O22" i="1"/>
  <c r="O23" i="1"/>
  <c r="T23" i="1" s="1"/>
  <c r="O24" i="1"/>
  <c r="T24" i="1" s="1"/>
  <c r="O25" i="1"/>
  <c r="T25" i="1" s="1"/>
  <c r="O26" i="1"/>
  <c r="S26" i="1" s="1"/>
  <c r="O27" i="1"/>
  <c r="T27" i="1" s="1"/>
  <c r="O28" i="1"/>
  <c r="O29" i="1"/>
  <c r="S29" i="1" s="1"/>
  <c r="O30" i="1"/>
  <c r="S30" i="1" s="1"/>
  <c r="O31" i="1"/>
  <c r="O32" i="1"/>
  <c r="S32" i="1" s="1"/>
  <c r="O33" i="1"/>
  <c r="S33" i="1" s="1"/>
  <c r="O34" i="1"/>
  <c r="S34" i="1" s="1"/>
  <c r="O35" i="1"/>
  <c r="O36" i="1"/>
  <c r="O37" i="1"/>
  <c r="O38" i="1"/>
  <c r="T38" i="1" s="1"/>
  <c r="O39" i="1"/>
  <c r="S39" i="1" s="1"/>
  <c r="O40" i="1"/>
  <c r="O41" i="1"/>
  <c r="P41" i="1" s="1"/>
  <c r="O42" i="1"/>
  <c r="S42" i="1" s="1"/>
  <c r="O9" i="1"/>
  <c r="S9" i="1" s="1"/>
  <c r="P40" i="1" l="1"/>
  <c r="S40" i="1" s="1"/>
  <c r="P36" i="1"/>
  <c r="S36" i="1" s="1"/>
  <c r="P28" i="1"/>
  <c r="S28" i="1" s="1"/>
  <c r="P22" i="1"/>
  <c r="S22" i="1" s="1"/>
  <c r="P20" i="1"/>
  <c r="S20" i="1" s="1"/>
  <c r="P14" i="1"/>
  <c r="S14" i="1" s="1"/>
  <c r="P12" i="1"/>
  <c r="S12" i="1" s="1"/>
  <c r="P37" i="1"/>
  <c r="S37" i="1" s="1"/>
  <c r="T35" i="1"/>
  <c r="P35" i="1"/>
  <c r="T31" i="1"/>
  <c r="P31" i="1"/>
  <c r="S31" i="1" s="1"/>
  <c r="P21" i="1"/>
  <c r="S21" i="1" s="1"/>
  <c r="T15" i="1"/>
  <c r="P15" i="1"/>
  <c r="P13" i="1"/>
  <c r="S13" i="1" s="1"/>
  <c r="P8" i="1"/>
  <c r="S8" i="1" s="1"/>
  <c r="P6" i="1"/>
  <c r="S6" i="1" s="1"/>
  <c r="P18" i="1"/>
  <c r="S18" i="1" s="1"/>
  <c r="S44" i="1"/>
  <c r="S45" i="1"/>
  <c r="T42" i="1"/>
  <c r="T32" i="1"/>
  <c r="T20" i="1"/>
  <c r="S41" i="1"/>
  <c r="T40" i="1"/>
  <c r="T36" i="1"/>
  <c r="T28" i="1"/>
  <c r="T12" i="1"/>
  <c r="S7" i="1"/>
  <c r="T41" i="1"/>
  <c r="T39" i="1"/>
  <c r="T37" i="1"/>
  <c r="T33" i="1"/>
  <c r="T29" i="1"/>
  <c r="S27" i="1"/>
  <c r="S25" i="1"/>
  <c r="T21" i="1"/>
  <c r="S19" i="1"/>
  <c r="S17" i="1"/>
  <c r="T13" i="1"/>
  <c r="T9" i="1"/>
  <c r="T8" i="1"/>
  <c r="S15" i="1"/>
  <c r="S11" i="1"/>
  <c r="S23" i="1"/>
  <c r="S35" i="1"/>
  <c r="P16" i="1"/>
  <c r="S16" i="1" s="1"/>
  <c r="S24" i="1"/>
  <c r="P38" i="1"/>
  <c r="S38" i="1" s="1"/>
  <c r="T6" i="1"/>
  <c r="T34" i="1"/>
  <c r="T30" i="1"/>
  <c r="T26" i="1"/>
  <c r="T22" i="1"/>
  <c r="T18" i="1"/>
  <c r="T14" i="1"/>
  <c r="T10" i="1"/>
  <c r="AB25" i="1"/>
  <c r="K25" i="1"/>
  <c r="AB27" i="1"/>
  <c r="K27" i="1"/>
  <c r="AB19" i="1"/>
  <c r="K19" i="1"/>
  <c r="AB45" i="1"/>
  <c r="K45" i="1"/>
  <c r="AB44" i="1"/>
  <c r="K44" i="1"/>
  <c r="AB17" i="1"/>
  <c r="K17" i="1"/>
  <c r="AB7" i="1"/>
  <c r="AB9" i="1"/>
  <c r="AB10" i="1"/>
  <c r="AB12" i="1"/>
  <c r="AB14" i="1"/>
  <c r="AB18" i="1"/>
  <c r="AB20" i="1"/>
  <c r="AB22" i="1"/>
  <c r="AB24" i="1"/>
  <c r="AB26" i="1"/>
  <c r="AB29" i="1"/>
  <c r="AB30" i="1"/>
  <c r="AB32" i="1"/>
  <c r="AB33" i="1"/>
  <c r="AB34" i="1"/>
  <c r="AB37" i="1"/>
  <c r="AB39" i="1"/>
  <c r="AB40" i="1"/>
  <c r="AB42" i="1"/>
  <c r="AB6" i="1"/>
  <c r="AB36" i="1" l="1"/>
  <c r="AB28" i="1"/>
  <c r="AB21" i="1"/>
  <c r="AB13" i="1"/>
  <c r="AB8" i="1"/>
  <c r="AB35" i="1"/>
  <c r="AB38" i="1"/>
  <c r="AB16" i="1"/>
  <c r="AB41" i="1"/>
  <c r="AB23" i="1"/>
  <c r="AB15" i="1"/>
  <c r="AB31" i="1"/>
  <c r="AB11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4" i="1"/>
  <c r="K23" i="1"/>
  <c r="K22" i="1"/>
  <c r="K21" i="1"/>
  <c r="K20" i="1"/>
  <c r="K18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B5" i="1" l="1"/>
  <c r="K5" i="1"/>
</calcChain>
</file>

<file path=xl/sharedStrings.xml><?xml version="1.0" encoding="utf-8"?>
<sst xmlns="http://schemas.openxmlformats.org/spreadsheetml/2006/main" count="138" uniqueCount="81">
  <si>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</si>
  <si>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</si>
  <si>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</si>
  <si>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</si>
  <si>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</si>
  <si>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</si>
  <si>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</si>
  <si>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</si>
  <si>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</si>
  <si>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</si>
  <si>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</si>
  <si>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</si>
  <si>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</si>
  <si>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</si>
  <si>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</si>
  <si>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</si>
  <si>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</si>
  <si>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</si>
  <si>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</si>
  <si>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</si>
  <si>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</si>
  <si>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</si>
  <si>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</si>
  <si>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14,07,</t>
  </si>
  <si>
    <t>15,07,</t>
  </si>
  <si>
    <t>01,07,</t>
  </si>
  <si>
    <t>24,06,</t>
  </si>
  <si>
    <t>17,06,</t>
  </si>
  <si>
    <t>10,06,</t>
  </si>
  <si>
    <t>03,06,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</si>
  <si>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</si>
  <si>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</si>
  <si>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</si>
  <si>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</si>
  <si>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</si>
  <si>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</si>
  <si>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</si>
  <si>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</si>
  <si>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</si>
  <si>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</si>
  <si>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</si>
  <si>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</si>
  <si>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</si>
  <si>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</si>
  <si>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</si>
  <si>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</si>
  <si>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</si>
  <si>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</si>
  <si>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</si>
  <si>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</si>
  <si>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</si>
  <si>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</si>
  <si>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</si>
  <si>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</si>
  <si>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</si>
  <si>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</si>
  <si>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</si>
  <si>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</si>
  <si>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</si>
  <si>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</si>
  <si>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</si>
  <si>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</si>
  <si>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</si>
  <si>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</si>
  <si>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</si>
  <si>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</si>
  <si>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</si>
  <si>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</si>
  <si>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</si>
  <si>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</si>
  <si>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</si>
  <si>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</si>
  <si>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</si>
  <si>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</si>
  <si>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</si>
  <si>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</si>
  <si>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</si>
  <si>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ротация на (5039845    Сыр "Пармезан" с массовой долей жира в сухом веществе 40 %, срок созревания 3 месяца)</t>
  </si>
  <si>
    <t>08,07 завод не отгрузил 1100кг</t>
  </si>
  <si>
    <t>заказ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</si>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</sst>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4" sqref="A24:XFD24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" style="8" customWidth="1"/>
    <col min="8" max="8" width="5" customWidth="1"/>
    <col min="9" max="9" width="10.140625" customWidth="1"/>
    <col min="10" max="11" width="6.140625" customWidth="1"/>
    <col min="12" max="13" width="0.7109375" customWidth="1"/>
    <col min="14" max="17" width="6.140625" customWidth="1"/>
    <col min="18" max="18" width="21.28515625" customWidth="1"/>
    <col min="19" max="20" width="6" customWidth="1"/>
    <col min="21" max="26" width="6.42578125" customWidth="1"/>
    <col min="27" max="27" width="32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80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1892.8529999999998</v>
      </c>
      <c r="F5" s="4">
        <f>SUM(F6:F497)</f>
        <v>5633.2820000000002</v>
      </c>
      <c r="G5" s="6"/>
      <c r="H5" s="1"/>
      <c r="I5" s="1"/>
      <c r="J5" s="4">
        <f t="shared" ref="J5:Q5" si="0">SUM(J6:J497)</f>
        <v>1918.3</v>
      </c>
      <c r="K5" s="4">
        <f t="shared" si="0"/>
        <v>-25.446999999999981</v>
      </c>
      <c r="L5" s="4">
        <f t="shared" si="0"/>
        <v>0</v>
      </c>
      <c r="M5" s="4">
        <f t="shared" si="0"/>
        <v>0</v>
      </c>
      <c r="N5" s="4">
        <f t="shared" si="0"/>
        <v>1691.0139999999999</v>
      </c>
      <c r="O5" s="4">
        <f t="shared" si="0"/>
        <v>378.57060000000001</v>
      </c>
      <c r="P5" s="4">
        <f t="shared" si="0"/>
        <v>4402.1790000000001</v>
      </c>
      <c r="Q5" s="4">
        <f t="shared" si="0"/>
        <v>1200</v>
      </c>
      <c r="R5" s="1"/>
      <c r="S5" s="1"/>
      <c r="T5" s="1"/>
      <c r="U5" s="4">
        <f t="shared" ref="U5:Z5" si="1">SUM(U6:U497)</f>
        <v>325.69800000000004</v>
      </c>
      <c r="V5" s="4">
        <f t="shared" si="1"/>
        <v>379.49979999999999</v>
      </c>
      <c r="W5" s="4">
        <f t="shared" si="1"/>
        <v>266.93580000000003</v>
      </c>
      <c r="X5" s="4">
        <f t="shared" si="1"/>
        <v>321.99299999999999</v>
      </c>
      <c r="Y5" s="4">
        <f t="shared" si="1"/>
        <v>374.80180000000001</v>
      </c>
      <c r="Z5" s="4">
        <f t="shared" si="1"/>
        <v>391.60760000000005</v>
      </c>
      <c r="AA5" s="1"/>
      <c r="AB5" s="4">
        <f>SUM(AB6:AB497)</f>
        <v>2498.6790000000001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107</v>
      </c>
      <c r="D6" s="1"/>
      <c r="E6" s="1">
        <v>26</v>
      </c>
      <c r="F6" s="1">
        <v>63</v>
      </c>
      <c r="G6" s="6">
        <v>0.14000000000000001</v>
      </c>
      <c r="H6" s="1">
        <v>180</v>
      </c>
      <c r="I6" s="1">
        <v>9988421</v>
      </c>
      <c r="J6" s="1">
        <v>25</v>
      </c>
      <c r="K6" s="1">
        <f t="shared" ref="K6:K42" si="2">E6-J6</f>
        <v>1</v>
      </c>
      <c r="L6" s="1"/>
      <c r="M6" s="1"/>
      <c r="N6" s="1"/>
      <c r="O6" s="1">
        <f t="shared" ref="O6:O8" si="3">E6/5</f>
        <v>5.2</v>
      </c>
      <c r="P6" s="5">
        <f>25*O6-N6-F6</f>
        <v>67</v>
      </c>
      <c r="Q6" s="5"/>
      <c r="R6" s="1"/>
      <c r="S6" s="1">
        <f>(F6+N6+P6)/O6</f>
        <v>25</v>
      </c>
      <c r="T6" s="1">
        <f>(F6+N6)/O6</f>
        <v>12.115384615384615</v>
      </c>
      <c r="U6" s="1">
        <v>1.6</v>
      </c>
      <c r="V6" s="1">
        <v>2.6</v>
      </c>
      <c r="W6" s="1">
        <v>2.4</v>
      </c>
      <c r="X6" s="1">
        <v>0.8</v>
      </c>
      <c r="Y6" s="1">
        <v>3.8</v>
      </c>
      <c r="Z6" s="1">
        <v>7.4</v>
      </c>
      <c r="AA6" s="1"/>
      <c r="AB6" s="1">
        <f t="shared" ref="AB6:AB42" si="4">P6*G6</f>
        <v>9.3800000000000008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42</v>
      </c>
      <c r="D7" s="1">
        <v>33</v>
      </c>
      <c r="E7" s="1">
        <v>8</v>
      </c>
      <c r="F7" s="1">
        <v>67</v>
      </c>
      <c r="G7" s="6">
        <v>0.18</v>
      </c>
      <c r="H7" s="1">
        <v>270</v>
      </c>
      <c r="I7" s="1">
        <v>9988438</v>
      </c>
      <c r="J7" s="1">
        <v>8</v>
      </c>
      <c r="K7" s="1">
        <f t="shared" si="2"/>
        <v>0</v>
      </c>
      <c r="L7" s="1"/>
      <c r="M7" s="1"/>
      <c r="N7" s="1"/>
      <c r="O7" s="1">
        <f t="shared" si="3"/>
        <v>1.6</v>
      </c>
      <c r="P7" s="5"/>
      <c r="Q7" s="5"/>
      <c r="R7" s="1"/>
      <c r="S7" s="1">
        <f t="shared" ref="S7:S42" si="5">(F7+N7+P7)/O7</f>
        <v>41.875</v>
      </c>
      <c r="T7" s="1">
        <f t="shared" ref="T7:T42" si="6">(F7+N7)/O7</f>
        <v>41.875</v>
      </c>
      <c r="U7" s="1">
        <v>3.4</v>
      </c>
      <c r="V7" s="1">
        <v>4.5999999999999996</v>
      </c>
      <c r="W7" s="1">
        <v>3</v>
      </c>
      <c r="X7" s="1">
        <v>1.6</v>
      </c>
      <c r="Y7" s="1">
        <v>5</v>
      </c>
      <c r="Z7" s="1">
        <v>1.8</v>
      </c>
      <c r="AA7" s="15" t="s">
        <v>32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35</v>
      </c>
      <c r="D8" s="1">
        <v>32</v>
      </c>
      <c r="E8" s="1">
        <v>15</v>
      </c>
      <c r="F8" s="1">
        <v>52</v>
      </c>
      <c r="G8" s="6">
        <v>0.18</v>
      </c>
      <c r="H8" s="1">
        <v>270</v>
      </c>
      <c r="I8" s="1">
        <v>9988445</v>
      </c>
      <c r="J8" s="1">
        <v>15</v>
      </c>
      <c r="K8" s="1">
        <f t="shared" si="2"/>
        <v>0</v>
      </c>
      <c r="L8" s="1"/>
      <c r="M8" s="1"/>
      <c r="N8" s="1"/>
      <c r="O8" s="1">
        <f t="shared" si="3"/>
        <v>3</v>
      </c>
      <c r="P8" s="5">
        <f>25*O8-N8-F8</f>
        <v>23</v>
      </c>
      <c r="Q8" s="5"/>
      <c r="R8" s="1"/>
      <c r="S8" s="1">
        <f t="shared" si="5"/>
        <v>25</v>
      </c>
      <c r="T8" s="1">
        <f t="shared" si="6"/>
        <v>17.333333333333332</v>
      </c>
      <c r="U8" s="1">
        <v>3</v>
      </c>
      <c r="V8" s="1">
        <v>4</v>
      </c>
      <c r="W8" s="1">
        <v>2</v>
      </c>
      <c r="X8" s="1">
        <v>0.2</v>
      </c>
      <c r="Y8" s="1">
        <v>3.8</v>
      </c>
      <c r="Z8" s="1">
        <v>4</v>
      </c>
      <c r="AA8" s="1"/>
      <c r="AB8" s="1">
        <f t="shared" si="4"/>
        <v>4.1399999999999997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173</v>
      </c>
      <c r="D9" s="1"/>
      <c r="E9" s="1">
        <v>24</v>
      </c>
      <c r="F9" s="1">
        <v>149</v>
      </c>
      <c r="G9" s="6">
        <v>0.4</v>
      </c>
      <c r="H9" s="1">
        <v>270</v>
      </c>
      <c r="I9" s="1">
        <v>9988452</v>
      </c>
      <c r="J9" s="1">
        <v>23</v>
      </c>
      <c r="K9" s="1">
        <f t="shared" si="2"/>
        <v>1</v>
      </c>
      <c r="L9" s="1"/>
      <c r="M9" s="1"/>
      <c r="N9" s="1"/>
      <c r="O9" s="1">
        <f t="shared" ref="O9:O42" si="7">E9/5</f>
        <v>4.8</v>
      </c>
      <c r="P9" s="5"/>
      <c r="Q9" s="5"/>
      <c r="R9" s="1"/>
      <c r="S9" s="1">
        <f t="shared" si="5"/>
        <v>31.041666666666668</v>
      </c>
      <c r="T9" s="1">
        <f t="shared" si="6"/>
        <v>31.041666666666668</v>
      </c>
      <c r="U9" s="1">
        <v>4.5999999999999996</v>
      </c>
      <c r="V9" s="1">
        <v>4.8</v>
      </c>
      <c r="W9" s="1">
        <v>0.8</v>
      </c>
      <c r="X9" s="1">
        <v>5</v>
      </c>
      <c r="Y9" s="1">
        <v>3.2</v>
      </c>
      <c r="Z9" s="1">
        <v>1.4</v>
      </c>
      <c r="AA9" s="15" t="s">
        <v>32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208</v>
      </c>
      <c r="D10" s="1"/>
      <c r="E10" s="1">
        <v>6</v>
      </c>
      <c r="F10" s="1">
        <v>201</v>
      </c>
      <c r="G10" s="6">
        <v>0.4</v>
      </c>
      <c r="H10" s="1">
        <v>270</v>
      </c>
      <c r="I10" s="1">
        <v>9988476</v>
      </c>
      <c r="J10" s="1">
        <v>6</v>
      </c>
      <c r="K10" s="1">
        <f t="shared" si="2"/>
        <v>0</v>
      </c>
      <c r="L10" s="1"/>
      <c r="M10" s="1"/>
      <c r="N10" s="1"/>
      <c r="O10" s="1">
        <f t="shared" si="7"/>
        <v>1.2</v>
      </c>
      <c r="P10" s="5"/>
      <c r="Q10" s="5"/>
      <c r="R10" s="1"/>
      <c r="S10" s="1">
        <f t="shared" si="5"/>
        <v>167.5</v>
      </c>
      <c r="T10" s="1">
        <f t="shared" si="6"/>
        <v>167.5</v>
      </c>
      <c r="U10" s="1">
        <v>1</v>
      </c>
      <c r="V10" s="1">
        <v>1.6</v>
      </c>
      <c r="W10" s="1">
        <v>0</v>
      </c>
      <c r="X10" s="1">
        <v>0</v>
      </c>
      <c r="Y10" s="1">
        <v>1</v>
      </c>
      <c r="Z10" s="1">
        <v>3.2</v>
      </c>
      <c r="AA10" s="16" t="s">
        <v>39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85.93</v>
      </c>
      <c r="D11" s="1"/>
      <c r="E11" s="1"/>
      <c r="F11" s="1"/>
      <c r="G11" s="6">
        <v>1</v>
      </c>
      <c r="H11" s="1">
        <v>150</v>
      </c>
      <c r="I11" s="1">
        <v>5039845</v>
      </c>
      <c r="J11" s="1"/>
      <c r="K11" s="1">
        <f t="shared" si="2"/>
        <v>0</v>
      </c>
      <c r="L11" s="1"/>
      <c r="M11" s="1"/>
      <c r="N11" s="1"/>
      <c r="O11" s="1">
        <f t="shared" si="7"/>
        <v>0</v>
      </c>
      <c r="P11" s="24">
        <v>15</v>
      </c>
      <c r="Q11" s="5"/>
      <c r="R11" s="1"/>
      <c r="S11" s="1" t="e">
        <f t="shared" si="5"/>
        <v>#DIV/0!</v>
      </c>
      <c r="T11" s="1" t="e">
        <f t="shared" si="6"/>
        <v>#DIV/0!</v>
      </c>
      <c r="U11" s="1">
        <v>1.016</v>
      </c>
      <c r="V11" s="1">
        <v>0.99199999999999999</v>
      </c>
      <c r="W11" s="1">
        <v>0.96</v>
      </c>
      <c r="X11" s="1">
        <v>1.9319999999999999</v>
      </c>
      <c r="Y11" s="1">
        <v>4.7619999999999996</v>
      </c>
      <c r="Z11" s="1">
        <v>1.9059999999999999</v>
      </c>
      <c r="AA11" s="9" t="s">
        <v>77</v>
      </c>
      <c r="AB11" s="1">
        <f t="shared" si="4"/>
        <v>15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31</v>
      </c>
      <c r="C12" s="1">
        <v>54</v>
      </c>
      <c r="D12" s="1"/>
      <c r="E12" s="1">
        <v>15</v>
      </c>
      <c r="F12" s="1"/>
      <c r="G12" s="6">
        <v>0.18</v>
      </c>
      <c r="H12" s="1">
        <v>150</v>
      </c>
      <c r="I12" s="1">
        <v>5034819</v>
      </c>
      <c r="J12" s="1">
        <v>19</v>
      </c>
      <c r="K12" s="1">
        <f t="shared" si="2"/>
        <v>-4</v>
      </c>
      <c r="L12" s="1"/>
      <c r="M12" s="1"/>
      <c r="N12" s="1">
        <v>13.8</v>
      </c>
      <c r="O12" s="1">
        <f t="shared" si="7"/>
        <v>3</v>
      </c>
      <c r="P12" s="5">
        <f t="shared" ref="P12:P15" si="8">25*O12-N12-F12</f>
        <v>61.2</v>
      </c>
      <c r="Q12" s="5"/>
      <c r="R12" s="1"/>
      <c r="S12" s="1">
        <f t="shared" si="5"/>
        <v>25</v>
      </c>
      <c r="T12" s="1">
        <f t="shared" si="6"/>
        <v>4.6000000000000005</v>
      </c>
      <c r="U12" s="1">
        <v>1.8</v>
      </c>
      <c r="V12" s="1">
        <v>1.4</v>
      </c>
      <c r="W12" s="1">
        <v>3.6</v>
      </c>
      <c r="X12" s="1">
        <v>2.6</v>
      </c>
      <c r="Y12" s="1">
        <v>3.4</v>
      </c>
      <c r="Z12" s="1">
        <v>3.8</v>
      </c>
      <c r="AA12" s="1"/>
      <c r="AB12" s="1">
        <f t="shared" si="4"/>
        <v>11.016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38</v>
      </c>
      <c r="D13" s="1">
        <v>185</v>
      </c>
      <c r="E13" s="1">
        <v>55</v>
      </c>
      <c r="F13" s="1">
        <v>167</v>
      </c>
      <c r="G13" s="6">
        <v>0.1</v>
      </c>
      <c r="H13" s="1">
        <v>90</v>
      </c>
      <c r="I13" s="1">
        <v>8444163</v>
      </c>
      <c r="J13" s="1">
        <v>59</v>
      </c>
      <c r="K13" s="1">
        <f t="shared" si="2"/>
        <v>-4</v>
      </c>
      <c r="L13" s="1"/>
      <c r="M13" s="1"/>
      <c r="N13" s="1"/>
      <c r="O13" s="1">
        <f t="shared" si="7"/>
        <v>11</v>
      </c>
      <c r="P13" s="5">
        <f t="shared" si="8"/>
        <v>108</v>
      </c>
      <c r="Q13" s="5"/>
      <c r="R13" s="1"/>
      <c r="S13" s="1">
        <f t="shared" si="5"/>
        <v>25</v>
      </c>
      <c r="T13" s="1">
        <f t="shared" si="6"/>
        <v>15.181818181818182</v>
      </c>
      <c r="U13" s="1">
        <v>13.8</v>
      </c>
      <c r="V13" s="1">
        <v>14.6</v>
      </c>
      <c r="W13" s="1">
        <v>5</v>
      </c>
      <c r="X13" s="1">
        <v>9</v>
      </c>
      <c r="Y13" s="1">
        <v>12.6</v>
      </c>
      <c r="Z13" s="1">
        <v>4.5999999999999996</v>
      </c>
      <c r="AA13" s="1"/>
      <c r="AB13" s="1">
        <f t="shared" si="4"/>
        <v>10.8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31</v>
      </c>
      <c r="C14" s="1">
        <v>65</v>
      </c>
      <c r="D14" s="1">
        <v>100</v>
      </c>
      <c r="E14" s="1">
        <v>65</v>
      </c>
      <c r="F14" s="1">
        <v>100</v>
      </c>
      <c r="G14" s="6">
        <v>0.18</v>
      </c>
      <c r="H14" s="1">
        <v>150</v>
      </c>
      <c r="I14" s="1">
        <v>5038411</v>
      </c>
      <c r="J14" s="1">
        <v>60</v>
      </c>
      <c r="K14" s="1">
        <f t="shared" si="2"/>
        <v>5</v>
      </c>
      <c r="L14" s="1"/>
      <c r="M14" s="1"/>
      <c r="N14" s="1"/>
      <c r="O14" s="1">
        <f t="shared" si="7"/>
        <v>13</v>
      </c>
      <c r="P14" s="5">
        <f t="shared" si="8"/>
        <v>225</v>
      </c>
      <c r="Q14" s="5"/>
      <c r="R14" s="1"/>
      <c r="S14" s="1">
        <f t="shared" si="5"/>
        <v>25</v>
      </c>
      <c r="T14" s="1">
        <f t="shared" si="6"/>
        <v>7.6923076923076925</v>
      </c>
      <c r="U14" s="1">
        <v>9</v>
      </c>
      <c r="V14" s="1">
        <v>9.8000000000000007</v>
      </c>
      <c r="W14" s="1">
        <v>6.6</v>
      </c>
      <c r="X14" s="1">
        <v>9.6</v>
      </c>
      <c r="Y14" s="1">
        <v>10</v>
      </c>
      <c r="Z14" s="1">
        <v>12.2</v>
      </c>
      <c r="AA14" s="1"/>
      <c r="AB14" s="1">
        <f t="shared" si="4"/>
        <v>40.5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45</v>
      </c>
      <c r="B15" s="1" t="s">
        <v>31</v>
      </c>
      <c r="C15" s="1">
        <v>63</v>
      </c>
      <c r="D15" s="1">
        <v>90</v>
      </c>
      <c r="E15" s="1">
        <v>46</v>
      </c>
      <c r="F15" s="1">
        <v>99</v>
      </c>
      <c r="G15" s="6">
        <v>0.18</v>
      </c>
      <c r="H15" s="1">
        <v>150</v>
      </c>
      <c r="I15" s="1">
        <v>5038459</v>
      </c>
      <c r="J15" s="1">
        <v>48</v>
      </c>
      <c r="K15" s="1">
        <f t="shared" si="2"/>
        <v>-2</v>
      </c>
      <c r="L15" s="1"/>
      <c r="M15" s="1"/>
      <c r="N15" s="1">
        <v>53.199999999999989</v>
      </c>
      <c r="O15" s="1">
        <f t="shared" si="7"/>
        <v>9.1999999999999993</v>
      </c>
      <c r="P15" s="5">
        <f t="shared" si="8"/>
        <v>77.799999999999983</v>
      </c>
      <c r="Q15" s="5"/>
      <c r="R15" s="1"/>
      <c r="S15" s="1">
        <f t="shared" si="5"/>
        <v>25</v>
      </c>
      <c r="T15" s="1">
        <f t="shared" si="6"/>
        <v>16.543478260869566</v>
      </c>
      <c r="U15" s="1">
        <v>12.2</v>
      </c>
      <c r="V15" s="1">
        <v>10.6</v>
      </c>
      <c r="W15" s="1">
        <v>5.6</v>
      </c>
      <c r="X15" s="1">
        <v>10.4</v>
      </c>
      <c r="Y15" s="1">
        <v>12</v>
      </c>
      <c r="Z15" s="1">
        <v>12</v>
      </c>
      <c r="AA15" s="1"/>
      <c r="AB15" s="1">
        <f t="shared" si="4"/>
        <v>14.003999999999996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46</v>
      </c>
      <c r="B16" s="10" t="s">
        <v>31</v>
      </c>
      <c r="C16" s="10"/>
      <c r="D16" s="10">
        <v>90</v>
      </c>
      <c r="E16" s="10">
        <v>9</v>
      </c>
      <c r="F16" s="11">
        <v>81</v>
      </c>
      <c r="G16" s="6">
        <v>0.18</v>
      </c>
      <c r="H16" s="1">
        <v>150</v>
      </c>
      <c r="I16" s="1">
        <v>5038831</v>
      </c>
      <c r="J16" s="1">
        <v>9</v>
      </c>
      <c r="K16" s="1">
        <f t="shared" si="2"/>
        <v>0</v>
      </c>
      <c r="L16" s="1"/>
      <c r="M16" s="1"/>
      <c r="N16" s="1"/>
      <c r="O16" s="1">
        <f t="shared" si="7"/>
        <v>1.8</v>
      </c>
      <c r="P16" s="5">
        <f>20*(O16+O17)-N16-N17-F16-F17</f>
        <v>39</v>
      </c>
      <c r="Q16" s="5"/>
      <c r="R16" s="1"/>
      <c r="S16" s="1">
        <f t="shared" si="5"/>
        <v>66.666666666666671</v>
      </c>
      <c r="T16" s="1">
        <f t="shared" si="6"/>
        <v>45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7.02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7" t="s">
        <v>56</v>
      </c>
      <c r="B17" s="18" t="s">
        <v>31</v>
      </c>
      <c r="C17" s="18">
        <v>4</v>
      </c>
      <c r="D17" s="18">
        <v>17</v>
      </c>
      <c r="E17" s="18">
        <v>21</v>
      </c>
      <c r="F17" s="19"/>
      <c r="G17" s="20">
        <v>0</v>
      </c>
      <c r="H17" s="21">
        <v>120</v>
      </c>
      <c r="I17" s="22" t="s">
        <v>62</v>
      </c>
      <c r="J17" s="21">
        <v>21</v>
      </c>
      <c r="K17" s="21">
        <f t="shared" ref="K17" si="9">E17-J17</f>
        <v>0</v>
      </c>
      <c r="L17" s="21"/>
      <c r="M17" s="21"/>
      <c r="N17" s="21"/>
      <c r="O17" s="21">
        <f t="shared" si="7"/>
        <v>4.2</v>
      </c>
      <c r="P17" s="23"/>
      <c r="Q17" s="23"/>
      <c r="R17" s="21"/>
      <c r="S17" s="21">
        <f t="shared" si="5"/>
        <v>0</v>
      </c>
      <c r="T17" s="21">
        <f t="shared" si="6"/>
        <v>0</v>
      </c>
      <c r="U17" s="21">
        <v>4.4000000000000004</v>
      </c>
      <c r="V17" s="21">
        <v>5.6</v>
      </c>
      <c r="W17" s="21">
        <v>1.4</v>
      </c>
      <c r="X17" s="21">
        <v>2.8</v>
      </c>
      <c r="Y17" s="21">
        <v>4.4000000000000004</v>
      </c>
      <c r="Z17" s="21">
        <v>4</v>
      </c>
      <c r="AA17" s="21" t="s">
        <v>57</v>
      </c>
      <c r="AB17" s="2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47</v>
      </c>
      <c r="B18" s="10" t="s">
        <v>31</v>
      </c>
      <c r="C18" s="10"/>
      <c r="D18" s="10">
        <v>50</v>
      </c>
      <c r="E18" s="10">
        <v>9</v>
      </c>
      <c r="F18" s="11">
        <v>41</v>
      </c>
      <c r="G18" s="6">
        <v>0.18</v>
      </c>
      <c r="H18" s="1">
        <v>120</v>
      </c>
      <c r="I18" s="1">
        <v>5038855</v>
      </c>
      <c r="J18" s="1">
        <v>9</v>
      </c>
      <c r="K18" s="1">
        <f t="shared" si="2"/>
        <v>0</v>
      </c>
      <c r="L18" s="1"/>
      <c r="M18" s="1"/>
      <c r="N18" s="1"/>
      <c r="O18" s="1">
        <f t="shared" si="7"/>
        <v>1.8</v>
      </c>
      <c r="P18" s="5">
        <f>20*(O18+O19)-N18-N19-F18-F19</f>
        <v>48</v>
      </c>
      <c r="Q18" s="5"/>
      <c r="R18" s="1"/>
      <c r="S18" s="1">
        <f t="shared" si="5"/>
        <v>49.444444444444443</v>
      </c>
      <c r="T18" s="1">
        <f t="shared" si="6"/>
        <v>22.777777777777779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4"/>
        <v>8.64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7" t="s">
        <v>58</v>
      </c>
      <c r="B19" s="18" t="s">
        <v>31</v>
      </c>
      <c r="C19" s="18">
        <v>19</v>
      </c>
      <c r="D19" s="18"/>
      <c r="E19" s="18">
        <v>14</v>
      </c>
      <c r="F19" s="19">
        <v>3</v>
      </c>
      <c r="G19" s="20">
        <v>0</v>
      </c>
      <c r="H19" s="21">
        <v>120</v>
      </c>
      <c r="I19" s="22" t="s">
        <v>62</v>
      </c>
      <c r="J19" s="21">
        <v>14</v>
      </c>
      <c r="K19" s="21">
        <f t="shared" ref="K19" si="10">E19-J19</f>
        <v>0</v>
      </c>
      <c r="L19" s="21"/>
      <c r="M19" s="21"/>
      <c r="N19" s="21"/>
      <c r="O19" s="21">
        <f t="shared" si="7"/>
        <v>2.8</v>
      </c>
      <c r="P19" s="23"/>
      <c r="Q19" s="23"/>
      <c r="R19" s="21"/>
      <c r="S19" s="21">
        <f t="shared" si="5"/>
        <v>1.0714285714285714</v>
      </c>
      <c r="T19" s="21">
        <f t="shared" si="6"/>
        <v>1.0714285714285714</v>
      </c>
      <c r="U19" s="21">
        <v>3</v>
      </c>
      <c r="V19" s="21">
        <v>4.2</v>
      </c>
      <c r="W19" s="21">
        <v>1</v>
      </c>
      <c r="X19" s="21">
        <v>4.2</v>
      </c>
      <c r="Y19" s="21">
        <v>4</v>
      </c>
      <c r="Z19" s="21">
        <v>3.4</v>
      </c>
      <c r="AA19" s="21" t="s">
        <v>59</v>
      </c>
      <c r="AB19" s="2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31</v>
      </c>
      <c r="C20" s="1">
        <v>201</v>
      </c>
      <c r="D20" s="1">
        <v>64</v>
      </c>
      <c r="E20" s="1">
        <v>76</v>
      </c>
      <c r="F20" s="1">
        <v>189</v>
      </c>
      <c r="G20" s="6">
        <v>0.18</v>
      </c>
      <c r="H20" s="1">
        <v>150</v>
      </c>
      <c r="I20" s="1">
        <v>5038435</v>
      </c>
      <c r="J20" s="1">
        <v>75</v>
      </c>
      <c r="K20" s="1">
        <f t="shared" si="2"/>
        <v>1</v>
      </c>
      <c r="L20" s="1"/>
      <c r="M20" s="1"/>
      <c r="N20" s="1"/>
      <c r="O20" s="1">
        <f t="shared" si="7"/>
        <v>15.2</v>
      </c>
      <c r="P20" s="5">
        <f t="shared" ref="P20:P22" si="11">25*O20-N20-F20</f>
        <v>191</v>
      </c>
      <c r="Q20" s="5"/>
      <c r="R20" s="1"/>
      <c r="S20" s="1">
        <f t="shared" si="5"/>
        <v>25</v>
      </c>
      <c r="T20" s="1">
        <f t="shared" si="6"/>
        <v>12.434210526315789</v>
      </c>
      <c r="U20" s="1">
        <v>15</v>
      </c>
      <c r="V20" s="1">
        <v>14.8</v>
      </c>
      <c r="W20" s="1">
        <v>8.1999999999999993</v>
      </c>
      <c r="X20" s="1">
        <v>13.2</v>
      </c>
      <c r="Y20" s="1">
        <v>13.4</v>
      </c>
      <c r="Z20" s="1">
        <v>13.6</v>
      </c>
      <c r="AA20" s="1"/>
      <c r="AB20" s="1">
        <f t="shared" si="4"/>
        <v>34.379999999999995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31</v>
      </c>
      <c r="C21" s="1">
        <v>77</v>
      </c>
      <c r="D21" s="1"/>
      <c r="E21" s="1">
        <v>43</v>
      </c>
      <c r="F21" s="1">
        <v>21</v>
      </c>
      <c r="G21" s="6">
        <v>0.2</v>
      </c>
      <c r="H21" s="1">
        <v>120</v>
      </c>
      <c r="I21" s="1">
        <v>5038398</v>
      </c>
      <c r="J21" s="1">
        <v>43</v>
      </c>
      <c r="K21" s="1">
        <f t="shared" si="2"/>
        <v>0</v>
      </c>
      <c r="L21" s="1"/>
      <c r="M21" s="1"/>
      <c r="N21" s="1">
        <v>12.8</v>
      </c>
      <c r="O21" s="1">
        <f t="shared" si="7"/>
        <v>8.6</v>
      </c>
      <c r="P21" s="5">
        <f t="shared" si="11"/>
        <v>181.2</v>
      </c>
      <c r="Q21" s="5"/>
      <c r="R21" s="1"/>
      <c r="S21" s="1">
        <f t="shared" si="5"/>
        <v>25</v>
      </c>
      <c r="T21" s="1">
        <f t="shared" si="6"/>
        <v>3.9302325581395348</v>
      </c>
      <c r="U21" s="1">
        <v>4.8</v>
      </c>
      <c r="V21" s="1">
        <v>4.4000000000000004</v>
      </c>
      <c r="W21" s="1">
        <v>1.2</v>
      </c>
      <c r="X21" s="1">
        <v>6.4</v>
      </c>
      <c r="Y21" s="1">
        <v>2.2000000000000002</v>
      </c>
      <c r="Z21" s="1">
        <v>1.6</v>
      </c>
      <c r="AA21" s="1"/>
      <c r="AB21" s="1">
        <f t="shared" si="4"/>
        <v>36.24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41</v>
      </c>
      <c r="C22" s="1">
        <v>73.33</v>
      </c>
      <c r="D22" s="1">
        <v>28.78</v>
      </c>
      <c r="E22" s="1">
        <v>23.42</v>
      </c>
      <c r="F22" s="1">
        <v>67.08</v>
      </c>
      <c r="G22" s="6">
        <v>1</v>
      </c>
      <c r="H22" s="1">
        <v>150</v>
      </c>
      <c r="I22" s="1">
        <v>5038596</v>
      </c>
      <c r="J22" s="1">
        <v>22.5</v>
      </c>
      <c r="K22" s="1">
        <f t="shared" si="2"/>
        <v>0.92000000000000171</v>
      </c>
      <c r="L22" s="1"/>
      <c r="M22" s="1"/>
      <c r="N22" s="1">
        <v>20.872</v>
      </c>
      <c r="O22" s="1">
        <f t="shared" si="7"/>
        <v>4.6840000000000002</v>
      </c>
      <c r="P22" s="5">
        <f t="shared" si="11"/>
        <v>29.14800000000001</v>
      </c>
      <c r="Q22" s="5"/>
      <c r="R22" s="1"/>
      <c r="S22" s="1">
        <f t="shared" si="5"/>
        <v>25</v>
      </c>
      <c r="T22" s="1">
        <f t="shared" si="6"/>
        <v>18.777113578138341</v>
      </c>
      <c r="U22" s="1">
        <v>7.3620000000000001</v>
      </c>
      <c r="V22" s="1">
        <v>6.702</v>
      </c>
      <c r="W22" s="1">
        <v>5.1059999999999999</v>
      </c>
      <c r="X22" s="1">
        <v>2.0739999999999998</v>
      </c>
      <c r="Y22" s="1">
        <v>8.782</v>
      </c>
      <c r="Z22" s="1">
        <v>5.8319999999999999</v>
      </c>
      <c r="AA22" s="1"/>
      <c r="AB22" s="1">
        <f t="shared" si="4"/>
        <v>29.14800000000001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53</v>
      </c>
      <c r="B23" s="1" t="s">
        <v>41</v>
      </c>
      <c r="C23" s="1">
        <v>202.4</v>
      </c>
      <c r="D23" s="1">
        <v>37.42</v>
      </c>
      <c r="E23" s="1">
        <v>29.65</v>
      </c>
      <c r="F23" s="1">
        <v>207.67</v>
      </c>
      <c r="G23" s="6">
        <v>1</v>
      </c>
      <c r="H23" s="1">
        <v>120</v>
      </c>
      <c r="I23" s="1">
        <v>5038558</v>
      </c>
      <c r="J23" s="1">
        <v>30</v>
      </c>
      <c r="K23" s="1">
        <f t="shared" si="2"/>
        <v>-0.35000000000000142</v>
      </c>
      <c r="L23" s="1"/>
      <c r="M23" s="1"/>
      <c r="N23" s="1"/>
      <c r="O23" s="1">
        <f t="shared" si="7"/>
        <v>5.93</v>
      </c>
      <c r="P23" s="5"/>
      <c r="Q23" s="5"/>
      <c r="R23" s="1"/>
      <c r="S23" s="1">
        <f t="shared" si="5"/>
        <v>35.02023608768971</v>
      </c>
      <c r="T23" s="1">
        <f t="shared" si="6"/>
        <v>35.02023608768971</v>
      </c>
      <c r="U23" s="1">
        <v>6.016</v>
      </c>
      <c r="V23" s="1">
        <v>5.2359999999999998</v>
      </c>
      <c r="W23" s="1">
        <v>2.3340000000000001</v>
      </c>
      <c r="X23" s="1">
        <v>14.337999999999999</v>
      </c>
      <c r="Y23" s="1">
        <v>10.178000000000001</v>
      </c>
      <c r="Z23" s="1">
        <v>5.3567999999999998</v>
      </c>
      <c r="AA23" s="16" t="s">
        <v>39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54</v>
      </c>
      <c r="B24" s="10" t="s">
        <v>41</v>
      </c>
      <c r="C24" s="10">
        <v>351.39</v>
      </c>
      <c r="D24" s="10">
        <v>11.183999999999999</v>
      </c>
      <c r="E24" s="10">
        <v>8.0540000000000003</v>
      </c>
      <c r="F24" s="11">
        <v>354.52</v>
      </c>
      <c r="G24" s="6">
        <v>1</v>
      </c>
      <c r="H24" s="1">
        <v>180</v>
      </c>
      <c r="I24" s="1">
        <v>5038619</v>
      </c>
      <c r="J24" s="1">
        <v>5</v>
      </c>
      <c r="K24" s="1">
        <f t="shared" si="2"/>
        <v>3.0540000000000003</v>
      </c>
      <c r="L24" s="1"/>
      <c r="M24" s="1"/>
      <c r="N24" s="1"/>
      <c r="O24" s="1">
        <f t="shared" si="7"/>
        <v>1.6108</v>
      </c>
      <c r="P24" s="5"/>
      <c r="Q24" s="5"/>
      <c r="R24" s="1"/>
      <c r="S24" s="1">
        <f t="shared" si="5"/>
        <v>220.08939657313135</v>
      </c>
      <c r="T24" s="1">
        <f t="shared" si="6"/>
        <v>220.08939657313135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6" t="s">
        <v>39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7" t="s">
        <v>61</v>
      </c>
      <c r="B25" s="18" t="s">
        <v>41</v>
      </c>
      <c r="C25" s="18">
        <v>3.08</v>
      </c>
      <c r="D25" s="18"/>
      <c r="E25" s="18"/>
      <c r="F25" s="19">
        <v>2.0979999999999999</v>
      </c>
      <c r="G25" s="20">
        <v>0</v>
      </c>
      <c r="H25" s="21">
        <v>180</v>
      </c>
      <c r="I25" s="21" t="s">
        <v>62</v>
      </c>
      <c r="J25" s="21"/>
      <c r="K25" s="21">
        <f t="shared" ref="K25" si="12">E25-J25</f>
        <v>0</v>
      </c>
      <c r="L25" s="21"/>
      <c r="M25" s="21"/>
      <c r="N25" s="21"/>
      <c r="O25" s="21">
        <f t="shared" si="7"/>
        <v>0</v>
      </c>
      <c r="P25" s="23"/>
      <c r="Q25" s="23"/>
      <c r="R25" s="21"/>
      <c r="S25" s="21" t="e">
        <f t="shared" si="5"/>
        <v>#DIV/0!</v>
      </c>
      <c r="T25" s="21" t="e">
        <f t="shared" si="6"/>
        <v>#DIV/0!</v>
      </c>
      <c r="U25" s="21">
        <v>0</v>
      </c>
      <c r="V25" s="21">
        <v>1.1704000000000001</v>
      </c>
      <c r="W25" s="21">
        <v>19.495000000000001</v>
      </c>
      <c r="X25" s="21">
        <v>2.6560000000000001</v>
      </c>
      <c r="Y25" s="21">
        <v>7.3227999999999991</v>
      </c>
      <c r="Z25" s="21">
        <v>2.2599999999999998</v>
      </c>
      <c r="AA25" s="21"/>
      <c r="AB25" s="2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55</v>
      </c>
      <c r="B26" s="10" t="s">
        <v>41</v>
      </c>
      <c r="C26" s="10">
        <v>183</v>
      </c>
      <c r="D26" s="10"/>
      <c r="E26" s="10">
        <v>2.5</v>
      </c>
      <c r="F26" s="11">
        <v>142.298</v>
      </c>
      <c r="G26" s="6">
        <v>1</v>
      </c>
      <c r="H26" s="1">
        <v>150</v>
      </c>
      <c r="I26" s="1">
        <v>5038572</v>
      </c>
      <c r="J26" s="1">
        <v>6</v>
      </c>
      <c r="K26" s="1">
        <f t="shared" si="2"/>
        <v>-3.5</v>
      </c>
      <c r="L26" s="1"/>
      <c r="M26" s="1"/>
      <c r="N26" s="1"/>
      <c r="O26" s="1">
        <f t="shared" si="7"/>
        <v>0.5</v>
      </c>
      <c r="P26" s="5"/>
      <c r="Q26" s="5"/>
      <c r="R26" s="1"/>
      <c r="S26" s="1">
        <f t="shared" si="5"/>
        <v>284.596</v>
      </c>
      <c r="T26" s="1">
        <f t="shared" si="6"/>
        <v>284.596</v>
      </c>
      <c r="U26" s="1">
        <v>0.54800000000000004</v>
      </c>
      <c r="V26" s="1">
        <v>0.93900000000000006</v>
      </c>
      <c r="W26" s="1">
        <v>2.331</v>
      </c>
      <c r="X26" s="1">
        <v>3.2330000000000001</v>
      </c>
      <c r="Y26" s="1">
        <v>15.871</v>
      </c>
      <c r="Z26" s="1">
        <v>3.5350000000000001</v>
      </c>
      <c r="AA26" s="16" t="s">
        <v>39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7" t="s">
        <v>50</v>
      </c>
      <c r="B27" s="18" t="s">
        <v>41</v>
      </c>
      <c r="C27" s="18">
        <v>102.22</v>
      </c>
      <c r="D27" s="18"/>
      <c r="E27" s="18">
        <v>7.43</v>
      </c>
      <c r="F27" s="19">
        <v>84.79</v>
      </c>
      <c r="G27" s="20">
        <v>0</v>
      </c>
      <c r="H27" s="21" t="e">
        <v>#N/A</v>
      </c>
      <c r="I27" s="21" t="s">
        <v>51</v>
      </c>
      <c r="J27" s="21">
        <v>5</v>
      </c>
      <c r="K27" s="21">
        <f t="shared" ref="K27" si="13">E27-J27</f>
        <v>2.4299999999999997</v>
      </c>
      <c r="L27" s="21"/>
      <c r="M27" s="21"/>
      <c r="N27" s="21"/>
      <c r="O27" s="21">
        <f t="shared" si="7"/>
        <v>1.486</v>
      </c>
      <c r="P27" s="23"/>
      <c r="Q27" s="23"/>
      <c r="R27" s="21"/>
      <c r="S27" s="21">
        <f t="shared" si="5"/>
        <v>57.059219380888294</v>
      </c>
      <c r="T27" s="21">
        <f t="shared" si="6"/>
        <v>57.059219380888294</v>
      </c>
      <c r="U27" s="21">
        <v>0.55400000000000005</v>
      </c>
      <c r="V27" s="21">
        <v>0.55000000000000004</v>
      </c>
      <c r="W27" s="21">
        <v>0</v>
      </c>
      <c r="X27" s="21">
        <v>0</v>
      </c>
      <c r="Y27" s="21">
        <v>0</v>
      </c>
      <c r="Z27" s="21">
        <v>0</v>
      </c>
      <c r="AA27" s="16" t="s">
        <v>39</v>
      </c>
      <c r="AB27" s="2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41</v>
      </c>
      <c r="C28" s="1">
        <v>73.177999999999997</v>
      </c>
      <c r="D28" s="1">
        <v>29.716000000000001</v>
      </c>
      <c r="E28" s="1">
        <v>31.59</v>
      </c>
      <c r="F28" s="1">
        <v>71.304000000000002</v>
      </c>
      <c r="G28" s="6">
        <v>1</v>
      </c>
      <c r="H28" s="1">
        <v>120</v>
      </c>
      <c r="I28" s="1">
        <v>6159901</v>
      </c>
      <c r="J28" s="1">
        <v>33.799999999999997</v>
      </c>
      <c r="K28" s="1">
        <f t="shared" si="2"/>
        <v>-2.2099999999999973</v>
      </c>
      <c r="L28" s="1"/>
      <c r="M28" s="1"/>
      <c r="N28" s="1"/>
      <c r="O28" s="1">
        <f t="shared" si="7"/>
        <v>6.3179999999999996</v>
      </c>
      <c r="P28" s="5">
        <f>25*O28-N28-F28</f>
        <v>86.645999999999987</v>
      </c>
      <c r="Q28" s="5"/>
      <c r="R28" s="1"/>
      <c r="S28" s="1">
        <f t="shared" si="5"/>
        <v>25</v>
      </c>
      <c r="T28" s="1">
        <f t="shared" si="6"/>
        <v>11.285849952516621</v>
      </c>
      <c r="U28" s="1">
        <v>5.5888</v>
      </c>
      <c r="V28" s="1">
        <v>6.5049999999999999</v>
      </c>
      <c r="W28" s="1">
        <v>4.5432000000000006</v>
      </c>
      <c r="X28" s="1">
        <v>6.4951999999999996</v>
      </c>
      <c r="Y28" s="1">
        <v>9.479000000000001</v>
      </c>
      <c r="Z28" s="1">
        <v>8.2108000000000008</v>
      </c>
      <c r="AA28" s="1"/>
      <c r="AB28" s="1">
        <f t="shared" si="4"/>
        <v>86.645999999999987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41</v>
      </c>
      <c r="C29" s="1">
        <v>470.8</v>
      </c>
      <c r="D29" s="1"/>
      <c r="E29" s="1">
        <v>2.8479999999999999</v>
      </c>
      <c r="F29" s="1">
        <v>461.91300000000001</v>
      </c>
      <c r="G29" s="6">
        <v>1</v>
      </c>
      <c r="H29" s="1">
        <v>120</v>
      </c>
      <c r="I29" s="1">
        <v>6159949</v>
      </c>
      <c r="J29" s="1">
        <v>3.5</v>
      </c>
      <c r="K29" s="1">
        <f t="shared" si="2"/>
        <v>-0.65200000000000014</v>
      </c>
      <c r="L29" s="1"/>
      <c r="M29" s="1"/>
      <c r="N29" s="1"/>
      <c r="O29" s="1">
        <f t="shared" si="7"/>
        <v>0.5696</v>
      </c>
      <c r="P29" s="5"/>
      <c r="Q29" s="5"/>
      <c r="R29" s="1"/>
      <c r="S29" s="1">
        <f t="shared" si="5"/>
        <v>810.94276685393265</v>
      </c>
      <c r="T29" s="1">
        <f t="shared" si="6"/>
        <v>810.94276685393265</v>
      </c>
      <c r="U29" s="1">
        <v>0.54859999999999998</v>
      </c>
      <c r="V29" s="1">
        <v>1.0711999999999999</v>
      </c>
      <c r="W29" s="1">
        <v>29.568999999999999</v>
      </c>
      <c r="X29" s="1">
        <v>9.3953999999999986</v>
      </c>
      <c r="Y29" s="1">
        <v>6.0073999999999996</v>
      </c>
      <c r="Z29" s="1">
        <v>1.9398</v>
      </c>
      <c r="AA29" s="16" t="s">
        <v>39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28</v>
      </c>
      <c r="D30" s="1">
        <v>352</v>
      </c>
      <c r="E30" s="1">
        <v>33</v>
      </c>
      <c r="F30" s="1">
        <v>319</v>
      </c>
      <c r="G30" s="6">
        <v>0.1</v>
      </c>
      <c r="H30" s="1">
        <v>60</v>
      </c>
      <c r="I30" s="1">
        <v>8444170</v>
      </c>
      <c r="J30" s="1">
        <v>46</v>
      </c>
      <c r="K30" s="1">
        <f t="shared" si="2"/>
        <v>-13</v>
      </c>
      <c r="L30" s="1"/>
      <c r="M30" s="1"/>
      <c r="N30" s="1"/>
      <c r="O30" s="1">
        <f t="shared" si="7"/>
        <v>6.6</v>
      </c>
      <c r="P30" s="5"/>
      <c r="Q30" s="5"/>
      <c r="R30" s="1"/>
      <c r="S30" s="1">
        <f t="shared" si="5"/>
        <v>48.333333333333336</v>
      </c>
      <c r="T30" s="1">
        <f t="shared" si="6"/>
        <v>48.333333333333336</v>
      </c>
      <c r="U30" s="1">
        <v>14</v>
      </c>
      <c r="V30" s="1">
        <v>22</v>
      </c>
      <c r="W30" s="1">
        <v>9.4</v>
      </c>
      <c r="X30" s="1">
        <v>12</v>
      </c>
      <c r="Y30" s="1">
        <v>14.4</v>
      </c>
      <c r="Z30" s="1">
        <v>7.4</v>
      </c>
      <c r="AA30" s="15" t="s">
        <v>32</v>
      </c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77</v>
      </c>
      <c r="D31" s="1">
        <v>32</v>
      </c>
      <c r="E31" s="1">
        <v>36</v>
      </c>
      <c r="F31" s="1">
        <v>73</v>
      </c>
      <c r="G31" s="6">
        <v>0.14000000000000001</v>
      </c>
      <c r="H31" s="1">
        <v>180</v>
      </c>
      <c r="I31" s="1">
        <v>9988391</v>
      </c>
      <c r="J31" s="1">
        <v>36</v>
      </c>
      <c r="K31" s="1">
        <f t="shared" si="2"/>
        <v>0</v>
      </c>
      <c r="L31" s="1"/>
      <c r="M31" s="1"/>
      <c r="N31" s="1"/>
      <c r="O31" s="1">
        <f t="shared" si="7"/>
        <v>7.2</v>
      </c>
      <c r="P31" s="5">
        <f>25*O31-N31-F31</f>
        <v>107</v>
      </c>
      <c r="Q31" s="5"/>
      <c r="R31" s="1"/>
      <c r="S31" s="1">
        <f t="shared" si="5"/>
        <v>25</v>
      </c>
      <c r="T31" s="1">
        <f t="shared" si="6"/>
        <v>10.138888888888889</v>
      </c>
      <c r="U31" s="1">
        <v>2.6</v>
      </c>
      <c r="V31" s="1">
        <v>5.2</v>
      </c>
      <c r="W31" s="1">
        <v>3.2</v>
      </c>
      <c r="X31" s="1">
        <v>1.8</v>
      </c>
      <c r="Y31" s="1">
        <v>5.2</v>
      </c>
      <c r="Z31" s="1">
        <v>10.4</v>
      </c>
      <c r="AA31" s="1"/>
      <c r="AB31" s="1">
        <f t="shared" si="4"/>
        <v>14.980000000000002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54</v>
      </c>
      <c r="D32" s="1">
        <v>129</v>
      </c>
      <c r="E32" s="1">
        <v>27</v>
      </c>
      <c r="F32" s="1">
        <v>156</v>
      </c>
      <c r="G32" s="6">
        <v>0.18</v>
      </c>
      <c r="H32" s="1">
        <v>270</v>
      </c>
      <c r="I32" s="1">
        <v>9988681</v>
      </c>
      <c r="J32" s="1">
        <v>26</v>
      </c>
      <c r="K32" s="1">
        <f t="shared" si="2"/>
        <v>1</v>
      </c>
      <c r="L32" s="1"/>
      <c r="M32" s="1"/>
      <c r="N32" s="1"/>
      <c r="O32" s="1">
        <f t="shared" si="7"/>
        <v>5.4</v>
      </c>
      <c r="P32" s="5"/>
      <c r="Q32" s="5"/>
      <c r="R32" s="1"/>
      <c r="S32" s="1">
        <f t="shared" si="5"/>
        <v>28.888888888888886</v>
      </c>
      <c r="T32" s="1">
        <f t="shared" si="6"/>
        <v>28.888888888888886</v>
      </c>
      <c r="U32" s="1">
        <v>3</v>
      </c>
      <c r="V32" s="1">
        <v>7.8</v>
      </c>
      <c r="W32" s="1">
        <v>8</v>
      </c>
      <c r="X32" s="1">
        <v>7.8</v>
      </c>
      <c r="Y32" s="1">
        <v>1.8</v>
      </c>
      <c r="Z32" s="1">
        <v>2.4</v>
      </c>
      <c r="AA32" s="15" t="s">
        <v>32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41</v>
      </c>
      <c r="C33" s="1">
        <v>199.49</v>
      </c>
      <c r="D33" s="1"/>
      <c r="E33" s="1">
        <v>9.51</v>
      </c>
      <c r="F33" s="1">
        <v>189.39500000000001</v>
      </c>
      <c r="G33" s="6">
        <v>1</v>
      </c>
      <c r="H33" s="1">
        <v>120</v>
      </c>
      <c r="I33" s="1">
        <v>8785228</v>
      </c>
      <c r="J33" s="1">
        <v>9.5</v>
      </c>
      <c r="K33" s="1">
        <f t="shared" si="2"/>
        <v>9.9999999999997868E-3</v>
      </c>
      <c r="L33" s="1"/>
      <c r="M33" s="1"/>
      <c r="N33" s="1"/>
      <c r="O33" s="1">
        <f t="shared" si="7"/>
        <v>1.9019999999999999</v>
      </c>
      <c r="P33" s="5"/>
      <c r="Q33" s="5"/>
      <c r="R33" s="1"/>
      <c r="S33" s="1">
        <f t="shared" si="5"/>
        <v>99.576761303890649</v>
      </c>
      <c r="T33" s="1">
        <f t="shared" si="6"/>
        <v>99.576761303890649</v>
      </c>
      <c r="U33" s="1">
        <v>1.899</v>
      </c>
      <c r="V33" s="1">
        <v>0.58799999999999997</v>
      </c>
      <c r="W33" s="1">
        <v>0</v>
      </c>
      <c r="X33" s="1">
        <v>0</v>
      </c>
      <c r="Y33" s="1">
        <v>0</v>
      </c>
      <c r="Z33" s="1">
        <v>0</v>
      </c>
      <c r="AA33" s="16" t="s">
        <v>39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41</v>
      </c>
      <c r="C34" s="1">
        <v>344.19400000000002</v>
      </c>
      <c r="D34" s="1"/>
      <c r="E34" s="1">
        <v>21.988</v>
      </c>
      <c r="F34" s="1">
        <v>321.37799999999999</v>
      </c>
      <c r="G34" s="6">
        <v>1</v>
      </c>
      <c r="H34" s="1">
        <v>120</v>
      </c>
      <c r="I34" s="1">
        <v>8785198</v>
      </c>
      <c r="J34" s="1">
        <v>24.5</v>
      </c>
      <c r="K34" s="1">
        <f t="shared" si="2"/>
        <v>-2.5120000000000005</v>
      </c>
      <c r="L34" s="1"/>
      <c r="M34" s="1"/>
      <c r="N34" s="1"/>
      <c r="O34" s="1">
        <f t="shared" si="7"/>
        <v>4.3975999999999997</v>
      </c>
      <c r="P34" s="5"/>
      <c r="Q34" s="5"/>
      <c r="R34" s="1"/>
      <c r="S34" s="1">
        <f t="shared" si="5"/>
        <v>73.080316536292528</v>
      </c>
      <c r="T34" s="1">
        <f t="shared" si="6"/>
        <v>73.080316536292528</v>
      </c>
      <c r="U34" s="1">
        <v>4.9767999999999999</v>
      </c>
      <c r="V34" s="1">
        <v>4.9055999999999997</v>
      </c>
      <c r="W34" s="1">
        <v>2.4668000000000001</v>
      </c>
      <c r="X34" s="1">
        <v>0</v>
      </c>
      <c r="Y34" s="1">
        <v>0</v>
      </c>
      <c r="Z34" s="1">
        <v>0</v>
      </c>
      <c r="AA34" s="16" t="s">
        <v>39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62</v>
      </c>
      <c r="D35" s="1">
        <v>336</v>
      </c>
      <c r="E35" s="1">
        <v>136</v>
      </c>
      <c r="F35" s="1">
        <v>250</v>
      </c>
      <c r="G35" s="6">
        <v>0.1</v>
      </c>
      <c r="H35" s="1">
        <v>60</v>
      </c>
      <c r="I35" s="1">
        <v>8444187</v>
      </c>
      <c r="J35" s="1">
        <v>145</v>
      </c>
      <c r="K35" s="1">
        <f t="shared" si="2"/>
        <v>-9</v>
      </c>
      <c r="L35" s="1"/>
      <c r="M35" s="1"/>
      <c r="N35" s="1"/>
      <c r="O35" s="1">
        <f t="shared" si="7"/>
        <v>27.2</v>
      </c>
      <c r="P35" s="5">
        <f t="shared" ref="P35:P37" si="14">25*O35-N35-F35</f>
        <v>430</v>
      </c>
      <c r="Q35" s="5"/>
      <c r="R35" s="1"/>
      <c r="S35" s="1">
        <f t="shared" si="5"/>
        <v>25</v>
      </c>
      <c r="T35" s="1">
        <f t="shared" si="6"/>
        <v>9.1911764705882355</v>
      </c>
      <c r="U35" s="1">
        <v>23.6</v>
      </c>
      <c r="V35" s="1">
        <v>25.4</v>
      </c>
      <c r="W35" s="1">
        <v>18</v>
      </c>
      <c r="X35" s="1">
        <v>17.600000000000001</v>
      </c>
      <c r="Y35" s="1">
        <v>19.399999999999999</v>
      </c>
      <c r="Z35" s="1">
        <v>9.4</v>
      </c>
      <c r="AA35" s="1"/>
      <c r="AB35" s="1">
        <f t="shared" si="4"/>
        <v>43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31</v>
      </c>
      <c r="C36" s="1">
        <v>62</v>
      </c>
      <c r="D36" s="1">
        <v>148</v>
      </c>
      <c r="E36" s="1">
        <v>122</v>
      </c>
      <c r="F36" s="1">
        <v>76</v>
      </c>
      <c r="G36" s="6">
        <v>0.1</v>
      </c>
      <c r="H36" s="1">
        <v>90</v>
      </c>
      <c r="I36" s="1">
        <v>8444194</v>
      </c>
      <c r="J36" s="1">
        <v>118</v>
      </c>
      <c r="K36" s="1">
        <f t="shared" si="2"/>
        <v>4</v>
      </c>
      <c r="L36" s="1"/>
      <c r="M36" s="1"/>
      <c r="N36" s="1">
        <v>124</v>
      </c>
      <c r="O36" s="1">
        <f t="shared" si="7"/>
        <v>24.4</v>
      </c>
      <c r="P36" s="5">
        <f t="shared" si="14"/>
        <v>410</v>
      </c>
      <c r="Q36" s="5"/>
      <c r="R36" s="1"/>
      <c r="S36" s="1">
        <f t="shared" si="5"/>
        <v>25</v>
      </c>
      <c r="T36" s="1">
        <f t="shared" si="6"/>
        <v>8.1967213114754109</v>
      </c>
      <c r="U36" s="1">
        <v>21</v>
      </c>
      <c r="V36" s="1">
        <v>15.2</v>
      </c>
      <c r="W36" s="1">
        <v>12</v>
      </c>
      <c r="X36" s="1">
        <v>10.6</v>
      </c>
      <c r="Y36" s="1">
        <v>12</v>
      </c>
      <c r="Z36" s="1">
        <v>15.6</v>
      </c>
      <c r="AA36" s="1"/>
      <c r="AB36" s="1">
        <f t="shared" si="4"/>
        <v>41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71</v>
      </c>
      <c r="B37" s="1" t="s">
        <v>31</v>
      </c>
      <c r="C37" s="1">
        <v>108</v>
      </c>
      <c r="D37" s="1">
        <v>67</v>
      </c>
      <c r="E37" s="1">
        <v>61</v>
      </c>
      <c r="F37" s="1">
        <v>114</v>
      </c>
      <c r="G37" s="6">
        <v>0.2</v>
      </c>
      <c r="H37" s="1">
        <v>120</v>
      </c>
      <c r="I37" s="1">
        <v>783798</v>
      </c>
      <c r="J37" s="1">
        <v>61</v>
      </c>
      <c r="K37" s="1">
        <f t="shared" si="2"/>
        <v>0</v>
      </c>
      <c r="L37" s="1"/>
      <c r="M37" s="1"/>
      <c r="N37" s="1"/>
      <c r="O37" s="1">
        <f t="shared" si="7"/>
        <v>12.2</v>
      </c>
      <c r="P37" s="5">
        <f t="shared" si="14"/>
        <v>191</v>
      </c>
      <c r="Q37" s="5"/>
      <c r="R37" s="1"/>
      <c r="S37" s="1">
        <f t="shared" si="5"/>
        <v>25</v>
      </c>
      <c r="T37" s="1">
        <f t="shared" si="6"/>
        <v>9.3442622950819683</v>
      </c>
      <c r="U37" s="1">
        <v>6.4</v>
      </c>
      <c r="V37" s="1">
        <v>10</v>
      </c>
      <c r="W37" s="1">
        <v>5.4</v>
      </c>
      <c r="X37" s="1">
        <v>8</v>
      </c>
      <c r="Y37" s="1">
        <v>13</v>
      </c>
      <c r="Z37" s="1">
        <v>12.4</v>
      </c>
      <c r="AA37" s="1"/>
      <c r="AB37" s="1">
        <f t="shared" si="4"/>
        <v>38.200000000000003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72</v>
      </c>
      <c r="B38" s="10" t="s">
        <v>41</v>
      </c>
      <c r="C38" s="10">
        <v>161.732</v>
      </c>
      <c r="D38" s="10"/>
      <c r="E38" s="10">
        <v>118.80200000000001</v>
      </c>
      <c r="F38" s="11">
        <v>27.486000000000001</v>
      </c>
      <c r="G38" s="6">
        <v>1</v>
      </c>
      <c r="H38" s="1">
        <v>120</v>
      </c>
      <c r="I38" s="1">
        <v>783811</v>
      </c>
      <c r="J38" s="1">
        <v>111.5</v>
      </c>
      <c r="K38" s="1">
        <f t="shared" si="2"/>
        <v>7.3020000000000067</v>
      </c>
      <c r="L38" s="1"/>
      <c r="M38" s="1"/>
      <c r="N38" s="1"/>
      <c r="O38" s="1">
        <f t="shared" si="7"/>
        <v>23.760400000000001</v>
      </c>
      <c r="P38" s="5">
        <f>20*(O38+O39)-N38-N39-F38-F39</f>
        <v>317.77500000000003</v>
      </c>
      <c r="Q38" s="5"/>
      <c r="R38" s="1"/>
      <c r="S38" s="1">
        <f t="shared" si="5"/>
        <v>14.53094224002963</v>
      </c>
      <c r="T38" s="1">
        <f t="shared" si="6"/>
        <v>1.1567987070924732</v>
      </c>
      <c r="U38" s="1">
        <v>2.2995999999999999</v>
      </c>
      <c r="V38" s="1">
        <v>0</v>
      </c>
      <c r="W38" s="1">
        <v>0.71520000000000006</v>
      </c>
      <c r="X38" s="1">
        <v>0.73880000000000001</v>
      </c>
      <c r="Y38" s="1">
        <v>0</v>
      </c>
      <c r="Z38" s="1">
        <v>0</v>
      </c>
      <c r="AA38" s="1"/>
      <c r="AB38" s="1">
        <f t="shared" si="4"/>
        <v>317.77500000000003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7" t="s">
        <v>73</v>
      </c>
      <c r="B39" s="18" t="s">
        <v>41</v>
      </c>
      <c r="C39" s="18">
        <v>69.775999999999996</v>
      </c>
      <c r="D39" s="18">
        <v>69.962000000000003</v>
      </c>
      <c r="E39" s="18"/>
      <c r="F39" s="19">
        <v>129.947</v>
      </c>
      <c r="G39" s="20">
        <v>0</v>
      </c>
      <c r="H39" s="21" t="e">
        <v>#N/A</v>
      </c>
      <c r="I39" s="21" t="s">
        <v>62</v>
      </c>
      <c r="J39" s="21"/>
      <c r="K39" s="21">
        <f t="shared" si="2"/>
        <v>0</v>
      </c>
      <c r="L39" s="21"/>
      <c r="M39" s="21"/>
      <c r="N39" s="21"/>
      <c r="O39" s="21">
        <f t="shared" si="7"/>
        <v>0</v>
      </c>
      <c r="P39" s="23"/>
      <c r="Q39" s="23"/>
      <c r="R39" s="21"/>
      <c r="S39" s="21" t="e">
        <f t="shared" si="5"/>
        <v>#DIV/0!</v>
      </c>
      <c r="T39" s="21" t="e">
        <f t="shared" si="6"/>
        <v>#DIV/0!</v>
      </c>
      <c r="U39" s="21">
        <v>0.96880000000000011</v>
      </c>
      <c r="V39" s="21">
        <v>15.4308</v>
      </c>
      <c r="W39" s="21">
        <v>1.3984000000000001</v>
      </c>
      <c r="X39" s="21">
        <v>14.757</v>
      </c>
      <c r="Y39" s="21">
        <v>20.247599999999998</v>
      </c>
      <c r="Z39" s="21">
        <v>9.4507999999999992</v>
      </c>
      <c r="AA39" s="16" t="s">
        <v>39</v>
      </c>
      <c r="AB39" s="2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74</v>
      </c>
      <c r="B40" s="1" t="s">
        <v>31</v>
      </c>
      <c r="C40" s="1">
        <v>37</v>
      </c>
      <c r="D40" s="1">
        <v>209</v>
      </c>
      <c r="E40" s="1">
        <v>53</v>
      </c>
      <c r="F40" s="1">
        <v>193</v>
      </c>
      <c r="G40" s="6">
        <v>0.2</v>
      </c>
      <c r="H40" s="1">
        <v>120</v>
      </c>
      <c r="I40" s="1">
        <v>783804</v>
      </c>
      <c r="J40" s="1">
        <v>48</v>
      </c>
      <c r="K40" s="1">
        <f t="shared" si="2"/>
        <v>5</v>
      </c>
      <c r="L40" s="1"/>
      <c r="M40" s="1"/>
      <c r="N40" s="1"/>
      <c r="O40" s="1">
        <f t="shared" si="7"/>
        <v>10.6</v>
      </c>
      <c r="P40" s="5">
        <f t="shared" ref="P40:P41" si="15">25*O40-N40-F40</f>
        <v>72</v>
      </c>
      <c r="Q40" s="5"/>
      <c r="R40" s="1"/>
      <c r="S40" s="1">
        <f t="shared" si="5"/>
        <v>25</v>
      </c>
      <c r="T40" s="1">
        <f t="shared" si="6"/>
        <v>18.20754716981132</v>
      </c>
      <c r="U40" s="1">
        <v>6.4</v>
      </c>
      <c r="V40" s="1">
        <v>13</v>
      </c>
      <c r="W40" s="1">
        <v>6.2</v>
      </c>
      <c r="X40" s="1">
        <v>7.4</v>
      </c>
      <c r="Y40" s="1">
        <v>8.6</v>
      </c>
      <c r="Z40" s="1">
        <v>9.6</v>
      </c>
      <c r="AA40" s="1"/>
      <c r="AB40" s="1">
        <f t="shared" si="4"/>
        <v>14.4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75</v>
      </c>
      <c r="B41" s="10" t="s">
        <v>41</v>
      </c>
      <c r="C41" s="10">
        <v>522.27499999999998</v>
      </c>
      <c r="D41" s="10">
        <v>68.188999999999993</v>
      </c>
      <c r="E41" s="10">
        <v>418.03100000000001</v>
      </c>
      <c r="F41" s="11">
        <v>101.40300000000001</v>
      </c>
      <c r="G41" s="6">
        <v>1</v>
      </c>
      <c r="H41" s="1">
        <v>120</v>
      </c>
      <c r="I41" s="1">
        <v>783828</v>
      </c>
      <c r="J41" s="1">
        <v>402</v>
      </c>
      <c r="K41" s="1">
        <f t="shared" si="2"/>
        <v>16.031000000000006</v>
      </c>
      <c r="L41" s="1"/>
      <c r="M41" s="1"/>
      <c r="N41" s="1">
        <v>266.34199999999998</v>
      </c>
      <c r="O41" s="1">
        <f t="shared" si="7"/>
        <v>83.606200000000001</v>
      </c>
      <c r="P41" s="5">
        <f t="shared" si="15"/>
        <v>1722.41</v>
      </c>
      <c r="Q41" s="5"/>
      <c r="R41" s="1"/>
      <c r="S41" s="1">
        <f t="shared" si="5"/>
        <v>25.000000000000004</v>
      </c>
      <c r="T41" s="1">
        <f t="shared" si="6"/>
        <v>4.398537429042344</v>
      </c>
      <c r="U41" s="1">
        <v>40.3232</v>
      </c>
      <c r="V41" s="1">
        <v>36.048999999999999</v>
      </c>
      <c r="W41" s="1">
        <v>16.851600000000001</v>
      </c>
      <c r="X41" s="1">
        <v>40.017600000000002</v>
      </c>
      <c r="Y41" s="1">
        <v>59.402000000000001</v>
      </c>
      <c r="Z41" s="1">
        <v>5.4944000000000006</v>
      </c>
      <c r="AA41" s="9" t="s">
        <v>78</v>
      </c>
      <c r="AB41" s="1">
        <f t="shared" si="4"/>
        <v>1722.41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7" t="s">
        <v>76</v>
      </c>
      <c r="B42" s="18" t="s">
        <v>41</v>
      </c>
      <c r="C42" s="18">
        <v>-27.696000000000002</v>
      </c>
      <c r="D42" s="18">
        <v>98.725999999999999</v>
      </c>
      <c r="E42" s="18">
        <v>71.03</v>
      </c>
      <c r="F42" s="19"/>
      <c r="G42" s="20">
        <v>0</v>
      </c>
      <c r="H42" s="21" t="e">
        <v>#N/A</v>
      </c>
      <c r="I42" s="21" t="s">
        <v>62</v>
      </c>
      <c r="J42" s="21">
        <v>91</v>
      </c>
      <c r="K42" s="21">
        <f t="shared" si="2"/>
        <v>-19.97</v>
      </c>
      <c r="L42" s="21"/>
      <c r="M42" s="21"/>
      <c r="N42" s="21"/>
      <c r="O42" s="21">
        <f t="shared" si="7"/>
        <v>14.206</v>
      </c>
      <c r="P42" s="23"/>
      <c r="Q42" s="23"/>
      <c r="R42" s="21"/>
      <c r="S42" s="21">
        <f t="shared" si="5"/>
        <v>0</v>
      </c>
      <c r="T42" s="21">
        <f t="shared" si="6"/>
        <v>0</v>
      </c>
      <c r="U42" s="21">
        <v>16.7972</v>
      </c>
      <c r="V42" s="21">
        <v>56.360799999999998</v>
      </c>
      <c r="W42" s="21">
        <v>39.165599999999998</v>
      </c>
      <c r="X42" s="21">
        <v>42.155999999999999</v>
      </c>
      <c r="Y42" s="21">
        <v>22.95</v>
      </c>
      <c r="Z42" s="21">
        <v>69.622</v>
      </c>
      <c r="AA42" s="21"/>
      <c r="AB42" s="2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/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31</v>
      </c>
      <c r="C44" s="1">
        <v>1295</v>
      </c>
      <c r="D44" s="1">
        <v>11</v>
      </c>
      <c r="E44" s="1">
        <v>248</v>
      </c>
      <c r="F44" s="1">
        <v>1058</v>
      </c>
      <c r="G44" s="6">
        <v>0.18</v>
      </c>
      <c r="H44" s="1"/>
      <c r="I44" s="1"/>
      <c r="J44" s="1">
        <v>223</v>
      </c>
      <c r="K44" s="1">
        <f t="shared" ref="K44:K45" si="16">E44-J44</f>
        <v>25</v>
      </c>
      <c r="L44" s="1"/>
      <c r="M44" s="1"/>
      <c r="N44" s="1">
        <v>600</v>
      </c>
      <c r="O44" s="1">
        <f>E44/5</f>
        <v>49.6</v>
      </c>
      <c r="P44" s="5"/>
      <c r="Q44" s="5">
        <v>600</v>
      </c>
      <c r="R44" s="1"/>
      <c r="S44" s="1">
        <f t="shared" ref="S44:S45" si="17">(F44+N44+P44)/O44</f>
        <v>33.427419354838712</v>
      </c>
      <c r="T44" s="1">
        <f t="shared" ref="T44:T45" si="18">(F44+N44)/O44</f>
        <v>33.427419354838712</v>
      </c>
      <c r="U44" s="1">
        <v>75.2</v>
      </c>
      <c r="V44" s="1">
        <v>25.8</v>
      </c>
      <c r="W44" s="1">
        <v>0</v>
      </c>
      <c r="X44" s="1">
        <v>0</v>
      </c>
      <c r="Y44" s="1">
        <v>1.8</v>
      </c>
      <c r="Z44" s="1">
        <v>89.8</v>
      </c>
      <c r="AA44" s="1"/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36</v>
      </c>
      <c r="B45" s="1" t="s">
        <v>31</v>
      </c>
      <c r="C45" s="1">
        <v>34</v>
      </c>
      <c r="D45" s="1"/>
      <c r="E45" s="1"/>
      <c r="F45" s="1"/>
      <c r="G45" s="6">
        <v>0.18</v>
      </c>
      <c r="H45" s="1">
        <v>120</v>
      </c>
      <c r="I45" s="1"/>
      <c r="J45" s="1">
        <v>37</v>
      </c>
      <c r="K45" s="1">
        <f t="shared" si="16"/>
        <v>-37</v>
      </c>
      <c r="L45" s="1"/>
      <c r="M45" s="1"/>
      <c r="N45" s="1">
        <v>600</v>
      </c>
      <c r="O45" s="1">
        <f>E45/5</f>
        <v>0</v>
      </c>
      <c r="P45" s="5"/>
      <c r="Q45" s="5">
        <v>600</v>
      </c>
      <c r="R45" s="1"/>
      <c r="S45" s="1" t="e">
        <f t="shared" si="17"/>
        <v>#DIV/0!</v>
      </c>
      <c r="T45" s="1" t="e">
        <f t="shared" si="18"/>
        <v>#DIV/0!</v>
      </c>
      <c r="U45" s="1">
        <v>7</v>
      </c>
      <c r="V45" s="1">
        <v>35.6</v>
      </c>
      <c r="W45" s="1">
        <v>39</v>
      </c>
      <c r="X45" s="1">
        <v>53.2</v>
      </c>
      <c r="Y45" s="1">
        <v>54.8</v>
      </c>
      <c r="Z45" s="1">
        <v>48</v>
      </c>
      <c r="AA45" s="1"/>
      <c r="AB45" s="1">
        <f>P45*G45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2" xr:uid="{956CFE17-2BF3-4C92-824F-9A44E4B9D4A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2024-07-15T10:47:34Z</dcterms:created>
  <dcterms:modified xsi:type="dcterms:W3CDTF">2024-09-18T13:15:26Z</dcterms:modified>
</cp:coreProperties>
</file>