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7095" yWindow="30" windowWidth="14910" windowHeight="9900"/>
  </bookViews>
  <sheets>
    <sheet name="Дист 1" sheetId="13" r:id="rId1"/>
    <sheet name="кск формула" sheetId="14" r:id="rId2"/>
  </sheets>
  <definedNames>
    <definedName name="_xlnm._FilterDatabase" localSheetId="0" hidden="1">'Дист 1'!$B$9:$AY$123</definedName>
    <definedName name="_xlnm._FilterDatabase" localSheetId="1" hidden="1">'кск формула'!$B$1:$E$89</definedName>
  </definedNames>
  <calcPr calcId="162913" refMode="R1C1"/>
</workbook>
</file>

<file path=xl/calcChain.xml><?xml version="1.0" encoding="utf-8"?>
<calcChain xmlns="http://schemas.openxmlformats.org/spreadsheetml/2006/main">
  <c r="A102" i="13" l="1"/>
  <c r="E102" i="13"/>
  <c r="G102" i="13" s="1"/>
  <c r="E74" i="13"/>
  <c r="G74" i="13" s="1"/>
  <c r="A74" i="13"/>
  <c r="E78" i="13" l="1"/>
  <c r="G78" i="13" s="1"/>
  <c r="A78" i="13"/>
  <c r="E60" i="13"/>
  <c r="G60" i="13" s="1"/>
  <c r="A60" i="13"/>
  <c r="E59" i="13"/>
  <c r="G59" i="13" s="1"/>
  <c r="A59" i="13"/>
  <c r="E58" i="13"/>
  <c r="G58" i="13" s="1"/>
  <c r="A58" i="13"/>
  <c r="E69" i="13"/>
  <c r="G69" i="13" s="1"/>
  <c r="A69" i="13"/>
  <c r="A34" i="13"/>
  <c r="E34" i="13"/>
  <c r="G34" i="13" s="1"/>
  <c r="E47" i="13"/>
  <c r="G47" i="13" s="1"/>
  <c r="A47" i="13"/>
  <c r="E99" i="13"/>
  <c r="G99" i="13" s="1"/>
  <c r="A99" i="13"/>
  <c r="E46" i="13"/>
  <c r="G46" i="13" s="1"/>
  <c r="A46" i="13"/>
  <c r="E70" i="13"/>
  <c r="G70" i="13" s="1"/>
  <c r="A70" i="13"/>
  <c r="E64" i="13" l="1"/>
  <c r="G64" i="13" s="1"/>
  <c r="A64" i="13"/>
  <c r="A73" i="13" l="1"/>
  <c r="E73" i="13"/>
  <c r="G73" i="13" s="1"/>
  <c r="E26" i="13"/>
  <c r="G26" i="13" s="1"/>
  <c r="A26" i="13"/>
  <c r="E18" i="13"/>
  <c r="G18" i="13" s="1"/>
  <c r="A18" i="13"/>
  <c r="E15" i="13"/>
  <c r="G15" i="13" s="1"/>
  <c r="A15" i="13"/>
  <c r="E37" i="13" l="1"/>
  <c r="G37" i="13" s="1"/>
  <c r="E38" i="13"/>
  <c r="G38" i="13" s="1"/>
  <c r="A37" i="13"/>
  <c r="A38" i="13"/>
  <c r="E43" i="13" l="1"/>
  <c r="G43" i="13" s="1"/>
  <c r="A43" i="13"/>
  <c r="A72" i="13" l="1"/>
  <c r="E72" i="13"/>
  <c r="G72" i="13" s="1"/>
  <c r="E80" i="13" l="1"/>
  <c r="G80" i="13" s="1"/>
  <c r="A80" i="13"/>
  <c r="A95" i="13" l="1"/>
  <c r="E95" i="13"/>
  <c r="G95" i="13" s="1"/>
  <c r="A23" i="13" l="1"/>
  <c r="E23" i="13"/>
  <c r="G23" i="13" s="1"/>
  <c r="A27" i="13"/>
  <c r="E27" i="13"/>
  <c r="G27" i="13" s="1"/>
  <c r="E36" i="13"/>
  <c r="G36" i="13" s="1"/>
  <c r="A36" i="13"/>
  <c r="A101" i="13" l="1"/>
  <c r="E101" i="13"/>
  <c r="G101" i="13" s="1"/>
  <c r="E100" i="13"/>
  <c r="G100" i="13" s="1"/>
  <c r="A100" i="13"/>
  <c r="A81" i="13"/>
  <c r="E81" i="13"/>
  <c r="G81" i="13" s="1"/>
  <c r="A98" i="13"/>
  <c r="E98" i="13"/>
  <c r="G98" i="13" s="1"/>
  <c r="E35" i="13"/>
  <c r="G35" i="13" s="1"/>
  <c r="A35" i="13"/>
  <c r="E53" i="13"/>
  <c r="G53" i="13" s="1"/>
  <c r="A53" i="13"/>
  <c r="E54" i="13"/>
  <c r="G54" i="13" s="1"/>
  <c r="A54" i="13"/>
  <c r="A52" i="13"/>
  <c r="E52" i="13"/>
  <c r="G52" i="13" s="1"/>
  <c r="A51" i="13"/>
  <c r="E51" i="13"/>
  <c r="G51" i="13" s="1"/>
  <c r="E13" i="13"/>
  <c r="G13" i="13" s="1"/>
  <c r="A13" i="13"/>
  <c r="A17" i="13" l="1"/>
  <c r="E17" i="13"/>
  <c r="G17" i="13" s="1"/>
  <c r="E12" i="13" l="1"/>
  <c r="G12" i="13" s="1"/>
  <c r="A12" i="13"/>
  <c r="E55" i="13" l="1"/>
  <c r="G55" i="13" l="1"/>
  <c r="A109" i="13"/>
  <c r="A110" i="13"/>
  <c r="A45" i="13"/>
  <c r="E45" i="13" l="1"/>
  <c r="G45" i="13" s="1"/>
  <c r="G110" i="13" l="1"/>
  <c r="G109" i="13"/>
  <c r="A14" i="13" l="1"/>
  <c r="A16" i="13"/>
  <c r="A19" i="13"/>
  <c r="A20" i="13"/>
  <c r="A21" i="13"/>
  <c r="A22" i="13"/>
  <c r="A24" i="13"/>
  <c r="A25" i="13"/>
  <c r="A28" i="13"/>
  <c r="A29" i="13"/>
  <c r="A30" i="13"/>
  <c r="A31" i="13"/>
  <c r="A32" i="13"/>
  <c r="A33" i="13"/>
  <c r="A39" i="13"/>
  <c r="A40" i="13"/>
  <c r="A41" i="13"/>
  <c r="A42" i="13"/>
  <c r="A44" i="13"/>
  <c r="A48" i="13"/>
  <c r="A49" i="13"/>
  <c r="A50" i="13"/>
  <c r="A55" i="13"/>
  <c r="A56" i="13"/>
  <c r="A57" i="13"/>
  <c r="A61" i="13"/>
  <c r="A62" i="13"/>
  <c r="A63" i="13"/>
  <c r="A65" i="13"/>
  <c r="A66" i="13"/>
  <c r="A67" i="13"/>
  <c r="A68" i="13"/>
  <c r="A71" i="13"/>
  <c r="A75" i="13"/>
  <c r="A76" i="13"/>
  <c r="A77" i="13"/>
  <c r="A79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6" i="13"/>
  <c r="A97" i="13"/>
  <c r="A103" i="13"/>
  <c r="A104" i="13"/>
  <c r="A105" i="13"/>
  <c r="A106" i="13"/>
  <c r="A107" i="13"/>
  <c r="A108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1" i="13"/>
  <c r="E39" i="13" l="1"/>
  <c r="G39" i="13" l="1"/>
  <c r="G121" i="13"/>
  <c r="G122" i="13"/>
  <c r="G120" i="13"/>
  <c r="G116" i="13"/>
  <c r="G117" i="13"/>
  <c r="G115" i="13"/>
  <c r="G113" i="13"/>
  <c r="G111" i="13"/>
  <c r="G108" i="13"/>
  <c r="E106" i="13" l="1"/>
  <c r="E105" i="13"/>
  <c r="E103" i="13"/>
  <c r="E96" i="13"/>
  <c r="E94" i="13"/>
  <c r="E85" i="13"/>
  <c r="E86" i="13"/>
  <c r="E87" i="13"/>
  <c r="E88" i="13"/>
  <c r="E89" i="13"/>
  <c r="E90" i="13"/>
  <c r="E91" i="13"/>
  <c r="E92" i="13"/>
  <c r="E84" i="13"/>
  <c r="E71" i="13"/>
  <c r="E75" i="13"/>
  <c r="E76" i="13"/>
  <c r="E77" i="13"/>
  <c r="E79" i="13"/>
  <c r="E82" i="13"/>
  <c r="E68" i="13"/>
  <c r="E65" i="13"/>
  <c r="E66" i="13"/>
  <c r="G66" i="13" s="1"/>
  <c r="E63" i="13"/>
  <c r="E57" i="13"/>
  <c r="E61" i="13"/>
  <c r="E40" i="13"/>
  <c r="E41" i="13"/>
  <c r="G41" i="13" s="1"/>
  <c r="E42" i="13"/>
  <c r="E44" i="13"/>
  <c r="E48" i="13"/>
  <c r="E49" i="13"/>
  <c r="E50" i="13"/>
  <c r="E33" i="13"/>
  <c r="E14" i="13"/>
  <c r="E16" i="13"/>
  <c r="E19" i="13"/>
  <c r="E20" i="13"/>
  <c r="E21" i="13"/>
  <c r="E22" i="13"/>
  <c r="E24" i="13"/>
  <c r="E25" i="13"/>
  <c r="E28" i="13"/>
  <c r="E29" i="13"/>
  <c r="E30" i="13"/>
  <c r="E31" i="13"/>
  <c r="E11" i="13"/>
  <c r="G22" i="13" l="1"/>
  <c r="G90" i="13"/>
  <c r="G88" i="13"/>
  <c r="G103" i="13"/>
  <c r="G16" i="13"/>
  <c r="G87" i="13"/>
  <c r="G65" i="13"/>
  <c r="G94" i="13"/>
  <c r="G105" i="13"/>
  <c r="G57" i="13"/>
  <c r="G11" i="13"/>
  <c r="G91" i="13"/>
  <c r="G29" i="13"/>
  <c r="G20" i="13"/>
  <c r="G14" i="13"/>
  <c r="G40" i="13"/>
  <c r="G31" i="13"/>
  <c r="G28" i="13"/>
  <c r="G24" i="13"/>
  <c r="G19" i="13"/>
  <c r="G50" i="13"/>
  <c r="G42" i="13"/>
  <c r="G75" i="13"/>
  <c r="G84" i="13"/>
  <c r="G85" i="13"/>
  <c r="G96" i="13"/>
  <c r="G30" i="13"/>
  <c r="G49" i="13"/>
  <c r="G61" i="13"/>
  <c r="G79" i="13"/>
  <c r="G71" i="13"/>
  <c r="G92" i="13"/>
  <c r="G44" i="13"/>
  <c r="G82" i="13"/>
  <c r="G76" i="13"/>
  <c r="G25" i="13"/>
  <c r="G21" i="13"/>
  <c r="G33" i="13"/>
  <c r="G48" i="13"/>
  <c r="G63" i="13"/>
  <c r="G68" i="13"/>
  <c r="G77" i="13"/>
  <c r="G89" i="13"/>
  <c r="G86" i="13"/>
  <c r="G106" i="13"/>
  <c r="F123" i="13"/>
  <c r="D89" i="14" l="1"/>
  <c r="H123" i="13" l="1"/>
  <c r="E123" i="13"/>
  <c r="G123" i="13"/>
</calcChain>
</file>

<file path=xl/sharedStrings.xml><?xml version="1.0" encoding="utf-8"?>
<sst xmlns="http://schemas.openxmlformats.org/spreadsheetml/2006/main" count="325" uniqueCount="140">
  <si>
    <t xml:space="preserve">Грузополучатель: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</si>
  <si>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</si>
  <si>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</si>
  <si>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</si>
  <si>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</si>
  <si>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</si>
  <si>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ЕИ</t>
  </si>
  <si>
    <t>Код материала</t>
  </si>
  <si>
    <t>Заказ кг/шт</t>
  </si>
  <si>
    <t>Примечание</t>
  </si>
  <si>
    <t>Вареные колбасы</t>
  </si>
  <si>
    <t>Сосиски</t>
  </si>
  <si>
    <t>Сардельки</t>
  </si>
  <si>
    <t>Полукопченые колбасы</t>
  </si>
  <si>
    <t>Варенокопченые колбасы</t>
  </si>
  <si>
    <t>Ветчины</t>
  </si>
  <si>
    <t>Паштеты</t>
  </si>
  <si>
    <t>Пельмени</t>
  </si>
  <si>
    <t>Блины</t>
  </si>
  <si>
    <t>Консервы мясные</t>
  </si>
  <si>
    <t>ВСЕГО:</t>
  </si>
  <si>
    <t>КГ</t>
  </si>
  <si>
    <t>ШТ</t>
  </si>
  <si>
    <t>Мясокостные замороженные</t>
  </si>
  <si>
    <t>Сырокопченые колбасы</t>
  </si>
  <si>
    <t>Копчености варенокопченые</t>
  </si>
  <si>
    <t>Полуфабрикаты с картофелем</t>
  </si>
  <si>
    <t xml:space="preserve">Дата отгрузки с ОМПК: </t>
  </si>
  <si>
    <t>Срок реализации, суток</t>
  </si>
  <si>
    <t>МЯСНАЯ Папа может вар п/о</t>
  </si>
  <si>
    <t>Вес нетто короба,      кг</t>
  </si>
  <si>
    <t>ФИЛЕЙНАЯ Папа может вар п/о</t>
  </si>
  <si>
    <t>МЯСНАЯ СО ШПИКОМ Папа может вар п/о</t>
  </si>
  <si>
    <t>ООО "КСК ТРЕЙД" самовывоз</t>
  </si>
  <si>
    <t>ДОКТОРСКАЯ ТРАДИЦ. вар п/о</t>
  </si>
  <si>
    <t>ВЕТЧ.ЛЮБИТЕЛЬСКАЯ п/о</t>
  </si>
  <si>
    <t>САЛЯМИ ИТАЛЬЯНСКАЯ с/к в/у 1/250*8_120c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</si>
  <si>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</si>
  <si>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</si>
  <si>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</si>
  <si>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</si>
  <si>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ДОКТОРСКАЯ ПРЕМИУМ вар б/о мгс_30с</t>
  </si>
  <si>
    <t>РУССКАЯ ПРЕМИУМ вар б/о мгс_30с</t>
  </si>
  <si>
    <t>СЕРВЕЛАТ ОХОТНИЧИЙ в/к в/у срез 0.35кг</t>
  </si>
  <si>
    <t>СЕРВЕЛАТ ОХОТНИЧИЙ в/к в/у</t>
  </si>
  <si>
    <t>ВЕТЧ.МЯСНАЯ Папа может п/о 0.4кг 8шт.</t>
  </si>
  <si>
    <t>СЫТНЫЕ Папа может сар б/о мгс 1*3</t>
  </si>
  <si>
    <t>ЭКСТРА Папа может с/к в/у 1/250 8шт.</t>
  </si>
  <si>
    <t>СЕРВЕЛАТ ЗЕРНИСТЫЙ ПМ в/к в/у срез 1/350</t>
  </si>
  <si>
    <t>СОЧНЫЕ сос п/о мгс 1*6</t>
  </si>
  <si>
    <t>МЯСНАЯ Папа может вар п/о 0.4кг 8шт.</t>
  </si>
  <si>
    <t>ФИЛЕЙНАЯ Папа может вар п/о 0.4кг 8шт.</t>
  </si>
  <si>
    <t>СОЧНЫЕ сос п/о мгс 0.45кг 10шт_45с</t>
  </si>
  <si>
    <t>ДОКТОРСКАЯ ПРЕМИУМ вар п/о 0.4кг 8шт.</t>
  </si>
  <si>
    <t>СЕРВЕЛАТ ФИНСКИЙ в/к в/у_45с</t>
  </si>
  <si>
    <t>СЕРВЕЛАТ ФИНСКИЙ в/к в/у срез 0.35кг_45c</t>
  </si>
  <si>
    <t>ОСТАН.ТРАДИЦ. пельм кор.0.5кг зам._120с</t>
  </si>
  <si>
    <t>ОСТАН.ТРАДИЦ.пельм пл.0.9кг зам._120с</t>
  </si>
  <si>
    <t>С КУРИЦЕЙ И ГРИБАМИ 1/420 10шт.зам.</t>
  </si>
  <si>
    <t>БЛИНЧ.С МЯСОМ пл.1/420 10шт.зам.</t>
  </si>
  <si>
    <t>БЛИНЧ. С ТВОРОГОМ 1/420 12шт.зам.</t>
  </si>
  <si>
    <t>РЕБРЫШКИ ОБЫКНОВЕННЫЕ 1кг 12шт.зам.</t>
  </si>
  <si>
    <t>АРОМАТНАЯ с/к с/н в/у 1/100*8_60с</t>
  </si>
  <si>
    <t>АРОМАТНАЯ Папа может с/к в/у 1/250 8шт.</t>
  </si>
  <si>
    <t>ПОСОЛЬСКАЯ Папа может с/к в/у</t>
  </si>
  <si>
    <t>САЛЯМИ МЕЛКОЗЕРНЕНАЯ с/к в/у 1/120_60с</t>
  </si>
  <si>
    <t>ШАШЛЫК ИЗ СВИНИНЫ зам.</t>
  </si>
  <si>
    <t>1002162215417</t>
  </si>
  <si>
    <t>СЛИВОЧНЫЕ ПМ сос п/о мгс 0.450кг_45с</t>
  </si>
  <si>
    <t>МЯСНЫЕ Папа может сос п/о мгс 1*3_45с</t>
  </si>
  <si>
    <t>СЕРВЕЛАТ ПРИМА в/к в/у 0.28кг 8шт.</t>
  </si>
  <si>
    <t>СЕРВЕЛАТ КАРЕЛЬСКИЙ ПМ в/к в/у 0.28кг</t>
  </si>
  <si>
    <t>ЭКСТРА Папа может вар п/о.</t>
  </si>
  <si>
    <t>ЭКСТРА Папа может с/к с/н в/у 1/100_60с</t>
  </si>
  <si>
    <t>ЭКСТРА Папа может вар п/о 0.4кг 8шт.</t>
  </si>
  <si>
    <t>БОЯNСКАЯ Папа может п/к в/у 0.28кг 8шт.</t>
  </si>
  <si>
    <t>ВЕНСКАЯ САЛЯМИ п/к в/у 0.28кг 8шт.</t>
  </si>
  <si>
    <t>САЛЯМИ ФИНСКАЯ п/к в/у</t>
  </si>
  <si>
    <t>С КАРТОФЕЛЕМ вареники кор.0.5кг зам_120</t>
  </si>
  <si>
    <t xml:space="preserve"> ОХОТНИЧЬЯ Папа может с/к в/у 1/220 8шт.</t>
  </si>
  <si>
    <t>СВИНИНА ДЕЛИКАТЕСНАЯ к/в мл/к в/у 0.3кг</t>
  </si>
  <si>
    <t>1002162156004</t>
  </si>
  <si>
    <t xml:space="preserve"> РАГУ СВИНОЕ 1кг 8шт.зам_120с </t>
  </si>
  <si>
    <t>ЭКСТРА Папа может с/к в/у_Л</t>
  </si>
  <si>
    <t>МОЛОЧНЫЕ К ЗАВТРАКУ сос п/о мгс 2*2</t>
  </si>
  <si>
    <t>МОЛОЧНЫЕ К ЗАВТРАКУ сос п/о в/у 0.4кг</t>
  </si>
  <si>
    <t>СОЧНЫЕ сос п/о мгс 2*2</t>
  </si>
  <si>
    <t>ГОВЯЖЬИ сос п/о мгс 2*2_45с</t>
  </si>
  <si>
    <t>Цыганкова Инна</t>
  </si>
  <si>
    <t>ZOR</t>
  </si>
  <si>
    <t>тел: 8 (495) 980-53-93 доб.: 35-30</t>
  </si>
  <si>
    <t>Вес нетто,  кг/шт</t>
  </si>
  <si>
    <t>1002162166019</t>
  </si>
  <si>
    <t xml:space="preserve">Вес нетто,  кг </t>
  </si>
  <si>
    <t>МОЛОЧНЫЕ КЛАССИЧЕСКИЕ ПМ сос п/о мгс 2*4</t>
  </si>
  <si>
    <t>кратко</t>
  </si>
  <si>
    <t>Наименование материала</t>
  </si>
  <si>
    <t xml:space="preserve">ПЕЛЬМ.С АДЖИКОЙ пл.0.45кг зам. </t>
  </si>
  <si>
    <t xml:space="preserve">ПЕЛЬМ.С БЕЛ.ГРИБАМИ пл.0.45кг зам. </t>
  </si>
  <si>
    <t>СЛИВОЧНЫЕ Папа может сос п/о мгс 2*2_45с</t>
  </si>
  <si>
    <t>ФИЛЕЙНЫЕ сос ц/о в/у 1/270 12шт_45с</t>
  </si>
  <si>
    <t>БАЛЫКОВАЯ Коровино п/к в/у 0.84кг 6шт.</t>
  </si>
  <si>
    <t>КЛАССИЧЕСКАЯ ПМ вар п/о 0.35кг 8шт.</t>
  </si>
  <si>
    <t>ШПИКАЧКИ СОЧНЫЕ ПМ САР Б/О МГС 1*3 45с</t>
  </si>
  <si>
    <t>ВРЕМЯ ОКРОШКИ Папа может вар п/о 0,4кг</t>
  </si>
  <si>
    <t>СОЧНЫЙ ГРИЛЬ ПМ сос п/о мгс 0,45кг 8шт</t>
  </si>
  <si>
    <t>ХОТ-ДОГ Папа может сос п/о мгс 0,38кг</t>
  </si>
  <si>
    <t>С СЫРОМ Папа может сос ц/о мгс 0.4кг 6шт</t>
  </si>
  <si>
    <t>БОГАТЫРСКИЕ Папа Может сос п/о 1*6</t>
  </si>
  <si>
    <t>БЕКОН с/к с/н в/у 1/100 10шт.</t>
  </si>
  <si>
    <t>СЕРВЕЛАТ ФИНСКИЙ ПМ в/к с/н в/у 1/100*10</t>
  </si>
  <si>
    <t>КАРБОНАД к/в с/н в/у 1/150 8шт.</t>
  </si>
  <si>
    <t>КОРЕЙКА ПО-ОСТ.к/в в/с с/н в/у 1/150_45с</t>
  </si>
  <si>
    <t>БОГАТЫРСКИЕ Папа Может сос п/о в/у 0.3кг</t>
  </si>
  <si>
    <t>РУССКАЯ ТРАДИЦ. вар п/о</t>
  </si>
  <si>
    <t>ОСОБАЯ Коровино вар п/о</t>
  </si>
  <si>
    <t>ВЕТЧ.ЛЮБИТЕЛЬСКАЯ п/о 0.4кг</t>
  </si>
  <si>
    <t>СЕРВЕЛАТ ФИНСКИЙ СН в/к п/о 0.35кг 8шт</t>
  </si>
  <si>
    <t>СЕРВЕЛАТ КАРЕЛЬСКИЙ СН в/к в/у 0.28к</t>
  </si>
  <si>
    <t>СОЧНЫЙ ГРИЛЬ ПМ сос п/о мгс 1*6</t>
  </si>
  <si>
    <t>МЯСНЫЕ Папа может сос п/о в/у 0.4кг_45с</t>
  </si>
  <si>
    <t>МОЛОЧНЫЕ ГОСТ СН сос п/о мгс 1*6</t>
  </si>
  <si>
    <t>МОЛОЧНЫЕ ГОСТ СН сос п/о мгс 0.41кг 10шт</t>
  </si>
  <si>
    <t>ДОКТОРСКАЯ СН вар п/о</t>
  </si>
  <si>
    <t>МОЛОЧНАЯ СН вар п/о</t>
  </si>
  <si>
    <t xml:space="preserve"> РУССКАЯ СН вар п/о</t>
  </si>
  <si>
    <t>СЕРВЕЛАТ ОРЕХОВЫЙ СН в/к п/о 0,35кг 8шт</t>
  </si>
  <si>
    <t xml:space="preserve"> АРОМАТНАЯ С ЧЕСНОЧКОМ СН в/к мтс 0.330кг</t>
  </si>
  <si>
    <t>СЕРВЕЛАТ ЗЕРНИСТЫЙ Папа может в/к в/у</t>
  </si>
  <si>
    <t>СЛИВОЧНЫЕ СН сос п/о мгс 0.41кг 10шт.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</si>
  <si>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</si>
  <si>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</si>
  <si>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</si>
  <si>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</si>
  <si>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</si>
  <si>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</si>
  <si>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</si>
  <si>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</si>
  <si>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>СЕРВЕЛАТ ОРЕХОВЫЙ ПМ в/к в/у 0.31кг</t>
  </si>
  <si>
    <t>СВИНИНА МАДЕРА с/к с/н в/у 1/100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</si>
</sst>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8"/>
      <name val="Calibri"/>
      <family val="2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20" fillId="2" borderId="1" applyNumberFormat="0" applyProtection="0">
      <alignment horizontal="left" vertical="center" indent="1"/>
    </xf>
    <xf numFmtId="0" fontId="11" fillId="0" borderId="0"/>
    <xf numFmtId="0" fontId="11" fillId="0" borderId="0"/>
  </cellStyleXfs>
  <cellXfs count="9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5" borderId="0" xfId="0" applyFont="1" applyFill="1" applyBorder="1"/>
    <xf numFmtId="1" fontId="8" fillId="5" borderId="7" xfId="0" applyNumberFormat="1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1" fontId="12" fillId="8" borderId="8" xfId="0" applyNumberFormat="1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Fill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2" fillId="0" borderId="0" xfId="0" applyFont="1"/>
    <xf numFmtId="0" fontId="22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Border="1" applyAlignment="1">
      <alignment horizontal="left" vertical="center"/>
    </xf>
    <xf numFmtId="0" fontId="8" fillId="0" borderId="0" xfId="0" applyFont="1"/>
    <xf numFmtId="0" fontId="23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Fill="1" applyBorder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164" fontId="17" fillId="3" borderId="2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8" fillId="0" borderId="6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Border="1"/>
    <xf numFmtId="0" fontId="22" fillId="0" borderId="0" xfId="0" applyFont="1" applyBorder="1"/>
    <xf numFmtId="0" fontId="24" fillId="0" borderId="0" xfId="0" applyFont="1"/>
    <xf numFmtId="0" fontId="0" fillId="10" borderId="10" xfId="0" applyFill="1" applyBorder="1"/>
    <xf numFmtId="0" fontId="0" fillId="11" borderId="0" xfId="0" applyFill="1"/>
    <xf numFmtId="0" fontId="25" fillId="0" borderId="0" xfId="0" applyFont="1" applyFill="1" applyBorder="1" applyAlignment="1">
      <alignment vertical="center"/>
    </xf>
    <xf numFmtId="1" fontId="19" fillId="3" borderId="2" xfId="0" applyNumberFormat="1" applyFont="1" applyFill="1" applyBorder="1" applyAlignment="1">
      <alignment horizontal="center" vertical="center"/>
    </xf>
    <xf numFmtId="1" fontId="25" fillId="9" borderId="0" xfId="0" applyNumberFormat="1" applyFont="1" applyFill="1" applyBorder="1" applyAlignment="1">
      <alignment horizontal="left" vertical="center"/>
    </xf>
    <xf numFmtId="0" fontId="26" fillId="11" borderId="10" xfId="0" applyFont="1" applyFill="1" applyBorder="1"/>
    <xf numFmtId="0" fontId="22" fillId="11" borderId="10" xfId="0" applyFont="1" applyFill="1" applyBorder="1"/>
    <xf numFmtId="0" fontId="22" fillId="10" borderId="10" xfId="0" applyFont="1" applyFill="1" applyBorder="1"/>
    <xf numFmtId="49" fontId="8" fillId="9" borderId="0" xfId="0" applyNumberFormat="1" applyFont="1" applyFill="1" applyBorder="1" applyAlignment="1">
      <alignment horizontal="left" vertical="center"/>
    </xf>
    <xf numFmtId="0" fontId="21" fillId="0" borderId="0" xfId="0" applyFont="1"/>
    <xf numFmtId="0" fontId="25" fillId="11" borderId="0" xfId="0" applyFont="1" applyFill="1" applyBorder="1" applyAlignment="1">
      <alignment vertical="center"/>
    </xf>
    <xf numFmtId="1" fontId="25" fillId="12" borderId="0" xfId="0" applyNumberFormat="1" applyFont="1" applyFill="1" applyBorder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3" fillId="0" borderId="0" xfId="0" applyFont="1" applyFill="1"/>
    <xf numFmtId="0" fontId="24" fillId="11" borderId="0" xfId="0" applyFont="1" applyFill="1"/>
    <xf numFmtId="0" fontId="6" fillId="5" borderId="16" xfId="0" applyFont="1" applyFill="1" applyBorder="1" applyAlignment="1">
      <alignment horizontal="right"/>
    </xf>
    <xf numFmtId="0" fontId="9" fillId="6" borderId="17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vertical="center"/>
    </xf>
    <xf numFmtId="0" fontId="9" fillId="6" borderId="18" xfId="0" applyFont="1" applyFill="1" applyBorder="1" applyAlignment="1">
      <alignment vertical="center"/>
    </xf>
    <xf numFmtId="2" fontId="14" fillId="4" borderId="19" xfId="0" applyNumberFormat="1" applyFont="1" applyFill="1" applyBorder="1" applyAlignment="1">
      <alignment horizontal="center" vertical="center" wrapText="1"/>
    </xf>
    <xf numFmtId="2" fontId="7" fillId="4" borderId="19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5" fillId="11" borderId="0" xfId="0" applyFont="1" applyFill="1"/>
    <xf numFmtId="0" fontId="21" fillId="11" borderId="0" xfId="0" applyFont="1" applyFill="1"/>
    <xf numFmtId="0" fontId="9" fillId="6" borderId="0" xfId="0" applyFont="1" applyFill="1" applyBorder="1" applyAlignment="1">
      <alignment horizontal="center" vertical="center"/>
    </xf>
    <xf numFmtId="1" fontId="8" fillId="5" borderId="0" xfId="0" applyNumberFormat="1" applyFont="1" applyFill="1" applyBorder="1" applyAlignment="1">
      <alignment horizontal="center" vertical="center"/>
    </xf>
    <xf numFmtId="0" fontId="27" fillId="11" borderId="10" xfId="0" applyFont="1" applyFill="1" applyBorder="1"/>
    <xf numFmtId="1" fontId="2" fillId="3" borderId="13" xfId="0" applyNumberFormat="1" applyFont="1" applyFill="1" applyBorder="1" applyAlignment="1">
      <alignment horizontal="center" vertical="center"/>
    </xf>
    <xf numFmtId="1" fontId="2" fillId="3" borderId="14" xfId="0" applyNumberFormat="1" applyFont="1" applyFill="1" applyBorder="1" applyAlignment="1">
      <alignment horizontal="center" vertical="center"/>
    </xf>
    <xf numFmtId="1" fontId="2" fillId="3" borderId="15" xfId="0" applyNumberFormat="1" applyFont="1" applyFill="1" applyBorder="1" applyAlignment="1">
      <alignment horizontal="center" vertical="center"/>
    </xf>
    <xf numFmtId="164" fontId="17" fillId="3" borderId="13" xfId="0" applyNumberFormat="1" applyFont="1" applyFill="1" applyBorder="1" applyAlignment="1">
      <alignment horizontal="center" vertical="center"/>
    </xf>
    <xf numFmtId="164" fontId="17" fillId="3" borderId="14" xfId="0" applyNumberFormat="1" applyFont="1" applyFill="1" applyBorder="1" applyAlignment="1">
      <alignment horizontal="center" vertical="center"/>
    </xf>
    <xf numFmtId="164" fontId="17" fillId="3" borderId="15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</a:blip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1647"/>
  <sheetViews>
    <sheetView tabSelected="1" zoomScale="87" zoomScaleNormal="87" workbookViewId="0">
      <pane ySplit="9" topLeftCell="A97" activePane="bottomLeft" state="frozen"/>
      <selection pane="bottomLeft" activeCell="G123" sqref="G123"/>
    </sheetView>
  </sheetViews>
  <sheetFormatPr defaultRowHeight="15" x14ac:dyDescent="0.25"/>
  <cols>
    <col min="2" max="2" width="47" style="43" customWidth="1"/>
    <col min="3" max="3" width="4.7109375" style="2" customWidth="1"/>
    <col min="4" max="4" width="15.7109375" style="44" customWidth="1"/>
    <col min="5" max="5" width="12.7109375" style="3" customWidth="1"/>
    <col min="6" max="6" width="11.5703125" style="4" hidden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9" customWidth="1"/>
    <col min="12" max="12" width="7.85546875" customWidth="1"/>
  </cols>
  <sheetData>
    <row r="1" spans="1:51" ht="27" customHeight="1" thickTop="1" thickBot="1" x14ac:dyDescent="0.3">
      <c r="C1" s="1" t="s">
        <v>0</v>
      </c>
      <c r="D1" s="65">
        <v>130425448</v>
      </c>
      <c r="E1" s="90" t="s">
        <v>33</v>
      </c>
      <c r="F1" s="91"/>
      <c r="G1" s="91"/>
      <c r="H1" s="91"/>
      <c r="I1" s="91"/>
      <c r="J1" s="92"/>
    </row>
    <row r="2" spans="1:51" ht="16.5" thickTop="1" thickBot="1" x14ac:dyDescent="0.3"/>
    <row r="3" spans="1:51" ht="19.5" thickTop="1" thickBot="1" x14ac:dyDescent="0.3">
      <c r="B3" s="44"/>
      <c r="C3" s="7" t="s">
        <v>27</v>
      </c>
      <c r="D3" s="54">
        <v>45127</v>
      </c>
      <c r="E3" s="7" t="s">
        <v>1</v>
      </c>
      <c r="F3" s="54"/>
      <c r="G3" s="93">
        <v>45130</v>
      </c>
      <c r="H3" s="94"/>
      <c r="I3" s="94"/>
      <c r="J3" s="95"/>
    </row>
    <row r="4" spans="1:51" ht="15.75" thickTop="1" x14ac:dyDescent="0.25"/>
    <row r="5" spans="1:51" x14ac:dyDescent="0.25">
      <c r="C5" s="7" t="s">
        <v>2</v>
      </c>
      <c r="D5" s="55"/>
      <c r="E5" s="8"/>
      <c r="F5" s="8"/>
      <c r="G5" s="8"/>
      <c r="H5" s="22"/>
      <c r="I5" s="22"/>
    </row>
    <row r="6" spans="1:51" ht="15.75" thickBot="1" x14ac:dyDescent="0.3">
      <c r="D6" s="56" t="s">
        <v>3</v>
      </c>
      <c r="E6" s="9" t="s">
        <v>88</v>
      </c>
      <c r="F6" s="10"/>
      <c r="G6" s="10"/>
      <c r="H6" s="22" t="s">
        <v>90</v>
      </c>
      <c r="I6" s="22"/>
    </row>
    <row r="7" spans="1:51" ht="19.5" thickTop="1" thickBot="1" x14ac:dyDescent="0.3">
      <c r="B7" s="45" t="s">
        <v>4</v>
      </c>
      <c r="D7" s="55" t="s">
        <v>5</v>
      </c>
      <c r="E7" s="11" t="s">
        <v>89</v>
      </c>
      <c r="F7" s="25"/>
      <c r="G7" s="25"/>
      <c r="H7" s="25"/>
      <c r="I7" s="25"/>
      <c r="J7" s="25"/>
    </row>
    <row r="8" spans="1:51" ht="16.5" thickTop="1" thickBot="1" x14ac:dyDescent="0.3"/>
    <row r="9" spans="1:51" s="13" customFormat="1" ht="47.25" customHeight="1" thickTop="1" thickBot="1" x14ac:dyDescent="0.3">
      <c r="A9" s="82" t="s">
        <v>95</v>
      </c>
      <c r="B9" s="82" t="s">
        <v>96</v>
      </c>
      <c r="C9" s="12" t="s">
        <v>6</v>
      </c>
      <c r="D9" s="46" t="s">
        <v>7</v>
      </c>
      <c r="E9" s="26" t="s">
        <v>8</v>
      </c>
      <c r="F9" s="12" t="s">
        <v>91</v>
      </c>
      <c r="G9" s="12" t="s">
        <v>93</v>
      </c>
      <c r="H9" s="12" t="s">
        <v>30</v>
      </c>
      <c r="I9" s="12" t="s">
        <v>28</v>
      </c>
      <c r="J9" s="42" t="s">
        <v>9</v>
      </c>
      <c r="K9" s="40"/>
    </row>
    <row r="10" spans="1:51" ht="16.5" thickTop="1" thickBot="1" x14ac:dyDescent="0.3">
      <c r="A10" s="80"/>
      <c r="B10" s="80" t="s">
        <v>10</v>
      </c>
      <c r="C10" s="80"/>
      <c r="D10" s="80"/>
      <c r="E10" s="80"/>
      <c r="F10" s="79"/>
      <c r="G10" s="80"/>
      <c r="H10" s="80"/>
      <c r="I10" s="80"/>
      <c r="J10" s="81"/>
    </row>
    <row r="11" spans="1:51" s="15" customFormat="1" ht="16.5" customHeight="1" thickTop="1" x14ac:dyDescent="0.25">
      <c r="A11" s="84" t="str">
        <f>RIGHT(D11:D122,4)</f>
        <v>5246</v>
      </c>
      <c r="B11" s="27" t="s">
        <v>41</v>
      </c>
      <c r="C11" s="31" t="s">
        <v>21</v>
      </c>
      <c r="D11" s="28">
        <v>1001010105246</v>
      </c>
      <c r="E11" s="24">
        <f>VLOOKUP(B:B,'кск формула'!B:C,2,0)</f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1"/>
      <c r="K11" s="39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</row>
    <row r="12" spans="1:51" s="15" customFormat="1" ht="16.5" customHeight="1" x14ac:dyDescent="0.25">
      <c r="A12" s="84" t="str">
        <f>RIGHT(D12:D123,4)</f>
        <v>6415</v>
      </c>
      <c r="B12" s="27" t="s">
        <v>101</v>
      </c>
      <c r="C12" s="34" t="s">
        <v>22</v>
      </c>
      <c r="D12" s="28">
        <v>1001303636415</v>
      </c>
      <c r="E12" s="24">
        <f>VLOOKUP(B:B,'кск формула'!B:C,2,0)</f>
        <v>60</v>
      </c>
      <c r="F12" s="23"/>
      <c r="G12" s="23">
        <f>E12*0.84</f>
        <v>50.4</v>
      </c>
      <c r="H12" s="14"/>
      <c r="I12" s="14"/>
      <c r="J12" s="41"/>
      <c r="K12" s="39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</row>
    <row r="13" spans="1:51" s="15" customFormat="1" ht="16.5" customHeight="1" x14ac:dyDescent="0.25">
      <c r="A13" s="84" t="str">
        <f>RIGHT(D13:D124,4)</f>
        <v>5992</v>
      </c>
      <c r="B13" s="27" t="s">
        <v>104</v>
      </c>
      <c r="C13" s="34" t="s">
        <v>22</v>
      </c>
      <c r="D13" s="28">
        <v>1001014765992</v>
      </c>
      <c r="E13" s="24">
        <f>VLOOKUP(B:B,'кск формула'!B:C,2,0)</f>
        <v>0</v>
      </c>
      <c r="F13" s="23"/>
      <c r="G13" s="23">
        <f>E13*0.4</f>
        <v>0</v>
      </c>
      <c r="H13" s="14"/>
      <c r="I13" s="14"/>
      <c r="J13" s="41"/>
      <c r="K13" s="39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</row>
    <row r="14" spans="1:51" s="15" customFormat="1" ht="16.5" customHeight="1" x14ac:dyDescent="0.25">
      <c r="A14" s="84" t="str">
        <f>RIGHT(D14:D125,4)</f>
        <v>6325</v>
      </c>
      <c r="B14" s="27" t="s">
        <v>53</v>
      </c>
      <c r="C14" s="34" t="s">
        <v>22</v>
      </c>
      <c r="D14" s="28">
        <v>1001010106325</v>
      </c>
      <c r="E14" s="24">
        <f>VLOOKUP(B:B,'кск формула'!B:C,2,0)</f>
        <v>0</v>
      </c>
      <c r="F14" s="23">
        <v>0.4</v>
      </c>
      <c r="G14" s="23">
        <f>E14*0.4</f>
        <v>0</v>
      </c>
      <c r="H14" s="14">
        <v>3.2</v>
      </c>
      <c r="I14" s="14">
        <v>60</v>
      </c>
      <c r="J14" s="41"/>
      <c r="K14" s="39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</row>
    <row r="15" spans="1:51" s="15" customFormat="1" ht="16.5" customHeight="1" x14ac:dyDescent="0.25">
      <c r="A15" s="84" t="str">
        <f>RIGHT(D15:D126,4)</f>
        <v>6592</v>
      </c>
      <c r="B15" s="27" t="s">
        <v>123</v>
      </c>
      <c r="C15" s="31" t="s">
        <v>21</v>
      </c>
      <c r="D15" s="28">
        <v>1001010016592</v>
      </c>
      <c r="E15" s="24">
        <f>VLOOKUP(B:B,'кск формула'!B:C,2,0)</f>
        <v>0</v>
      </c>
      <c r="F15" s="23"/>
      <c r="G15" s="23">
        <f t="shared" ref="G15:G79" si="0">E15*1</f>
        <v>0</v>
      </c>
      <c r="H15" s="14"/>
      <c r="I15" s="14"/>
      <c r="J15" s="41"/>
      <c r="K15" s="39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</row>
    <row r="16" spans="1:51" s="15" customFormat="1" ht="16.5" customHeight="1" x14ac:dyDescent="0.25">
      <c r="A16" s="84" t="str">
        <f>RIGHT(D16:D126,4)</f>
        <v>3248</v>
      </c>
      <c r="B16" s="27" t="s">
        <v>34</v>
      </c>
      <c r="C16" s="31" t="s">
        <v>21</v>
      </c>
      <c r="D16" s="28">
        <v>1001010113248</v>
      </c>
      <c r="E16" s="24">
        <f>VLOOKUP(B:B,'кск формула'!B:C,2,0)</f>
        <v>0</v>
      </c>
      <c r="F16" s="23">
        <v>1.2625</v>
      </c>
      <c r="G16" s="23">
        <f t="shared" si="0"/>
        <v>0</v>
      </c>
      <c r="H16" s="14">
        <v>10.1</v>
      </c>
      <c r="I16" s="14">
        <v>60</v>
      </c>
      <c r="J16" s="41"/>
      <c r="K16" s="39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</row>
    <row r="17" spans="1:51" s="15" customFormat="1" ht="16.5" customHeight="1" x14ac:dyDescent="0.25">
      <c r="A17" s="84" t="str">
        <f>RIGHT(D17:D128,4)</f>
        <v>6427</v>
      </c>
      <c r="B17" s="27" t="s">
        <v>102</v>
      </c>
      <c r="C17" s="34" t="s">
        <v>22</v>
      </c>
      <c r="D17" s="28">
        <v>1001013956427</v>
      </c>
      <c r="E17" s="24">
        <f>VLOOKUP(B:B,'кск формула'!B:C,2,0)</f>
        <v>0</v>
      </c>
      <c r="F17" s="23"/>
      <c r="G17" s="23">
        <f>E17*0.35</f>
        <v>0</v>
      </c>
      <c r="H17" s="14"/>
      <c r="I17" s="14"/>
      <c r="J17" s="41"/>
      <c r="K17" s="39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</row>
    <row r="18" spans="1:51" s="15" customFormat="1" ht="16.5" customHeight="1" x14ac:dyDescent="0.25">
      <c r="A18" s="84" t="str">
        <f>RIGHT(D18:D129,4)</f>
        <v>6594</v>
      </c>
      <c r="B18" s="27" t="s">
        <v>124</v>
      </c>
      <c r="C18" s="32" t="s">
        <v>21</v>
      </c>
      <c r="D18" s="28">
        <v>1001010026594</v>
      </c>
      <c r="E18" s="24">
        <f>VLOOKUP(B:B,'кск формула'!B:C,2,0)</f>
        <v>100</v>
      </c>
      <c r="F18" s="23"/>
      <c r="G18" s="23">
        <f t="shared" si="0"/>
        <v>100</v>
      </c>
      <c r="H18" s="14"/>
      <c r="I18" s="14"/>
      <c r="J18" s="41"/>
      <c r="K18" s="39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</row>
    <row r="19" spans="1:51" ht="16.5" customHeight="1" x14ac:dyDescent="0.25">
      <c r="A19" s="84" t="str">
        <f>RIGHT(D19:D129,4)</f>
        <v>4063</v>
      </c>
      <c r="B19" s="27" t="s">
        <v>29</v>
      </c>
      <c r="C19" s="32" t="s">
        <v>21</v>
      </c>
      <c r="D19" s="28">
        <v>1001012484063</v>
      </c>
      <c r="E19" s="24">
        <f>VLOOKUP(B:B,'кск формула'!B:C,2,0)</f>
        <v>500</v>
      </c>
      <c r="F19" s="23">
        <v>1.3666666666666665</v>
      </c>
      <c r="G19" s="23">
        <f t="shared" si="0"/>
        <v>500</v>
      </c>
      <c r="H19" s="14">
        <v>4.0999999999999996</v>
      </c>
      <c r="I19" s="14">
        <v>60</v>
      </c>
      <c r="J19" s="41"/>
    </row>
    <row r="20" spans="1:51" ht="16.5" customHeight="1" x14ac:dyDescent="0.25">
      <c r="A20" s="84" t="str">
        <f>RIGHT(D20:D130,4)</f>
        <v>6333</v>
      </c>
      <c r="B20" s="27" t="s">
        <v>50</v>
      </c>
      <c r="C20" s="35" t="s">
        <v>22</v>
      </c>
      <c r="D20" s="28">
        <v>1001012486333</v>
      </c>
      <c r="E20" s="24">
        <f>VLOOKUP(B:B,'кск формула'!B:C,2,0)</f>
        <v>0</v>
      </c>
      <c r="F20" s="23">
        <v>0.4</v>
      </c>
      <c r="G20" s="23">
        <f>E20*0.4</f>
        <v>0</v>
      </c>
      <c r="H20" s="14">
        <v>3.2</v>
      </c>
      <c r="I20" s="14">
        <v>60</v>
      </c>
      <c r="J20" s="41"/>
    </row>
    <row r="21" spans="1:51" ht="16.5" customHeight="1" x14ac:dyDescent="0.25">
      <c r="A21" s="84" t="str">
        <f>RIGHT(D21:D131,4)</f>
        <v>4574</v>
      </c>
      <c r="B21" s="27" t="s">
        <v>32</v>
      </c>
      <c r="C21" s="32" t="s">
        <v>21</v>
      </c>
      <c r="D21" s="28">
        <v>1001012634574</v>
      </c>
      <c r="E21" s="24">
        <f>VLOOKUP(B:B,'кск формула'!B:C,2,0)</f>
        <v>0</v>
      </c>
      <c r="F21" s="23">
        <v>1.3666666666666665</v>
      </c>
      <c r="G21" s="23">
        <f t="shared" si="0"/>
        <v>0</v>
      </c>
      <c r="H21" s="14">
        <v>4.0999999999999996</v>
      </c>
      <c r="I21" s="14">
        <v>60</v>
      </c>
      <c r="J21" s="41"/>
    </row>
    <row r="22" spans="1:51" ht="16.5" customHeight="1" x14ac:dyDescent="0.25">
      <c r="A22" s="84" t="str">
        <f>RIGHT(D22:D132,4)</f>
        <v>5336</v>
      </c>
      <c r="B22" s="27" t="s">
        <v>39</v>
      </c>
      <c r="C22" s="32" t="s">
        <v>21</v>
      </c>
      <c r="D22" s="28">
        <v>1001012815336</v>
      </c>
      <c r="E22" s="24">
        <f>VLOOKUP(B:B,'кск формула'!B:C,2,0)</f>
        <v>0</v>
      </c>
      <c r="F22" s="23">
        <v>2</v>
      </c>
      <c r="G22" s="23">
        <f t="shared" si="0"/>
        <v>0</v>
      </c>
      <c r="H22" s="14">
        <v>4</v>
      </c>
      <c r="I22" s="14">
        <v>60</v>
      </c>
      <c r="J22" s="41"/>
    </row>
    <row r="23" spans="1:51" ht="16.5" customHeight="1" x14ac:dyDescent="0.25">
      <c r="A23" s="84" t="str">
        <f>RIGHT(D23:D133,4)</f>
        <v>5997</v>
      </c>
      <c r="B23" s="27" t="s">
        <v>115</v>
      </c>
      <c r="C23" s="32" t="s">
        <v>21</v>
      </c>
      <c r="D23" s="28">
        <v>1001012815997</v>
      </c>
      <c r="E23" s="24">
        <f>VLOOKUP(B:B,'кск формула'!B:C,2,0)</f>
        <v>0</v>
      </c>
      <c r="F23" s="23"/>
      <c r="G23" s="23">
        <f t="shared" si="0"/>
        <v>0</v>
      </c>
      <c r="H23" s="14"/>
      <c r="I23" s="14"/>
      <c r="J23" s="41"/>
    </row>
    <row r="24" spans="1:51" ht="16.5" customHeight="1" x14ac:dyDescent="0.25">
      <c r="A24" s="84" t="str">
        <f>RIGHT(D24:D135,4)</f>
        <v>5337</v>
      </c>
      <c r="B24" s="27" t="s">
        <v>40</v>
      </c>
      <c r="C24" s="32" t="s">
        <v>21</v>
      </c>
      <c r="D24" s="28">
        <v>1001012825337</v>
      </c>
      <c r="E24" s="24">
        <f>VLOOKUP(B:B,'кск формула'!B:C,2,0)</f>
        <v>0</v>
      </c>
      <c r="F24" s="23">
        <v>2</v>
      </c>
      <c r="G24" s="23">
        <f t="shared" si="0"/>
        <v>0</v>
      </c>
      <c r="H24" s="14">
        <v>4</v>
      </c>
      <c r="I24" s="14">
        <v>60</v>
      </c>
      <c r="J24" s="41"/>
    </row>
    <row r="25" spans="1:51" ht="16.5" customHeight="1" x14ac:dyDescent="0.25">
      <c r="A25" s="84" t="str">
        <f>RIGHT(D25:D137,4)</f>
        <v>5247</v>
      </c>
      <c r="B25" s="27" t="s">
        <v>42</v>
      </c>
      <c r="C25" s="31" t="s">
        <v>21</v>
      </c>
      <c r="D25" s="28">
        <v>1001010855247</v>
      </c>
      <c r="E25" s="24">
        <f>VLOOKUP(B:B,'кск формула'!B:C,2,0)</f>
        <v>50</v>
      </c>
      <c r="F25" s="23">
        <v>1.48</v>
      </c>
      <c r="G25" s="23">
        <f t="shared" si="0"/>
        <v>50</v>
      </c>
      <c r="H25" s="14">
        <v>2.96</v>
      </c>
      <c r="I25" s="14">
        <v>30</v>
      </c>
      <c r="J25" s="41"/>
    </row>
    <row r="26" spans="1:51" ht="16.5" customHeight="1" x14ac:dyDescent="0.25">
      <c r="A26" s="84" t="str">
        <f>RIGHT(D26:D138,4)</f>
        <v>6596</v>
      </c>
      <c r="B26" s="27" t="s">
        <v>125</v>
      </c>
      <c r="C26" s="31" t="s">
        <v>21</v>
      </c>
      <c r="D26" s="28">
        <v>6596</v>
      </c>
      <c r="E26" s="24">
        <f>VLOOKUP(B:B,'кск формула'!B:C,2,0)</f>
        <v>0</v>
      </c>
      <c r="F26" s="23"/>
      <c r="G26" s="23">
        <f t="shared" si="0"/>
        <v>0</v>
      </c>
      <c r="H26" s="14"/>
      <c r="I26" s="14"/>
      <c r="J26" s="41"/>
    </row>
    <row r="27" spans="1:51" ht="16.5" customHeight="1" x14ac:dyDescent="0.25">
      <c r="A27" s="84" t="str">
        <f>RIGHT(D27:D138,4)</f>
        <v>3244</v>
      </c>
      <c r="B27" s="27" t="s">
        <v>114</v>
      </c>
      <c r="C27" s="31" t="s">
        <v>21</v>
      </c>
      <c r="D27" s="28">
        <v>1001010873244</v>
      </c>
      <c r="E27" s="24">
        <f>VLOOKUP(B:B,'кск формула'!B:C,2,0)</f>
        <v>0</v>
      </c>
      <c r="F27" s="23"/>
      <c r="G27" s="23">
        <f t="shared" si="0"/>
        <v>0</v>
      </c>
      <c r="H27" s="14"/>
      <c r="I27" s="14"/>
      <c r="J27" s="41"/>
    </row>
    <row r="28" spans="1:51" ht="16.5" customHeight="1" x14ac:dyDescent="0.25">
      <c r="A28" s="84" t="str">
        <f>RIGHT(D28:D140,4)</f>
        <v>4813</v>
      </c>
      <c r="B28" s="27" t="s">
        <v>31</v>
      </c>
      <c r="C28" s="31" t="s">
        <v>21</v>
      </c>
      <c r="D28" s="28">
        <v>1001012564813</v>
      </c>
      <c r="E28" s="24">
        <f>VLOOKUP(B:B,'кск формула'!B:C,2,0)</f>
        <v>0</v>
      </c>
      <c r="F28" s="23">
        <v>1.3666666666666665</v>
      </c>
      <c r="G28" s="23">
        <f t="shared" si="0"/>
        <v>0</v>
      </c>
      <c r="H28" s="14">
        <v>4.0999999999999996</v>
      </c>
      <c r="I28" s="14">
        <v>60</v>
      </c>
      <c r="J28" s="41"/>
    </row>
    <row r="29" spans="1:51" ht="16.5" customHeight="1" x14ac:dyDescent="0.25">
      <c r="A29" s="84" t="str">
        <f>RIGHT(D29:D141,4)</f>
        <v>6348</v>
      </c>
      <c r="B29" s="27" t="s">
        <v>51</v>
      </c>
      <c r="C29" s="34" t="s">
        <v>22</v>
      </c>
      <c r="D29" s="28">
        <v>1001012566348</v>
      </c>
      <c r="E29" s="24">
        <f>VLOOKUP(B:B,'кск формула'!B:C,2,0)</f>
        <v>400</v>
      </c>
      <c r="F29" s="23">
        <v>0.4</v>
      </c>
      <c r="G29" s="23">
        <f>E29*0.4</f>
        <v>160</v>
      </c>
      <c r="H29" s="14">
        <v>3.2</v>
      </c>
      <c r="I29" s="14">
        <v>60</v>
      </c>
      <c r="J29" s="41"/>
    </row>
    <row r="30" spans="1:51" ht="16.5" customHeight="1" x14ac:dyDescent="0.25">
      <c r="A30" s="84" t="str">
        <f>RIGHT(D30:D143,4)</f>
        <v>5851</v>
      </c>
      <c r="B30" s="27" t="s">
        <v>72</v>
      </c>
      <c r="C30" s="31" t="s">
        <v>21</v>
      </c>
      <c r="D30" s="28">
        <v>1001012505851</v>
      </c>
      <c r="E30" s="24">
        <f>VLOOKUP(B:B,'кск формула'!B:C,2,0)</f>
        <v>0</v>
      </c>
      <c r="F30" s="23">
        <v>1.3666666666666665</v>
      </c>
      <c r="G30" s="23">
        <f t="shared" si="0"/>
        <v>0</v>
      </c>
      <c r="H30" s="14">
        <v>4.0999999999999996</v>
      </c>
      <c r="I30" s="14">
        <v>60</v>
      </c>
      <c r="J30" s="41"/>
    </row>
    <row r="31" spans="1:51" ht="16.5" customHeight="1" thickBot="1" x14ac:dyDescent="0.3">
      <c r="A31" s="84" t="str">
        <f>RIGHT(D31:D144,4)</f>
        <v>6353</v>
      </c>
      <c r="B31" s="27" t="s">
        <v>74</v>
      </c>
      <c r="C31" s="34" t="s">
        <v>22</v>
      </c>
      <c r="D31" s="28">
        <v>1001012506353</v>
      </c>
      <c r="E31" s="24">
        <f>VLOOKUP(B:B,'кск формула'!B:C,2,0)</f>
        <v>0</v>
      </c>
      <c r="F31" s="23">
        <v>0.4</v>
      </c>
      <c r="G31" s="23">
        <f>E31*0.4</f>
        <v>0</v>
      </c>
      <c r="H31" s="14">
        <v>3.2</v>
      </c>
      <c r="I31" s="14">
        <v>60</v>
      </c>
      <c r="J31" s="41"/>
    </row>
    <row r="32" spans="1:51" ht="16.5" thickTop="1" thickBot="1" x14ac:dyDescent="0.3">
      <c r="A32" s="84" t="str">
        <f>RIGHT(D32:D145,4)</f>
        <v/>
      </c>
      <c r="B32" s="80" t="s">
        <v>11</v>
      </c>
      <c r="C32" s="80"/>
      <c r="D32" s="80"/>
      <c r="E32" s="80"/>
      <c r="F32" s="79"/>
      <c r="G32" s="80"/>
      <c r="H32" s="80"/>
      <c r="I32" s="80"/>
      <c r="J32" s="81"/>
    </row>
    <row r="33" spans="1:51" s="15" customFormat="1" ht="16.5" customHeight="1" thickTop="1" x14ac:dyDescent="0.25">
      <c r="A33" s="84" t="str">
        <f>RIGHT(D33:D146,4)</f>
        <v>5813</v>
      </c>
      <c r="B33" s="27" t="s">
        <v>87</v>
      </c>
      <c r="C33" s="31" t="s">
        <v>21</v>
      </c>
      <c r="D33" s="28">
        <v>1001022295813</v>
      </c>
      <c r="E33" s="24">
        <f>VLOOKUP(B:B,'кск формула'!B:C,2,0)</f>
        <v>0</v>
      </c>
      <c r="F33" s="23">
        <v>2.125</v>
      </c>
      <c r="G33" s="23">
        <f t="shared" si="0"/>
        <v>0</v>
      </c>
      <c r="H33" s="14">
        <v>4.25</v>
      </c>
      <c r="I33" s="14">
        <v>45</v>
      </c>
      <c r="J33" s="41"/>
      <c r="K33" s="39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</row>
    <row r="34" spans="1:51" s="15" customFormat="1" ht="16.5" customHeight="1" x14ac:dyDescent="0.25">
      <c r="A34" s="84" t="str">
        <f>RIGHT(D34:D147,4)</f>
        <v>6601</v>
      </c>
      <c r="B34" s="27" t="s">
        <v>132</v>
      </c>
      <c r="C34" s="31" t="s">
        <v>21</v>
      </c>
      <c r="D34" s="28">
        <v>1001022296601</v>
      </c>
      <c r="E34" s="24">
        <f>VLOOKUP(B:B,'кск формула'!B:C,2,0)</f>
        <v>0</v>
      </c>
      <c r="F34" s="23"/>
      <c r="G34" s="23">
        <f t="shared" si="0"/>
        <v>0</v>
      </c>
      <c r="H34" s="14"/>
      <c r="I34" s="14"/>
      <c r="J34" s="41"/>
      <c r="K34" s="39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</row>
    <row r="35" spans="1:51" s="15" customFormat="1" ht="16.5" customHeight="1" x14ac:dyDescent="0.25">
      <c r="A35" s="84" t="str">
        <f>RIGHT(D35:D147,4)</f>
        <v>6517</v>
      </c>
      <c r="B35" s="27" t="s">
        <v>108</v>
      </c>
      <c r="C35" s="31" t="s">
        <v>21</v>
      </c>
      <c r="D35" s="28">
        <v>1001024636517</v>
      </c>
      <c r="E35" s="24">
        <f>VLOOKUP(B:B,'кск формула'!B:C,2,0)</f>
        <v>0</v>
      </c>
      <c r="F35" s="23"/>
      <c r="G35" s="23">
        <f t="shared" si="0"/>
        <v>0</v>
      </c>
      <c r="H35" s="14"/>
      <c r="I35" s="14"/>
      <c r="J35" s="41"/>
      <c r="K35" s="39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</row>
    <row r="36" spans="1:51" s="15" customFormat="1" ht="16.5" customHeight="1" x14ac:dyDescent="0.25">
      <c r="A36" s="84" t="str">
        <f>RIGHT(D36:D148,4)</f>
        <v>6438</v>
      </c>
      <c r="B36" s="27" t="s">
        <v>113</v>
      </c>
      <c r="C36" s="34" t="s">
        <v>22</v>
      </c>
      <c r="D36" s="28">
        <v>1001024636438</v>
      </c>
      <c r="E36" s="24">
        <f>VLOOKUP(B:B,'кск формула'!B:C,2,0)</f>
        <v>0</v>
      </c>
      <c r="F36" s="23"/>
      <c r="G36" s="23">
        <f>E36*0.3</f>
        <v>0</v>
      </c>
      <c r="H36" s="14"/>
      <c r="I36" s="14"/>
      <c r="J36" s="41"/>
      <c r="K36" s="39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</row>
    <row r="37" spans="1:51" s="15" customFormat="1" ht="16.5" customHeight="1" x14ac:dyDescent="0.25">
      <c r="A37" s="84" t="str">
        <f>RIGHT(D37:D149,4)</f>
        <v>6588</v>
      </c>
      <c r="B37" s="27" t="s">
        <v>121</v>
      </c>
      <c r="C37" s="32" t="s">
        <v>21</v>
      </c>
      <c r="D37" s="28">
        <v>1001020836588</v>
      </c>
      <c r="E37" s="24">
        <f>VLOOKUP(B:B,'кск формула'!B:C,2,0)</f>
        <v>0</v>
      </c>
      <c r="F37" s="23"/>
      <c r="G37" s="23">
        <f>E37*1</f>
        <v>0</v>
      </c>
      <c r="H37" s="14"/>
      <c r="I37" s="14"/>
      <c r="J37" s="41"/>
      <c r="K37" s="39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</row>
    <row r="38" spans="1:51" s="15" customFormat="1" ht="16.5" customHeight="1" x14ac:dyDescent="0.25">
      <c r="A38" s="84" t="str">
        <f>RIGHT(D38:D150,4)</f>
        <v>6589</v>
      </c>
      <c r="B38" s="27" t="s">
        <v>122</v>
      </c>
      <c r="C38" s="34" t="s">
        <v>22</v>
      </c>
      <c r="D38" s="28">
        <v>1001020836589</v>
      </c>
      <c r="E38" s="24">
        <f>VLOOKUP(B:B,'кск формула'!B:C,2,0)</f>
        <v>0</v>
      </c>
      <c r="F38" s="23"/>
      <c r="G38" s="23">
        <f>E38*0.41</f>
        <v>0</v>
      </c>
      <c r="H38" s="14"/>
      <c r="I38" s="14"/>
      <c r="J38" s="41"/>
      <c r="K38" s="39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</row>
    <row r="39" spans="1:51" ht="16.5" customHeight="1" x14ac:dyDescent="0.25">
      <c r="A39" s="84" t="str">
        <f>RIGHT(D39:D155,4)</f>
        <v>6123</v>
      </c>
      <c r="B39" s="27" t="s">
        <v>94</v>
      </c>
      <c r="C39" s="32" t="s">
        <v>21</v>
      </c>
      <c r="D39" s="28">
        <v>1001024976123</v>
      </c>
      <c r="E39" s="24">
        <f>VLOOKUP(B:B,'кск формула'!B:C,2,0)</f>
        <v>0</v>
      </c>
      <c r="F39" s="23"/>
      <c r="G39" s="23">
        <f t="shared" si="0"/>
        <v>0</v>
      </c>
      <c r="H39" s="14"/>
      <c r="I39" s="14"/>
      <c r="J39" s="41"/>
    </row>
    <row r="40" spans="1:51" ht="16.5" customHeight="1" x14ac:dyDescent="0.25">
      <c r="A40" s="84" t="str">
        <f>RIGHT(D40:D158,4)</f>
        <v>6042</v>
      </c>
      <c r="B40" s="27" t="s">
        <v>85</v>
      </c>
      <c r="C40" s="34" t="s">
        <v>22</v>
      </c>
      <c r="D40" s="28">
        <v>1001024906042</v>
      </c>
      <c r="E40" s="24">
        <f>VLOOKUP(B:B,'кск формула'!B:C,2,0)</f>
        <v>400</v>
      </c>
      <c r="F40" s="23">
        <v>0.4</v>
      </c>
      <c r="G40" s="23">
        <f>E40*0.4</f>
        <v>160</v>
      </c>
      <c r="H40" s="14">
        <v>3.2</v>
      </c>
      <c r="I40" s="14">
        <v>45</v>
      </c>
      <c r="J40" s="41"/>
    </row>
    <row r="41" spans="1:51" ht="16.5" customHeight="1" x14ac:dyDescent="0.25">
      <c r="A41" s="84" t="str">
        <f>RIGHT(D41:D159,4)</f>
        <v>6062</v>
      </c>
      <c r="B41" s="27" t="s">
        <v>84</v>
      </c>
      <c r="C41" s="32" t="s">
        <v>21</v>
      </c>
      <c r="D41" s="28">
        <v>1001024906062</v>
      </c>
      <c r="E41" s="24">
        <f>VLOOKUP(B:B,'кск формула'!B:C,2,0)</f>
        <v>0</v>
      </c>
      <c r="F41" s="23">
        <v>2.125</v>
      </c>
      <c r="G41" s="23">
        <f t="shared" si="0"/>
        <v>0</v>
      </c>
      <c r="H41" s="14">
        <v>4.25</v>
      </c>
      <c r="I41" s="14">
        <v>45</v>
      </c>
      <c r="J41" s="41"/>
    </row>
    <row r="42" spans="1:51" s="15" customFormat="1" ht="16.5" customHeight="1" x14ac:dyDescent="0.25">
      <c r="A42" s="84" t="str">
        <f>RIGHT(D42:D162,4)</f>
        <v>5818</v>
      </c>
      <c r="B42" s="49" t="s">
        <v>69</v>
      </c>
      <c r="C42" s="31" t="s">
        <v>21</v>
      </c>
      <c r="D42" s="28">
        <v>1001022725818</v>
      </c>
      <c r="E42" s="24">
        <f>VLOOKUP(B:B,'кск формула'!B:C,2,0)</f>
        <v>0</v>
      </c>
      <c r="F42" s="23">
        <v>1.0666666666666667</v>
      </c>
      <c r="G42" s="23">
        <f t="shared" si="0"/>
        <v>0</v>
      </c>
      <c r="H42" s="14">
        <v>3.2</v>
      </c>
      <c r="I42" s="14">
        <v>45</v>
      </c>
      <c r="J42" s="41"/>
      <c r="K42" s="39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</row>
    <row r="43" spans="1:51" s="15" customFormat="1" ht="16.5" customHeight="1" x14ac:dyDescent="0.25">
      <c r="A43" s="84" t="str">
        <f>RIGHT(D43:D163,4)</f>
        <v>5819</v>
      </c>
      <c r="B43" s="49" t="s">
        <v>120</v>
      </c>
      <c r="C43" s="34" t="s">
        <v>22</v>
      </c>
      <c r="D43" s="28">
        <v>1001022725819</v>
      </c>
      <c r="E43" s="24">
        <f>VLOOKUP(B:B,'кск формула'!B:C,2,0)</f>
        <v>200</v>
      </c>
      <c r="F43" s="23"/>
      <c r="G43" s="23">
        <f>E43*0.4</f>
        <v>80</v>
      </c>
      <c r="H43" s="14"/>
      <c r="I43" s="14"/>
      <c r="J43" s="41"/>
      <c r="K43" s="39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</row>
    <row r="44" spans="1:51" ht="16.5" customHeight="1" x14ac:dyDescent="0.25">
      <c r="A44" s="84" t="str">
        <f>RIGHT(D44:D163,4)</f>
        <v>5821</v>
      </c>
      <c r="B44" s="48" t="s">
        <v>68</v>
      </c>
      <c r="C44" s="34" t="s">
        <v>22</v>
      </c>
      <c r="D44" s="28">
        <v>1001022465821</v>
      </c>
      <c r="E44" s="24">
        <f>VLOOKUP(B:B,'кск формула'!B:C,2,0)</f>
        <v>0</v>
      </c>
      <c r="F44" s="23">
        <v>0.45</v>
      </c>
      <c r="G44" s="23">
        <f>E44*0.45</f>
        <v>0</v>
      </c>
      <c r="H44" s="14">
        <v>4.5</v>
      </c>
      <c r="I44" s="14">
        <v>45</v>
      </c>
      <c r="J44" s="41"/>
    </row>
    <row r="45" spans="1:51" ht="16.5" customHeight="1" x14ac:dyDescent="0.25">
      <c r="A45" s="84" t="str">
        <f>RIGHT(D45:D164,4)</f>
        <v>5820</v>
      </c>
      <c r="B45" s="48" t="s">
        <v>99</v>
      </c>
      <c r="C45" s="31" t="s">
        <v>21</v>
      </c>
      <c r="D45" s="28">
        <v>1001022465820</v>
      </c>
      <c r="E45" s="24">
        <f>VLOOKUP(B:B,'кск формула'!B:C,2,0)</f>
        <v>100</v>
      </c>
      <c r="F45" s="23"/>
      <c r="G45" s="23">
        <f t="shared" si="0"/>
        <v>100</v>
      </c>
      <c r="H45" s="14"/>
      <c r="I45" s="14">
        <v>45</v>
      </c>
      <c r="J45" s="41"/>
    </row>
    <row r="46" spans="1:51" ht="16.5" customHeight="1" x14ac:dyDescent="0.25">
      <c r="A46" s="84" t="str">
        <f>RIGHT(D46:D165,4)</f>
        <v>6590</v>
      </c>
      <c r="B46" s="48" t="s">
        <v>129</v>
      </c>
      <c r="C46" s="34" t="s">
        <v>22</v>
      </c>
      <c r="D46" s="28">
        <v>1001020846590</v>
      </c>
      <c r="E46" s="24">
        <f>VLOOKUP(B:B,'кск формула'!B:C,2,0)</f>
        <v>0</v>
      </c>
      <c r="F46" s="23"/>
      <c r="G46" s="23">
        <f>E46*0.41</f>
        <v>0</v>
      </c>
      <c r="H46" s="14"/>
      <c r="I46" s="14"/>
      <c r="J46" s="41"/>
    </row>
    <row r="47" spans="1:51" ht="16.5" customHeight="1" x14ac:dyDescent="0.25">
      <c r="A47" s="84" t="str">
        <f>RIGHT(D47:D166,4)</f>
        <v>6563</v>
      </c>
      <c r="B47" s="48" t="s">
        <v>131</v>
      </c>
      <c r="C47" s="31" t="s">
        <v>21</v>
      </c>
      <c r="D47" s="28">
        <v>1001020846563</v>
      </c>
      <c r="E47" s="24">
        <f>VLOOKUP(B:B,'кск формула'!B:C,2,0)</f>
        <v>0</v>
      </c>
      <c r="F47" s="23"/>
      <c r="G47" s="23">
        <f>E47*1</f>
        <v>0</v>
      </c>
      <c r="H47" s="14"/>
      <c r="I47" s="14"/>
      <c r="J47" s="41"/>
    </row>
    <row r="48" spans="1:51" ht="16.5" customHeight="1" x14ac:dyDescent="0.25">
      <c r="A48" s="84" t="str">
        <f t="shared" ref="A48:A54" si="1">RIGHT(D48:D165,4)</f>
        <v>5532</v>
      </c>
      <c r="B48" s="48" t="s">
        <v>52</v>
      </c>
      <c r="C48" s="34" t="s">
        <v>22</v>
      </c>
      <c r="D48" s="28">
        <v>1001022375532</v>
      </c>
      <c r="E48" s="24">
        <f>VLOOKUP(B:B,'кск формула'!B:C,2,0)</f>
        <v>0</v>
      </c>
      <c r="F48" s="23">
        <v>0.45</v>
      </c>
      <c r="G48" s="23">
        <f>E48*0.45</f>
        <v>0</v>
      </c>
      <c r="H48" s="14">
        <v>4.5</v>
      </c>
      <c r="I48" s="14">
        <v>45</v>
      </c>
      <c r="J48" s="41"/>
    </row>
    <row r="49" spans="1:51" ht="16.5" customHeight="1" x14ac:dyDescent="0.25">
      <c r="A49" s="84" t="str">
        <f t="shared" si="1"/>
        <v>3678</v>
      </c>
      <c r="B49" s="48" t="s">
        <v>86</v>
      </c>
      <c r="C49" s="31" t="s">
        <v>21</v>
      </c>
      <c r="D49" s="28">
        <v>1001022373678</v>
      </c>
      <c r="E49" s="24">
        <f>VLOOKUP(B:B,'кск формула'!B:C,2,0)</f>
        <v>550</v>
      </c>
      <c r="F49" s="23">
        <v>2.125</v>
      </c>
      <c r="G49" s="23">
        <f t="shared" si="0"/>
        <v>550</v>
      </c>
      <c r="H49" s="14">
        <v>4.25</v>
      </c>
      <c r="I49" s="14">
        <v>45</v>
      </c>
      <c r="J49" s="41"/>
    </row>
    <row r="50" spans="1:51" s="15" customFormat="1" ht="16.5" customHeight="1" x14ac:dyDescent="0.25">
      <c r="A50" s="84" t="str">
        <f t="shared" si="1"/>
        <v>3717</v>
      </c>
      <c r="B50" s="27" t="s">
        <v>49</v>
      </c>
      <c r="C50" s="31" t="s">
        <v>21</v>
      </c>
      <c r="D50" s="28">
        <v>1001022373717</v>
      </c>
      <c r="E50" s="24">
        <f>VLOOKUP(B:B,'кск формула'!B:C,2,0)</f>
        <v>250</v>
      </c>
      <c r="F50" s="23">
        <v>1.0333333333333334</v>
      </c>
      <c r="G50" s="23">
        <f t="shared" si="0"/>
        <v>250</v>
      </c>
      <c r="H50" s="14">
        <v>6.2000000000000011</v>
      </c>
      <c r="I50" s="14">
        <v>45</v>
      </c>
      <c r="J50" s="41"/>
      <c r="K50" s="39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</row>
    <row r="51" spans="1:51" s="15" customFormat="1" ht="16.5" customHeight="1" x14ac:dyDescent="0.25">
      <c r="A51" s="84" t="str">
        <f t="shared" si="1"/>
        <v>6461</v>
      </c>
      <c r="B51" s="27" t="s">
        <v>119</v>
      </c>
      <c r="C51" s="31" t="s">
        <v>21</v>
      </c>
      <c r="D51" s="28">
        <v>1001022246461</v>
      </c>
      <c r="E51" s="24">
        <f>VLOOKUP(B:B,'кск формула'!B:C,2,0)</f>
        <v>50</v>
      </c>
      <c r="F51" s="23"/>
      <c r="G51" s="23">
        <f t="shared" si="0"/>
        <v>50</v>
      </c>
      <c r="H51" s="14"/>
      <c r="I51" s="14"/>
      <c r="J51" s="41"/>
      <c r="K51" s="39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</row>
    <row r="52" spans="1:51" s="15" customFormat="1" ht="16.5" customHeight="1" x14ac:dyDescent="0.25">
      <c r="A52" s="84" t="str">
        <f t="shared" si="1"/>
        <v>6428</v>
      </c>
      <c r="B52" s="27" t="s">
        <v>105</v>
      </c>
      <c r="C52" s="36" t="s">
        <v>22</v>
      </c>
      <c r="D52" s="28">
        <v>1001022246428</v>
      </c>
      <c r="E52" s="24">
        <f>VLOOKUP(B:B,'кск формула'!B:C,2,0)</f>
        <v>0</v>
      </c>
      <c r="F52" s="23"/>
      <c r="G52" s="23">
        <f>E52*0.45</f>
        <v>0</v>
      </c>
      <c r="H52" s="14"/>
      <c r="I52" s="14"/>
      <c r="J52" s="41"/>
      <c r="K52" s="39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</row>
    <row r="53" spans="1:51" s="15" customFormat="1" ht="16.5" customHeight="1" x14ac:dyDescent="0.25">
      <c r="A53" s="84" t="str">
        <f t="shared" si="1"/>
        <v>6475</v>
      </c>
      <c r="B53" s="27" t="s">
        <v>107</v>
      </c>
      <c r="C53" s="36" t="s">
        <v>22</v>
      </c>
      <c r="D53" s="28">
        <v>1001025176475</v>
      </c>
      <c r="E53" s="24">
        <f>VLOOKUP(B:B,'кск формула'!B:C,2,0)</f>
        <v>0</v>
      </c>
      <c r="F53" s="23"/>
      <c r="G53" s="23">
        <f>E53*0.4</f>
        <v>0</v>
      </c>
      <c r="H53" s="14"/>
      <c r="I53" s="14"/>
      <c r="J53" s="41"/>
      <c r="K53" s="39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</row>
    <row r="54" spans="1:51" s="15" customFormat="1" ht="16.5" customHeight="1" x14ac:dyDescent="0.25">
      <c r="A54" s="84" t="str">
        <f t="shared" si="1"/>
        <v>6439</v>
      </c>
      <c r="B54" s="27" t="s">
        <v>106</v>
      </c>
      <c r="C54" s="36" t="s">
        <v>22</v>
      </c>
      <c r="D54" s="28">
        <v>1001025166439</v>
      </c>
      <c r="E54" s="24">
        <f>VLOOKUP(B:B,'кск формула'!B:C,2,0)</f>
        <v>0</v>
      </c>
      <c r="F54" s="23"/>
      <c r="G54" s="23">
        <f>E54*0.38</f>
        <v>0</v>
      </c>
      <c r="H54" s="14"/>
      <c r="I54" s="14"/>
      <c r="J54" s="41"/>
      <c r="K54" s="39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</row>
    <row r="55" spans="1:51" ht="16.5" customHeight="1" thickBot="1" x14ac:dyDescent="0.3">
      <c r="A55" s="84" t="str">
        <f t="shared" ref="A55:A60" si="2">RIGHT(D55:D168,4)</f>
        <v>6297</v>
      </c>
      <c r="B55" s="50" t="s">
        <v>100</v>
      </c>
      <c r="C55" s="36" t="s">
        <v>22</v>
      </c>
      <c r="D55" s="28">
        <v>1001022556297</v>
      </c>
      <c r="E55" s="24">
        <f>VLOOKUP(B:B,'кск формула'!B:C,2,0)</f>
        <v>0</v>
      </c>
      <c r="F55" s="23"/>
      <c r="G55" s="23">
        <f>E55*0.27</f>
        <v>0</v>
      </c>
      <c r="H55" s="14">
        <v>3.24</v>
      </c>
      <c r="I55" s="14">
        <v>45</v>
      </c>
      <c r="J55" s="41"/>
    </row>
    <row r="56" spans="1:51" ht="16.5" thickTop="1" thickBot="1" x14ac:dyDescent="0.3">
      <c r="A56" s="84" t="str">
        <f t="shared" si="2"/>
        <v/>
      </c>
      <c r="B56" s="80" t="s">
        <v>12</v>
      </c>
      <c r="C56" s="80"/>
      <c r="D56" s="80"/>
      <c r="E56" s="80"/>
      <c r="F56" s="79"/>
      <c r="G56" s="80"/>
      <c r="H56" s="80"/>
      <c r="I56" s="80"/>
      <c r="J56" s="81"/>
    </row>
    <row r="57" spans="1:51" ht="16.5" customHeight="1" thickTop="1" x14ac:dyDescent="0.25">
      <c r="A57" s="84" t="str">
        <f t="shared" si="2"/>
        <v>6606</v>
      </c>
      <c r="B57" s="50" t="s">
        <v>46</v>
      </c>
      <c r="C57" s="31" t="s">
        <v>21</v>
      </c>
      <c r="D57" s="28">
        <v>1001034066606</v>
      </c>
      <c r="E57" s="24">
        <f>VLOOKUP(B:B,'кск формула'!B:C,2,0)</f>
        <v>0</v>
      </c>
      <c r="F57" s="23">
        <v>1.0133333333333334</v>
      </c>
      <c r="G57" s="23">
        <f t="shared" si="0"/>
        <v>0</v>
      </c>
      <c r="H57" s="14">
        <v>3.04</v>
      </c>
      <c r="I57" s="14">
        <v>30</v>
      </c>
      <c r="J57" s="41"/>
    </row>
    <row r="58" spans="1:51" ht="16.5" customHeight="1" x14ac:dyDescent="0.25">
      <c r="A58" s="84" t="str">
        <f t="shared" si="2"/>
        <v>6648</v>
      </c>
      <c r="B58" s="50" t="s">
        <v>134</v>
      </c>
      <c r="C58" s="31" t="s">
        <v>21</v>
      </c>
      <c r="D58" s="28">
        <v>1001031896648</v>
      </c>
      <c r="E58" s="24">
        <f>VLOOKUP(B:B,'кск формула'!B:C,2,0)</f>
        <v>0</v>
      </c>
      <c r="F58" s="23"/>
      <c r="G58" s="23">
        <f t="shared" si="0"/>
        <v>0</v>
      </c>
      <c r="H58" s="14"/>
      <c r="I58" s="14"/>
      <c r="J58" s="41"/>
    </row>
    <row r="59" spans="1:51" ht="16.5" customHeight="1" x14ac:dyDescent="0.25">
      <c r="A59" s="84" t="str">
        <f t="shared" si="2"/>
        <v>6650</v>
      </c>
      <c r="B59" s="50" t="s">
        <v>135</v>
      </c>
      <c r="C59" s="31" t="s">
        <v>21</v>
      </c>
      <c r="D59" s="28">
        <v>1001035266650</v>
      </c>
      <c r="E59" s="24">
        <f>VLOOKUP(B:B,'кск формула'!B:C,2,0)</f>
        <v>0</v>
      </c>
      <c r="F59" s="23"/>
      <c r="G59" s="23">
        <f t="shared" si="0"/>
        <v>0</v>
      </c>
      <c r="H59" s="14"/>
      <c r="I59" s="14"/>
      <c r="J59" s="41"/>
    </row>
    <row r="60" spans="1:51" ht="16.5" customHeight="1" x14ac:dyDescent="0.25">
      <c r="A60" s="84" t="str">
        <f t="shared" si="2"/>
        <v>6652</v>
      </c>
      <c r="B60" s="50" t="s">
        <v>136</v>
      </c>
      <c r="C60" s="31" t="s">
        <v>21</v>
      </c>
      <c r="D60" s="28">
        <v>1001035276652</v>
      </c>
      <c r="E60" s="24">
        <f>VLOOKUP(B:B,'кск формула'!B:C,2,0)</f>
        <v>0</v>
      </c>
      <c r="F60" s="23"/>
      <c r="G60" s="23">
        <f t="shared" si="0"/>
        <v>0</v>
      </c>
      <c r="H60" s="14"/>
      <c r="I60" s="14"/>
      <c r="J60" s="41"/>
    </row>
    <row r="61" spans="1:51" ht="16.5" customHeight="1" thickBot="1" x14ac:dyDescent="0.3">
      <c r="A61" s="84" t="str">
        <f>RIGHT(D61:D175,4)</f>
        <v>6527</v>
      </c>
      <c r="B61" s="50" t="s">
        <v>103</v>
      </c>
      <c r="C61" s="31" t="s">
        <v>21</v>
      </c>
      <c r="D61" s="28">
        <v>1001031076527</v>
      </c>
      <c r="E61" s="24">
        <f>VLOOKUP(B:B,'кск формула'!B:C,2,0)</f>
        <v>60</v>
      </c>
      <c r="F61" s="23">
        <v>1.0166666666666666</v>
      </c>
      <c r="G61" s="23">
        <f t="shared" si="0"/>
        <v>60</v>
      </c>
      <c r="H61" s="14">
        <v>3.05</v>
      </c>
      <c r="I61" s="14">
        <v>30</v>
      </c>
      <c r="J61" s="41"/>
    </row>
    <row r="62" spans="1:51" ht="16.5" thickTop="1" thickBot="1" x14ac:dyDescent="0.3">
      <c r="A62" s="84" t="str">
        <f>RIGHT(D62:D176,4)</f>
        <v/>
      </c>
      <c r="B62" s="80" t="s">
        <v>13</v>
      </c>
      <c r="C62" s="80"/>
      <c r="D62" s="80"/>
      <c r="E62" s="80"/>
      <c r="F62" s="79"/>
      <c r="G62" s="80"/>
      <c r="H62" s="80"/>
      <c r="I62" s="80"/>
      <c r="J62" s="81"/>
    </row>
    <row r="63" spans="1:51" ht="16.5" customHeight="1" thickTop="1" x14ac:dyDescent="0.25">
      <c r="A63" s="84" t="str">
        <f>RIGHT(D63:D177,4)</f>
        <v>6397</v>
      </c>
      <c r="B63" s="27" t="s">
        <v>75</v>
      </c>
      <c r="C63" s="34" t="s">
        <v>22</v>
      </c>
      <c r="D63" s="28">
        <v>1001302276397</v>
      </c>
      <c r="E63" s="24">
        <f>VLOOKUP(B:B,'кск формула'!B:C,2,0)</f>
        <v>0</v>
      </c>
      <c r="F63" s="23">
        <v>0.28000000000000003</v>
      </c>
      <c r="G63" s="23">
        <f>E63*0.28</f>
        <v>0</v>
      </c>
      <c r="H63" s="14">
        <v>2.2400000000000002</v>
      </c>
      <c r="I63" s="14">
        <v>45</v>
      </c>
      <c r="J63" s="41"/>
    </row>
    <row r="64" spans="1:51" ht="16.5" customHeight="1" x14ac:dyDescent="0.25">
      <c r="A64" s="84" t="str">
        <f>RIGHT(D64:D178,4)</f>
        <v>6658</v>
      </c>
      <c r="B64" s="27" t="s">
        <v>127</v>
      </c>
      <c r="C64" s="34" t="s">
        <v>22</v>
      </c>
      <c r="D64" s="28">
        <v>1001305256658</v>
      </c>
      <c r="E64" s="24">
        <f>VLOOKUP(B:B,'кск формула'!B:C,2,0)</f>
        <v>0</v>
      </c>
      <c r="F64" s="23"/>
      <c r="G64" s="23">
        <f>E64*0.33</f>
        <v>0</v>
      </c>
      <c r="H64" s="14"/>
      <c r="I64" s="14"/>
      <c r="J64" s="41"/>
    </row>
    <row r="65" spans="1:10" ht="16.5" customHeight="1" x14ac:dyDescent="0.25">
      <c r="A65" s="84" t="str">
        <f>RIGHT(D65:D178,4)</f>
        <v>6400</v>
      </c>
      <c r="B65" s="27" t="s">
        <v>76</v>
      </c>
      <c r="C65" s="34" t="s">
        <v>22</v>
      </c>
      <c r="D65" s="28">
        <v>1001300516400</v>
      </c>
      <c r="E65" s="24">
        <f>VLOOKUP(B:B,'кск формула'!B:C,2,0)</f>
        <v>0</v>
      </c>
      <c r="F65" s="23">
        <v>0.28000000000000003</v>
      </c>
      <c r="G65" s="23">
        <f>E65*0.28</f>
        <v>0</v>
      </c>
      <c r="H65" s="14">
        <v>2.2400000000000002</v>
      </c>
      <c r="I65" s="14">
        <v>45</v>
      </c>
      <c r="J65" s="41"/>
    </row>
    <row r="66" spans="1:10" ht="16.5" customHeight="1" thickBot="1" x14ac:dyDescent="0.3">
      <c r="A66" s="84" t="str">
        <f>RIGHT(D66:D179,4)</f>
        <v>4342</v>
      </c>
      <c r="B66" s="27" t="s">
        <v>77</v>
      </c>
      <c r="C66" s="31" t="s">
        <v>21</v>
      </c>
      <c r="D66" s="28">
        <v>1001043094342</v>
      </c>
      <c r="E66" s="24">
        <f>VLOOKUP(B:B,'кск формула'!B:C,2,0)</f>
        <v>0</v>
      </c>
      <c r="F66" s="23">
        <v>0.61875000000000002</v>
      </c>
      <c r="G66" s="23">
        <f t="shared" si="0"/>
        <v>0</v>
      </c>
      <c r="H66" s="14">
        <v>4.95</v>
      </c>
      <c r="I66" s="14">
        <v>45</v>
      </c>
      <c r="J66" s="41"/>
    </row>
    <row r="67" spans="1:10" ht="16.5" thickTop="1" thickBot="1" x14ac:dyDescent="0.3">
      <c r="A67" s="84" t="str">
        <f>RIGHT(D67:D181,4)</f>
        <v/>
      </c>
      <c r="B67" s="80" t="s">
        <v>14</v>
      </c>
      <c r="C67" s="80"/>
      <c r="D67" s="80"/>
      <c r="E67" s="80"/>
      <c r="F67" s="79"/>
      <c r="G67" s="80"/>
      <c r="H67" s="80"/>
      <c r="I67" s="80"/>
      <c r="J67" s="81"/>
    </row>
    <row r="68" spans="1:10" ht="16.5" customHeight="1" thickTop="1" x14ac:dyDescent="0.25">
      <c r="A68" s="84" t="str">
        <f>RIGHT(D68:D182,4)</f>
        <v>6510</v>
      </c>
      <c r="B68" s="27" t="s">
        <v>48</v>
      </c>
      <c r="C68" s="34" t="s">
        <v>22</v>
      </c>
      <c r="D68" s="28">
        <v>1001300386510</v>
      </c>
      <c r="E68" s="24">
        <f>VLOOKUP(B:B,'кск формула'!B:C,2,0)</f>
        <v>0</v>
      </c>
      <c r="F68" s="23">
        <v>0.35</v>
      </c>
      <c r="G68" s="23">
        <f>E68*0.35</f>
        <v>0</v>
      </c>
      <c r="H68" s="14">
        <v>2.8</v>
      </c>
      <c r="I68" s="14">
        <v>45</v>
      </c>
      <c r="J68" s="41"/>
    </row>
    <row r="69" spans="1:10" ht="16.5" customHeight="1" x14ac:dyDescent="0.25">
      <c r="A69" s="84" t="str">
        <f>RIGHT(D69:D183,4)</f>
        <v>6636</v>
      </c>
      <c r="B69" s="27" t="s">
        <v>133</v>
      </c>
      <c r="C69" s="34" t="s">
        <v>22</v>
      </c>
      <c r="D69" s="28">
        <v>1001303636636</v>
      </c>
      <c r="E69" s="24">
        <f>VLOOKUP(B:B,'кск формула'!B:C,2,0)</f>
        <v>0</v>
      </c>
      <c r="F69" s="23"/>
      <c r="G69" s="23">
        <f>E69*0.35</f>
        <v>0</v>
      </c>
      <c r="H69" s="14"/>
      <c r="I69" s="14"/>
      <c r="J69" s="41"/>
    </row>
    <row r="70" spans="1:10" ht="16.5" customHeight="1" x14ac:dyDescent="0.25">
      <c r="A70" s="84" t="str">
        <f>RIGHT(D70:D183,4)</f>
        <v>5489</v>
      </c>
      <c r="B70" s="27" t="s">
        <v>128</v>
      </c>
      <c r="C70" s="31" t="s">
        <v>21</v>
      </c>
      <c r="D70" s="28">
        <v>1001050385489</v>
      </c>
      <c r="E70" s="24">
        <f>VLOOKUP(B:B,'кск формула'!B:C,2,0)</f>
        <v>0</v>
      </c>
      <c r="F70" s="23"/>
      <c r="G70" s="23">
        <f>E70*1</f>
        <v>0</v>
      </c>
      <c r="H70" s="14"/>
      <c r="I70" s="14"/>
      <c r="J70" s="41"/>
    </row>
    <row r="71" spans="1:10" ht="16.5" customHeight="1" x14ac:dyDescent="0.25">
      <c r="A71" s="84" t="str">
        <f>RIGHT(D71:D186,4)</f>
        <v>6365</v>
      </c>
      <c r="B71" s="27" t="s">
        <v>71</v>
      </c>
      <c r="C71" s="34" t="s">
        <v>22</v>
      </c>
      <c r="D71" s="28">
        <v>1001304506365</v>
      </c>
      <c r="E71" s="24">
        <f>VLOOKUP(B:B,'кск формула'!B:C,2,0)</f>
        <v>0</v>
      </c>
      <c r="F71" s="23">
        <v>0.28000000000000003</v>
      </c>
      <c r="G71" s="23">
        <f>E71*0.28</f>
        <v>0</v>
      </c>
      <c r="H71" s="14">
        <v>2.2400000000000002</v>
      </c>
      <c r="I71" s="14">
        <v>45</v>
      </c>
      <c r="J71" s="41"/>
    </row>
    <row r="72" spans="1:10" ht="16.5" customHeight="1" x14ac:dyDescent="0.25">
      <c r="A72" s="84" t="str">
        <f>RIGHT(D72:D187,4)</f>
        <v>6562</v>
      </c>
      <c r="B72" s="27" t="s">
        <v>118</v>
      </c>
      <c r="C72" s="34" t="s">
        <v>22</v>
      </c>
      <c r="D72" s="28">
        <v>1001304506562</v>
      </c>
      <c r="E72" s="24">
        <f>VLOOKUP(B:B,'кск формула'!B:C,2,0)</f>
        <v>0</v>
      </c>
      <c r="F72" s="23"/>
      <c r="G72" s="23">
        <f>E72*0.28</f>
        <v>0</v>
      </c>
      <c r="H72" s="14"/>
      <c r="I72" s="14"/>
      <c r="J72" s="41"/>
    </row>
    <row r="73" spans="1:10" ht="16.5" customHeight="1" x14ac:dyDescent="0.25">
      <c r="A73" s="84" t="str">
        <f>RIGHT(D73:D188,4)</f>
        <v>6535</v>
      </c>
      <c r="B73" s="27" t="s">
        <v>126</v>
      </c>
      <c r="C73" s="34" t="s">
        <v>22</v>
      </c>
      <c r="D73" s="28">
        <v>6535</v>
      </c>
      <c r="E73" s="24">
        <f>VLOOKUP(B:B,'кск формула'!B:C,2,0)</f>
        <v>0</v>
      </c>
      <c r="F73" s="23"/>
      <c r="G73" s="23">
        <f>E73*0.35</f>
        <v>0</v>
      </c>
      <c r="H73" s="14"/>
      <c r="I73" s="14"/>
      <c r="J73" s="41"/>
    </row>
    <row r="74" spans="1:10" ht="16.5" customHeight="1" x14ac:dyDescent="0.25">
      <c r="A74" s="84" t="str">
        <f>RIGHT(D74:D189,4)</f>
        <v>6564</v>
      </c>
      <c r="B74" s="27" t="s">
        <v>138</v>
      </c>
      <c r="C74" s="34" t="s">
        <v>22</v>
      </c>
      <c r="D74" s="28">
        <v>1001305196564</v>
      </c>
      <c r="E74" s="24">
        <f>VLOOKUP(B:B,'кск формула'!B:C,2,0)</f>
        <v>0</v>
      </c>
      <c r="F74" s="23"/>
      <c r="G74" s="23">
        <f>E74*0.31</f>
        <v>0</v>
      </c>
      <c r="H74" s="14"/>
      <c r="I74" s="14"/>
      <c r="J74" s="41"/>
    </row>
    <row r="75" spans="1:10" ht="16.5" customHeight="1" x14ac:dyDescent="0.25">
      <c r="A75" s="84" t="str">
        <f>RIGHT(D75:D187,4)</f>
        <v>6372</v>
      </c>
      <c r="B75" s="70" t="s">
        <v>43</v>
      </c>
      <c r="C75" s="34" t="s">
        <v>22</v>
      </c>
      <c r="D75" s="28">
        <v>1001303986372</v>
      </c>
      <c r="E75" s="24">
        <f>VLOOKUP(B:B,'кск формула'!B:C,2,0)</f>
        <v>0</v>
      </c>
      <c r="F75" s="23">
        <v>0.35</v>
      </c>
      <c r="G75" s="23">
        <f>E75*0.35</f>
        <v>0</v>
      </c>
      <c r="H75" s="14">
        <v>2.8</v>
      </c>
      <c r="I75" s="14">
        <v>45</v>
      </c>
      <c r="J75" s="41"/>
    </row>
    <row r="76" spans="1:10" ht="16.5" customHeight="1" x14ac:dyDescent="0.25">
      <c r="A76" s="84" t="str">
        <f>RIGHT(D76:D188,4)</f>
        <v>5341</v>
      </c>
      <c r="B76" s="70" t="s">
        <v>44</v>
      </c>
      <c r="C76" s="31" t="s">
        <v>21</v>
      </c>
      <c r="D76" s="28">
        <v>1001053985341</v>
      </c>
      <c r="E76" s="24">
        <f>VLOOKUP(B:B,'кск формула'!B:C,2,0)</f>
        <v>0</v>
      </c>
      <c r="F76" s="23">
        <v>0.71250000000000002</v>
      </c>
      <c r="G76" s="23">
        <f t="shared" si="0"/>
        <v>0</v>
      </c>
      <c r="H76" s="14">
        <v>5.7</v>
      </c>
      <c r="I76" s="14">
        <v>45</v>
      </c>
      <c r="J76" s="41"/>
    </row>
    <row r="77" spans="1:10" ht="16.5" customHeight="1" x14ac:dyDescent="0.25">
      <c r="A77" s="84" t="str">
        <f>RIGHT(D77:D189,4)</f>
        <v>6375</v>
      </c>
      <c r="B77" s="70" t="s">
        <v>70</v>
      </c>
      <c r="C77" s="34" t="s">
        <v>22</v>
      </c>
      <c r="D77" s="28">
        <v>1001303056375</v>
      </c>
      <c r="E77" s="24">
        <f>VLOOKUP(B:B,'кск формула'!B:C,2,0)</f>
        <v>0</v>
      </c>
      <c r="F77" s="23">
        <v>0.28000000000000003</v>
      </c>
      <c r="G77" s="23">
        <f>E77*0.28</f>
        <v>0</v>
      </c>
      <c r="H77" s="14">
        <v>2.2400000000000002</v>
      </c>
      <c r="I77" s="14">
        <v>45</v>
      </c>
      <c r="J77" s="41"/>
    </row>
    <row r="78" spans="1:10" ht="16.5" customHeight="1" x14ac:dyDescent="0.25">
      <c r="A78" s="84" t="str">
        <f>RIGHT(D78:D190,4)</f>
        <v>6566</v>
      </c>
      <c r="B78" s="70" t="s">
        <v>137</v>
      </c>
      <c r="C78" s="34" t="s">
        <v>22</v>
      </c>
      <c r="D78" s="28">
        <v>1001305306566</v>
      </c>
      <c r="E78" s="24">
        <f>VLOOKUP(B:B,'кск формула'!B:C,2,0)</f>
        <v>120</v>
      </c>
      <c r="F78" s="23"/>
      <c r="G78" s="23">
        <f>E78*0.31</f>
        <v>37.200000000000003</v>
      </c>
      <c r="H78" s="14"/>
      <c r="I78" s="14"/>
      <c r="J78" s="41"/>
    </row>
    <row r="79" spans="1:10" ht="16.5" customHeight="1" x14ac:dyDescent="0.25">
      <c r="A79" s="84" t="str">
        <f>RIGHT(D79:D190,4)</f>
        <v>5544</v>
      </c>
      <c r="B79" s="27" t="s">
        <v>54</v>
      </c>
      <c r="C79" s="31" t="s">
        <v>21</v>
      </c>
      <c r="D79" s="28">
        <v>1001051875544</v>
      </c>
      <c r="E79" s="24">
        <f>VLOOKUP(B:B,'кск формула'!B:C,2,0)</f>
        <v>300</v>
      </c>
      <c r="F79" s="23">
        <v>0.85</v>
      </c>
      <c r="G79" s="23">
        <f t="shared" si="0"/>
        <v>300</v>
      </c>
      <c r="H79" s="14">
        <v>5.0999999999999996</v>
      </c>
      <c r="I79" s="14">
        <v>45</v>
      </c>
      <c r="J79" s="41"/>
    </row>
    <row r="80" spans="1:10" ht="16.5" customHeight="1" x14ac:dyDescent="0.25">
      <c r="A80" s="84" t="str">
        <f>RIGHT(D80:D192,4)</f>
        <v>6534</v>
      </c>
      <c r="B80" s="27" t="s">
        <v>117</v>
      </c>
      <c r="C80" s="34" t="s">
        <v>22</v>
      </c>
      <c r="D80" s="28">
        <v>1001301876534</v>
      </c>
      <c r="E80" s="24">
        <f>VLOOKUP(B:B,'кск формула'!B:C,2,0)</f>
        <v>0</v>
      </c>
      <c r="F80" s="23"/>
      <c r="G80" s="23">
        <f>E80*0.35</f>
        <v>0</v>
      </c>
      <c r="H80" s="14"/>
      <c r="I80" s="14"/>
      <c r="J80" s="41"/>
    </row>
    <row r="81" spans="1:10" ht="16.5" customHeight="1" thickBot="1" x14ac:dyDescent="0.3">
      <c r="A81" s="84" t="str">
        <f>RIGHT(D81:D192,4)</f>
        <v>6458</v>
      </c>
      <c r="B81" s="27" t="s">
        <v>110</v>
      </c>
      <c r="C81" s="37" t="s">
        <v>22</v>
      </c>
      <c r="D81" s="28">
        <v>1001211876458</v>
      </c>
      <c r="E81" s="24">
        <f>VLOOKUP(B:B,'кск формула'!B:C,2,0)</f>
        <v>0</v>
      </c>
      <c r="F81" s="23"/>
      <c r="G81" s="23">
        <f>E81*0.1</f>
        <v>0</v>
      </c>
      <c r="H81" s="14"/>
      <c r="I81" s="14"/>
      <c r="J81" s="41"/>
    </row>
    <row r="82" spans="1:10" ht="15.75" customHeight="1" thickTop="1" thickBot="1" x14ac:dyDescent="0.3">
      <c r="A82" s="84" t="str">
        <f>RIGHT(D82:D192,4)</f>
        <v>6509</v>
      </c>
      <c r="B82" s="27" t="s">
        <v>55</v>
      </c>
      <c r="C82" s="37" t="s">
        <v>22</v>
      </c>
      <c r="D82" s="28">
        <v>1001301876509</v>
      </c>
      <c r="E82" s="24">
        <f>VLOOKUP(B:B,'кск формула'!B:C,2,0)</f>
        <v>800</v>
      </c>
      <c r="F82" s="23">
        <v>0.35</v>
      </c>
      <c r="G82" s="23">
        <f>E82*0.35</f>
        <v>280</v>
      </c>
      <c r="H82" s="14">
        <v>2.8</v>
      </c>
      <c r="I82" s="14">
        <v>45</v>
      </c>
      <c r="J82" s="41"/>
    </row>
    <row r="83" spans="1:10" ht="16.5" thickTop="1" thickBot="1" x14ac:dyDescent="0.3">
      <c r="A83" s="84" t="str">
        <f>RIGHT(D83:D193,4)</f>
        <v/>
      </c>
      <c r="B83" s="80" t="s">
        <v>24</v>
      </c>
      <c r="C83" s="80"/>
      <c r="D83" s="80"/>
      <c r="E83" s="80"/>
      <c r="F83" s="79"/>
      <c r="G83" s="80"/>
      <c r="H83" s="80"/>
      <c r="I83" s="80"/>
      <c r="J83" s="81"/>
    </row>
    <row r="84" spans="1:10" ht="16.5" customHeight="1" thickTop="1" x14ac:dyDescent="0.25">
      <c r="A84" s="84" t="str">
        <f>RIGHT(D84:D194,4)</f>
        <v>5706</v>
      </c>
      <c r="B84" s="27" t="s">
        <v>63</v>
      </c>
      <c r="C84" s="34" t="s">
        <v>22</v>
      </c>
      <c r="D84" s="28">
        <v>1001061975706</v>
      </c>
      <c r="E84" s="24">
        <f>VLOOKUP(B:B,'кск формула'!B:C,2,0)</f>
        <v>0</v>
      </c>
      <c r="F84" s="23">
        <v>0.25</v>
      </c>
      <c r="G84" s="23">
        <f>E84*0.25</f>
        <v>0</v>
      </c>
      <c r="H84" s="14">
        <v>2</v>
      </c>
      <c r="I84" s="14">
        <v>120</v>
      </c>
      <c r="J84" s="41"/>
    </row>
    <row r="85" spans="1:10" ht="16.5" customHeight="1" x14ac:dyDescent="0.25">
      <c r="A85" s="84" t="str">
        <f>RIGHT(D85:D195,4)</f>
        <v>6454</v>
      </c>
      <c r="B85" s="27" t="s">
        <v>62</v>
      </c>
      <c r="C85" s="34" t="s">
        <v>22</v>
      </c>
      <c r="D85" s="28">
        <v>1001201976454</v>
      </c>
      <c r="E85" s="24">
        <f>VLOOKUP(B:B,'кск формула'!B:C,2,0)</f>
        <v>200</v>
      </c>
      <c r="F85" s="23">
        <v>0.1</v>
      </c>
      <c r="G85" s="23">
        <f>E85*0.1</f>
        <v>20</v>
      </c>
      <c r="H85" s="14">
        <v>0.8</v>
      </c>
      <c r="I85" s="14">
        <v>60</v>
      </c>
      <c r="J85" s="41"/>
    </row>
    <row r="86" spans="1:10" ht="16.5" customHeight="1" x14ac:dyDescent="0.25">
      <c r="A86" s="84" t="str">
        <f>RIGHT(D86:D197,4)</f>
        <v>5931</v>
      </c>
      <c r="B86" s="27" t="s">
        <v>79</v>
      </c>
      <c r="C86" s="34" t="s">
        <v>22</v>
      </c>
      <c r="D86" s="28">
        <v>1001060755931</v>
      </c>
      <c r="E86" s="24">
        <f>VLOOKUP(B:B,'кск формула'!B:C,2,0)</f>
        <v>0</v>
      </c>
      <c r="F86" s="23">
        <v>0.22</v>
      </c>
      <c r="G86" s="23">
        <f>E86*0.22</f>
        <v>0</v>
      </c>
      <c r="H86" s="14">
        <v>1.76</v>
      </c>
      <c r="I86" s="14">
        <v>120</v>
      </c>
      <c r="J86" s="41"/>
    </row>
    <row r="87" spans="1:10" ht="16.5" customHeight="1" x14ac:dyDescent="0.25">
      <c r="A87" s="84" t="str">
        <f>RIGHT(D87:D199,4)</f>
        <v>5708</v>
      </c>
      <c r="B87" s="27" t="s">
        <v>64</v>
      </c>
      <c r="C87" s="31" t="s">
        <v>21</v>
      </c>
      <c r="D87" s="28">
        <v>1001063145708</v>
      </c>
      <c r="E87" s="24">
        <f>VLOOKUP(B:B,'кск формула'!B:C,2,0)</f>
        <v>200</v>
      </c>
      <c r="F87" s="23">
        <v>0.51249999999999996</v>
      </c>
      <c r="G87" s="23">
        <f t="shared" ref="G87:G94" si="3">E87*1</f>
        <v>200</v>
      </c>
      <c r="H87" s="14">
        <v>4.0999999999999996</v>
      </c>
      <c r="I87" s="14">
        <v>120</v>
      </c>
      <c r="J87" s="41"/>
    </row>
    <row r="88" spans="1:10" ht="16.5" customHeight="1" x14ac:dyDescent="0.25">
      <c r="A88" s="84" t="str">
        <f>RIGHT(D88:D204,4)</f>
        <v>4993</v>
      </c>
      <c r="B88" s="27" t="s">
        <v>36</v>
      </c>
      <c r="C88" s="34" t="s">
        <v>22</v>
      </c>
      <c r="D88" s="28">
        <v>1001060764993</v>
      </c>
      <c r="E88" s="24">
        <f>VLOOKUP(B:B,'кск формула'!B:C,2,0)</f>
        <v>0</v>
      </c>
      <c r="F88" s="23">
        <v>0.25</v>
      </c>
      <c r="G88" s="23">
        <f>E88*0.25</f>
        <v>0</v>
      </c>
      <c r="H88" s="14">
        <v>2</v>
      </c>
      <c r="I88" s="14">
        <v>120</v>
      </c>
      <c r="J88" s="41"/>
    </row>
    <row r="89" spans="1:10" ht="16.5" customHeight="1" x14ac:dyDescent="0.25">
      <c r="A89" s="84" t="str">
        <f>RIGHT(D89:D205,4)</f>
        <v>5682</v>
      </c>
      <c r="B89" s="27" t="s">
        <v>65</v>
      </c>
      <c r="C89" s="34" t="s">
        <v>22</v>
      </c>
      <c r="D89" s="28">
        <v>1001193115682</v>
      </c>
      <c r="E89" s="24">
        <f>VLOOKUP(B:B,'кск формула'!B:C,2,0)</f>
        <v>0</v>
      </c>
      <c r="F89" s="23">
        <v>0.12</v>
      </c>
      <c r="G89" s="23">
        <f>E89*0.12</f>
        <v>0</v>
      </c>
      <c r="H89" s="14">
        <v>0.96</v>
      </c>
      <c r="I89" s="14">
        <v>60</v>
      </c>
      <c r="J89" s="41"/>
    </row>
    <row r="90" spans="1:10" ht="16.5" customHeight="1" x14ac:dyDescent="0.25">
      <c r="A90" s="84" t="str">
        <f t="shared" ref="A90:A95" si="4">RIGHT(D90:D208,4)</f>
        <v>4117</v>
      </c>
      <c r="B90" s="27" t="s">
        <v>83</v>
      </c>
      <c r="C90" s="31" t="s">
        <v>21</v>
      </c>
      <c r="D90" s="28">
        <v>1001062504117</v>
      </c>
      <c r="E90" s="24">
        <f>VLOOKUP(B:B,'кск формула'!B:C,2,0)</f>
        <v>0</v>
      </c>
      <c r="F90" s="23">
        <v>0.48749999999999999</v>
      </c>
      <c r="G90" s="23">
        <f t="shared" si="3"/>
        <v>0</v>
      </c>
      <c r="H90" s="14">
        <v>3.9</v>
      </c>
      <c r="I90" s="14">
        <v>120</v>
      </c>
      <c r="J90" s="41"/>
    </row>
    <row r="91" spans="1:10" ht="16.5" customHeight="1" x14ac:dyDescent="0.25">
      <c r="A91" s="84" t="str">
        <f t="shared" si="4"/>
        <v>5483</v>
      </c>
      <c r="B91" s="27" t="s">
        <v>47</v>
      </c>
      <c r="C91" s="34" t="s">
        <v>22</v>
      </c>
      <c r="D91" s="28">
        <v>1001062505483</v>
      </c>
      <c r="E91" s="24">
        <f>VLOOKUP(B:B,'кск формула'!B:C,2,0)</f>
        <v>0</v>
      </c>
      <c r="F91" s="23">
        <v>0.25</v>
      </c>
      <c r="G91" s="23">
        <f>E91*0.25</f>
        <v>0</v>
      </c>
      <c r="H91" s="14">
        <v>2</v>
      </c>
      <c r="I91" s="14">
        <v>120</v>
      </c>
      <c r="J91" s="41"/>
    </row>
    <row r="92" spans="1:10" ht="16.5" customHeight="1" thickBot="1" x14ac:dyDescent="0.3">
      <c r="A92" s="84" t="str">
        <f t="shared" si="4"/>
        <v>6453</v>
      </c>
      <c r="B92" s="27" t="s">
        <v>73</v>
      </c>
      <c r="C92" s="34" t="s">
        <v>22</v>
      </c>
      <c r="D92" s="28">
        <v>1001202506453</v>
      </c>
      <c r="E92" s="24">
        <f>VLOOKUP(B:B,'кск формула'!B:C,2,0)</f>
        <v>200</v>
      </c>
      <c r="F92" s="23">
        <v>0.1</v>
      </c>
      <c r="G92" s="23">
        <f>E92*0.1</f>
        <v>20</v>
      </c>
      <c r="H92" s="14">
        <v>0.8</v>
      </c>
      <c r="I92" s="14">
        <v>60</v>
      </c>
      <c r="J92" s="41"/>
    </row>
    <row r="93" spans="1:10" ht="16.5" thickTop="1" thickBot="1" x14ac:dyDescent="0.3">
      <c r="A93" s="84" t="str">
        <f t="shared" si="4"/>
        <v/>
      </c>
      <c r="B93" s="80" t="s">
        <v>15</v>
      </c>
      <c r="C93" s="80"/>
      <c r="D93" s="80"/>
      <c r="E93" s="80"/>
      <c r="F93" s="79"/>
      <c r="G93" s="80"/>
      <c r="H93" s="80"/>
      <c r="I93" s="80"/>
      <c r="J93" s="81"/>
    </row>
    <row r="94" spans="1:10" ht="16.5" customHeight="1" thickTop="1" x14ac:dyDescent="0.25">
      <c r="A94" s="84" t="str">
        <f t="shared" si="4"/>
        <v>4614</v>
      </c>
      <c r="B94" s="29" t="s">
        <v>35</v>
      </c>
      <c r="C94" s="33" t="s">
        <v>21</v>
      </c>
      <c r="D94" s="30">
        <v>1001092444614</v>
      </c>
      <c r="E94" s="24">
        <f>VLOOKUP(B:B,'кск формула'!B:C,2,0)</f>
        <v>100</v>
      </c>
      <c r="F94" s="23">
        <v>1.5249999999999999</v>
      </c>
      <c r="G94" s="23">
        <f t="shared" si="3"/>
        <v>100</v>
      </c>
      <c r="H94" s="14">
        <v>6.1</v>
      </c>
      <c r="I94" s="14">
        <v>60</v>
      </c>
      <c r="J94" s="41"/>
    </row>
    <row r="95" spans="1:10" ht="16.5" customHeight="1" x14ac:dyDescent="0.25">
      <c r="A95" s="84" t="str">
        <f t="shared" si="4"/>
        <v>4611</v>
      </c>
      <c r="B95" s="29" t="s">
        <v>116</v>
      </c>
      <c r="C95" s="38" t="s">
        <v>22</v>
      </c>
      <c r="D95" s="88">
        <v>1001092444611</v>
      </c>
      <c r="E95" s="24">
        <f>VLOOKUP(B:B,'кск формула'!B:C,2,0)</f>
        <v>0</v>
      </c>
      <c r="F95" s="23"/>
      <c r="G95" s="23">
        <f>E95*0.4</f>
        <v>0</v>
      </c>
      <c r="H95" s="14"/>
      <c r="I95" s="14"/>
      <c r="J95" s="41"/>
    </row>
    <row r="96" spans="1:10" ht="16.5" customHeight="1" thickBot="1" x14ac:dyDescent="0.3">
      <c r="A96" s="84" t="str">
        <f>RIGHT(D96:D213,4)</f>
        <v>3215</v>
      </c>
      <c r="B96" s="27" t="s">
        <v>45</v>
      </c>
      <c r="C96" s="38" t="s">
        <v>22</v>
      </c>
      <c r="D96" s="57">
        <v>1001094053215</v>
      </c>
      <c r="E96" s="24">
        <f>VLOOKUP(B:B,'кск формула'!B:C,2,0)</f>
        <v>0</v>
      </c>
      <c r="F96" s="23">
        <v>0.4</v>
      </c>
      <c r="G96" s="23">
        <f>E96*0.4</f>
        <v>0</v>
      </c>
      <c r="H96" s="14">
        <v>3.2</v>
      </c>
      <c r="I96" s="14">
        <v>60</v>
      </c>
      <c r="J96" s="41"/>
    </row>
    <row r="97" spans="1:10" ht="16.5" thickTop="1" thickBot="1" x14ac:dyDescent="0.3">
      <c r="A97" s="84" t="str">
        <f t="shared" ref="A97" si="5">RIGHT(D97:D216,4)</f>
        <v/>
      </c>
      <c r="B97" s="80" t="s">
        <v>25</v>
      </c>
      <c r="C97" s="80"/>
      <c r="D97" s="80"/>
      <c r="E97" s="80"/>
      <c r="F97" s="79"/>
      <c r="G97" s="80"/>
      <c r="H97" s="80"/>
      <c r="I97" s="80"/>
      <c r="J97" s="81"/>
    </row>
    <row r="98" spans="1:10" ht="15.75" thickTop="1" x14ac:dyDescent="0.25">
      <c r="A98" s="84" t="str">
        <f>RIGHT(D98:D218,4)</f>
        <v>6450</v>
      </c>
      <c r="B98" s="51" t="s">
        <v>109</v>
      </c>
      <c r="C98" s="36" t="s">
        <v>22</v>
      </c>
      <c r="D98" s="28">
        <v>1001233296450</v>
      </c>
      <c r="E98" s="24">
        <f>VLOOKUP(B:B,'кск формула'!B:C,2,0)</f>
        <v>80</v>
      </c>
      <c r="F98" s="87"/>
      <c r="G98" s="23">
        <f>E98*0.1</f>
        <v>8</v>
      </c>
      <c r="H98" s="14"/>
      <c r="I98" s="14">
        <v>30</v>
      </c>
      <c r="J98" s="41"/>
    </row>
    <row r="99" spans="1:10" x14ac:dyDescent="0.25">
      <c r="A99" s="84" t="str">
        <f>RIGHT(D99:D219,4)</f>
        <v>6655</v>
      </c>
      <c r="B99" s="51" t="s">
        <v>130</v>
      </c>
      <c r="C99" s="36" t="s">
        <v>22</v>
      </c>
      <c r="D99" s="28">
        <v>6655</v>
      </c>
      <c r="E99" s="24">
        <f>VLOOKUP(B:B,'кск формула'!B:C,2,0)</f>
        <v>40</v>
      </c>
      <c r="F99" s="87"/>
      <c r="G99" s="23">
        <f>E99*0.1</f>
        <v>4</v>
      </c>
      <c r="H99" s="14"/>
      <c r="I99" s="14"/>
      <c r="J99" s="41"/>
    </row>
    <row r="100" spans="1:10" x14ac:dyDescent="0.25">
      <c r="A100" s="84" t="str">
        <f>RIGHT(D100:D219,4)</f>
        <v>6500</v>
      </c>
      <c r="B100" s="51" t="s">
        <v>111</v>
      </c>
      <c r="C100" s="36" t="s">
        <v>22</v>
      </c>
      <c r="D100" s="28">
        <v>1001225156500</v>
      </c>
      <c r="E100" s="24">
        <f>VLOOKUP(B:B,'кск формула'!B:C,2,0)</f>
        <v>0</v>
      </c>
      <c r="F100" s="87"/>
      <c r="G100" s="23">
        <f>E100*0.15</f>
        <v>0</v>
      </c>
      <c r="H100" s="14"/>
      <c r="I100" s="14"/>
      <c r="J100" s="41"/>
    </row>
    <row r="101" spans="1:10" x14ac:dyDescent="0.25">
      <c r="A101" s="84" t="str">
        <f>RIGHT(D101:D220,4)</f>
        <v>6279</v>
      </c>
      <c r="B101" s="51" t="s">
        <v>112</v>
      </c>
      <c r="C101" s="36" t="s">
        <v>22</v>
      </c>
      <c r="D101" s="28">
        <v>1001220286279</v>
      </c>
      <c r="E101" s="24">
        <f>VLOOKUP(B:B,'кск формула'!B:C,2,0)</f>
        <v>80</v>
      </c>
      <c r="F101" s="87"/>
      <c r="G101" s="23">
        <f>E101*0.15</f>
        <v>12</v>
      </c>
      <c r="H101" s="14"/>
      <c r="I101" s="14"/>
      <c r="J101" s="41"/>
    </row>
    <row r="102" spans="1:10" x14ac:dyDescent="0.25">
      <c r="A102" s="84" t="str">
        <f>RIGHT(D102:D221,4)</f>
        <v>6448</v>
      </c>
      <c r="B102" s="51" t="s">
        <v>139</v>
      </c>
      <c r="C102" s="36" t="s">
        <v>22</v>
      </c>
      <c r="D102" s="28">
        <v>1001234146448</v>
      </c>
      <c r="E102" s="24">
        <f>VLOOKUP(B:B,'кск формула'!B:C,2,0)</f>
        <v>0</v>
      </c>
      <c r="F102" s="87"/>
      <c r="G102" s="23">
        <f>E102*0.1</f>
        <v>0</v>
      </c>
      <c r="H102" s="14"/>
      <c r="I102" s="14"/>
      <c r="J102" s="41"/>
    </row>
    <row r="103" spans="1:10" ht="16.5" customHeight="1" thickBot="1" x14ac:dyDescent="0.3">
      <c r="A103" s="84" t="str">
        <f>RIGHT(D103:D219,4)</f>
        <v>6281</v>
      </c>
      <c r="B103" s="51" t="s">
        <v>80</v>
      </c>
      <c r="C103" s="36" t="s">
        <v>22</v>
      </c>
      <c r="D103" s="28">
        <v>1001082576281</v>
      </c>
      <c r="E103" s="24">
        <f>VLOOKUP(B:B,'кск формула'!B:C,2,0)</f>
        <v>0</v>
      </c>
      <c r="F103" s="23">
        <v>0.3</v>
      </c>
      <c r="G103" s="23">
        <f>E103*0.3</f>
        <v>0</v>
      </c>
      <c r="H103" s="14">
        <v>1.7999999999999998</v>
      </c>
      <c r="I103" s="14">
        <v>30</v>
      </c>
      <c r="J103" s="41"/>
    </row>
    <row r="104" spans="1:10" ht="16.5" thickTop="1" thickBot="1" x14ac:dyDescent="0.3">
      <c r="A104" s="84" t="str">
        <f>RIGHT(D104:D221,4)</f>
        <v/>
      </c>
      <c r="B104" s="80" t="s">
        <v>16</v>
      </c>
      <c r="C104" s="80"/>
      <c r="D104" s="80"/>
      <c r="E104" s="80"/>
      <c r="F104" s="79"/>
      <c r="G104" s="80"/>
      <c r="H104" s="80"/>
      <c r="I104" s="80"/>
      <c r="J104" s="81"/>
    </row>
    <row r="105" spans="1:10" ht="16.5" customHeight="1" thickTop="1" x14ac:dyDescent="0.25">
      <c r="A105" s="84" t="str">
        <f>RIGHT(D105:D222,4)</f>
        <v>5160</v>
      </c>
      <c r="B105" s="27" t="s">
        <v>37</v>
      </c>
      <c r="C105" s="34" t="s">
        <v>22</v>
      </c>
      <c r="D105" s="28">
        <v>1001100615160</v>
      </c>
      <c r="E105" s="24">
        <f>VLOOKUP(B:B,'кск формула'!B:C,2,0)</f>
        <v>0</v>
      </c>
      <c r="F105" s="23">
        <v>0.15</v>
      </c>
      <c r="G105" s="23">
        <f>E105*0.15</f>
        <v>0</v>
      </c>
      <c r="H105" s="14">
        <v>2.4</v>
      </c>
      <c r="I105" s="14">
        <v>60</v>
      </c>
      <c r="J105" s="41"/>
    </row>
    <row r="106" spans="1:10" ht="16.5" customHeight="1" thickBot="1" x14ac:dyDescent="0.3">
      <c r="A106" s="84" t="str">
        <f t="shared" ref="A106:A110" si="6">RIGHT(D106:D223,4)</f>
        <v>5161</v>
      </c>
      <c r="B106" s="27" t="s">
        <v>38</v>
      </c>
      <c r="C106" s="37" t="s">
        <v>22</v>
      </c>
      <c r="D106" s="28">
        <v>1001100625161</v>
      </c>
      <c r="E106" s="24">
        <f>VLOOKUP(B:B,'кск формула'!B:C,2,0)</f>
        <v>0</v>
      </c>
      <c r="F106" s="23">
        <v>0.15</v>
      </c>
      <c r="G106" s="23">
        <f>E106*0.15</f>
        <v>0</v>
      </c>
      <c r="H106" s="14">
        <v>2.4</v>
      </c>
      <c r="I106" s="14">
        <v>60</v>
      </c>
      <c r="J106" s="41"/>
    </row>
    <row r="107" spans="1:10" ht="16.5" thickTop="1" thickBot="1" x14ac:dyDescent="0.3">
      <c r="A107" s="84" t="str">
        <f t="shared" si="6"/>
        <v/>
      </c>
      <c r="B107" s="80" t="s">
        <v>17</v>
      </c>
      <c r="C107" s="80"/>
      <c r="D107" s="80"/>
      <c r="E107" s="80"/>
      <c r="F107" s="79"/>
      <c r="G107" s="80"/>
      <c r="H107" s="80"/>
      <c r="I107" s="80"/>
      <c r="J107" s="81"/>
    </row>
    <row r="108" spans="1:10" ht="16.5" customHeight="1" thickTop="1" x14ac:dyDescent="0.25">
      <c r="A108" s="84" t="str">
        <f t="shared" si="6"/>
        <v>4669</v>
      </c>
      <c r="B108" s="51" t="s">
        <v>56</v>
      </c>
      <c r="C108" s="34" t="s">
        <v>22</v>
      </c>
      <c r="D108" s="28">
        <v>1002112604669</v>
      </c>
      <c r="E108" s="24">
        <v>0</v>
      </c>
      <c r="F108" s="23">
        <v>0.5</v>
      </c>
      <c r="G108" s="23">
        <f>E108*0.5</f>
        <v>0</v>
      </c>
      <c r="H108" s="14">
        <v>8</v>
      </c>
      <c r="I108" s="78">
        <v>120</v>
      </c>
      <c r="J108" s="41"/>
    </row>
    <row r="109" spans="1:10" ht="16.5" customHeight="1" x14ac:dyDescent="0.25">
      <c r="A109" s="84" t="str">
        <f t="shared" si="6"/>
        <v>6155</v>
      </c>
      <c r="B109" s="51" t="s">
        <v>97</v>
      </c>
      <c r="C109" s="34" t="s">
        <v>22</v>
      </c>
      <c r="D109" s="28">
        <v>1002115036155</v>
      </c>
      <c r="E109" s="24">
        <v>0</v>
      </c>
      <c r="F109" s="23"/>
      <c r="G109" s="23">
        <f>E109*0.45</f>
        <v>0</v>
      </c>
      <c r="H109" s="14"/>
      <c r="I109" s="78"/>
      <c r="J109" s="41"/>
    </row>
    <row r="110" spans="1:10" ht="16.5" customHeight="1" x14ac:dyDescent="0.25">
      <c r="A110" s="84" t="str">
        <f t="shared" si="6"/>
        <v>6157</v>
      </c>
      <c r="B110" s="51" t="s">
        <v>98</v>
      </c>
      <c r="C110" s="34" t="s">
        <v>22</v>
      </c>
      <c r="D110" s="28">
        <v>1002115056157</v>
      </c>
      <c r="E110" s="24">
        <v>0</v>
      </c>
      <c r="F110" s="23"/>
      <c r="G110" s="23">
        <f>E110*0.45</f>
        <v>0</v>
      </c>
      <c r="H110" s="14"/>
      <c r="I110" s="78"/>
      <c r="J110" s="41"/>
    </row>
    <row r="111" spans="1:10" ht="16.5" customHeight="1" thickBot="1" x14ac:dyDescent="0.3">
      <c r="A111" s="84" t="str">
        <f t="shared" ref="A111:A122" si="7">RIGHT(D111:D226,4)</f>
        <v>4663</v>
      </c>
      <c r="B111" s="51" t="s">
        <v>57</v>
      </c>
      <c r="C111" s="37" t="s">
        <v>22</v>
      </c>
      <c r="D111" s="28">
        <v>1002112604663</v>
      </c>
      <c r="E111" s="24">
        <v>0</v>
      </c>
      <c r="F111" s="23">
        <v>0.9</v>
      </c>
      <c r="G111" s="23">
        <f>E111*0.9</f>
        <v>0</v>
      </c>
      <c r="H111" s="14">
        <v>9</v>
      </c>
      <c r="I111" s="78">
        <v>120</v>
      </c>
      <c r="J111" s="41"/>
    </row>
    <row r="112" spans="1:10" ht="16.5" thickTop="1" thickBot="1" x14ac:dyDescent="0.3">
      <c r="A112" s="84" t="str">
        <f t="shared" si="7"/>
        <v/>
      </c>
      <c r="B112" s="80" t="s">
        <v>26</v>
      </c>
      <c r="C112" s="80"/>
      <c r="D112" s="80"/>
      <c r="E112" s="80"/>
      <c r="F112" s="79"/>
      <c r="G112" s="80"/>
      <c r="H112" s="80"/>
      <c r="I112" s="80"/>
      <c r="J112" s="81"/>
    </row>
    <row r="113" spans="1:10" ht="16.5" customHeight="1" thickTop="1" thickBot="1" x14ac:dyDescent="0.3">
      <c r="A113" s="84" t="str">
        <f t="shared" si="7"/>
        <v>4945</v>
      </c>
      <c r="B113" s="51" t="s">
        <v>78</v>
      </c>
      <c r="C113" s="37" t="s">
        <v>22</v>
      </c>
      <c r="D113" s="28">
        <v>1002151784945</v>
      </c>
      <c r="E113" s="24"/>
      <c r="F113" s="23">
        <v>0.5</v>
      </c>
      <c r="G113" s="23">
        <f>E113*0.5</f>
        <v>0</v>
      </c>
      <c r="H113" s="14">
        <v>8</v>
      </c>
      <c r="I113" s="78">
        <v>120</v>
      </c>
      <c r="J113" s="41"/>
    </row>
    <row r="114" spans="1:10" ht="16.5" thickTop="1" thickBot="1" x14ac:dyDescent="0.3">
      <c r="A114" s="84" t="str">
        <f t="shared" si="7"/>
        <v/>
      </c>
      <c r="B114" s="80" t="s">
        <v>18</v>
      </c>
      <c r="C114" s="80"/>
      <c r="D114" s="80"/>
      <c r="E114" s="80"/>
      <c r="F114" s="79"/>
      <c r="G114" s="80"/>
      <c r="H114" s="80"/>
      <c r="I114" s="80"/>
      <c r="J114" s="81"/>
    </row>
    <row r="115" spans="1:10" ht="16.5" customHeight="1" thickTop="1" thickBot="1" x14ac:dyDescent="0.3">
      <c r="A115" s="84" t="str">
        <f t="shared" si="7"/>
        <v>4956</v>
      </c>
      <c r="B115" s="51" t="s">
        <v>58</v>
      </c>
      <c r="C115" s="37" t="s">
        <v>22</v>
      </c>
      <c r="D115" s="28">
        <v>1002133974956</v>
      </c>
      <c r="E115" s="24">
        <v>0</v>
      </c>
      <c r="F115" s="23">
        <v>0.42</v>
      </c>
      <c r="G115" s="23">
        <f>E115*0.42</f>
        <v>0</v>
      </c>
      <c r="H115" s="14">
        <v>4.2</v>
      </c>
      <c r="I115" s="78">
        <v>120</v>
      </c>
      <c r="J115" s="41"/>
    </row>
    <row r="116" spans="1:10" ht="16.5" customHeight="1" thickTop="1" x14ac:dyDescent="0.25">
      <c r="A116" s="84" t="str">
        <f t="shared" si="7"/>
        <v>1762</v>
      </c>
      <c r="B116" s="51" t="s">
        <v>59</v>
      </c>
      <c r="C116" s="34" t="s">
        <v>22</v>
      </c>
      <c r="D116" s="28">
        <v>1002131151762</v>
      </c>
      <c r="E116" s="24">
        <v>0</v>
      </c>
      <c r="F116" s="23">
        <v>0.42</v>
      </c>
      <c r="G116" s="23">
        <f t="shared" ref="G116:G117" si="8">E116*0.42</f>
        <v>0</v>
      </c>
      <c r="H116" s="14">
        <v>4.2</v>
      </c>
      <c r="I116" s="78">
        <v>120</v>
      </c>
      <c r="J116" s="41"/>
    </row>
    <row r="117" spans="1:10" ht="16.5" customHeight="1" thickBot="1" x14ac:dyDescent="0.3">
      <c r="A117" s="84" t="str">
        <f t="shared" si="7"/>
        <v>1764</v>
      </c>
      <c r="B117" s="51" t="s">
        <v>60</v>
      </c>
      <c r="C117" s="37" t="s">
        <v>22</v>
      </c>
      <c r="D117" s="28">
        <v>1002131181764</v>
      </c>
      <c r="E117" s="24">
        <v>0</v>
      </c>
      <c r="F117" s="23">
        <v>0.42</v>
      </c>
      <c r="G117" s="23">
        <f t="shared" si="8"/>
        <v>0</v>
      </c>
      <c r="H117" s="14">
        <v>4.2</v>
      </c>
      <c r="I117" s="78">
        <v>120</v>
      </c>
      <c r="J117" s="41"/>
    </row>
    <row r="118" spans="1:10" ht="16.5" thickTop="1" thickBot="1" x14ac:dyDescent="0.3">
      <c r="A118" s="84" t="str">
        <f t="shared" si="7"/>
        <v/>
      </c>
      <c r="B118" s="80" t="s">
        <v>19</v>
      </c>
      <c r="C118" s="80"/>
      <c r="D118" s="80"/>
      <c r="E118" s="80"/>
      <c r="F118" s="79"/>
      <c r="G118" s="80"/>
      <c r="H118" s="80"/>
      <c r="I118" s="80"/>
      <c r="J118" s="81"/>
    </row>
    <row r="119" spans="1:10" ht="16.5" thickTop="1" thickBot="1" x14ac:dyDescent="0.3">
      <c r="A119" s="84" t="str">
        <f t="shared" si="7"/>
        <v/>
      </c>
      <c r="B119" s="80" t="s">
        <v>23</v>
      </c>
      <c r="C119" s="80"/>
      <c r="D119" s="80"/>
      <c r="E119" s="80"/>
      <c r="F119" s="79"/>
      <c r="G119" s="80"/>
      <c r="H119" s="80"/>
      <c r="I119" s="80"/>
      <c r="J119" s="81"/>
    </row>
    <row r="120" spans="1:10" ht="16.5" thickTop="1" thickBot="1" x14ac:dyDescent="0.3">
      <c r="A120" s="84" t="str">
        <f t="shared" si="7"/>
        <v>6004</v>
      </c>
      <c r="B120" s="51" t="s">
        <v>82</v>
      </c>
      <c r="C120" s="37" t="s">
        <v>22</v>
      </c>
      <c r="D120" s="74" t="s">
        <v>81</v>
      </c>
      <c r="E120" s="24">
        <v>100</v>
      </c>
      <c r="F120" s="23">
        <v>1</v>
      </c>
      <c r="G120" s="23">
        <f t="shared" ref="G120:G122" si="9">E120*1</f>
        <v>100</v>
      </c>
      <c r="H120" s="14">
        <v>8</v>
      </c>
      <c r="I120" s="78">
        <v>120</v>
      </c>
      <c r="J120" s="41"/>
    </row>
    <row r="121" spans="1:10" ht="15.75" thickTop="1" x14ac:dyDescent="0.25">
      <c r="A121" s="84" t="str">
        <f t="shared" si="7"/>
        <v>5417</v>
      </c>
      <c r="B121" s="51" t="s">
        <v>66</v>
      </c>
      <c r="C121" s="31" t="s">
        <v>21</v>
      </c>
      <c r="D121" s="74" t="s">
        <v>67</v>
      </c>
      <c r="E121" s="24"/>
      <c r="F121" s="23">
        <v>2</v>
      </c>
      <c r="G121" s="23">
        <f t="shared" si="9"/>
        <v>0</v>
      </c>
      <c r="H121" s="14">
        <v>6</v>
      </c>
      <c r="I121" s="78">
        <v>90</v>
      </c>
      <c r="J121" s="41"/>
    </row>
    <row r="122" spans="1:10" ht="15.75" thickBot="1" x14ac:dyDescent="0.3">
      <c r="A122" s="84" t="str">
        <f t="shared" si="7"/>
        <v>6019</v>
      </c>
      <c r="B122" s="51" t="s">
        <v>61</v>
      </c>
      <c r="C122" s="37" t="s">
        <v>22</v>
      </c>
      <c r="D122" s="75" t="s">
        <v>92</v>
      </c>
      <c r="E122" s="24"/>
      <c r="F122" s="23">
        <v>1</v>
      </c>
      <c r="G122" s="23">
        <f t="shared" si="9"/>
        <v>0</v>
      </c>
      <c r="H122" s="14">
        <v>12</v>
      </c>
      <c r="I122" s="78">
        <v>120</v>
      </c>
      <c r="J122" s="41"/>
    </row>
    <row r="123" spans="1:10" ht="16.5" thickTop="1" thickBot="1" x14ac:dyDescent="0.3">
      <c r="A123" s="83"/>
      <c r="B123" s="83" t="s">
        <v>20</v>
      </c>
      <c r="C123" s="16"/>
      <c r="D123" s="52"/>
      <c r="E123" s="17">
        <f>SUM(E5:E122)</f>
        <v>4940</v>
      </c>
      <c r="F123" s="17">
        <f>SUM(F10:F122)</f>
        <v>43.420416666666668</v>
      </c>
      <c r="G123" s="17">
        <f>SUM(G11:G122)</f>
        <v>3191.6</v>
      </c>
      <c r="H123" s="17">
        <f>SUM(H10:H119)</f>
        <v>201.82999999999998</v>
      </c>
      <c r="I123" s="17"/>
      <c r="J123" s="17"/>
    </row>
    <row r="124" spans="1:10" ht="15.75" thickTop="1" x14ac:dyDescent="0.25">
      <c r="B124" s="53"/>
      <c r="C124" s="18"/>
      <c r="D124" s="58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8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8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8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8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8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8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8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8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8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8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8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8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8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8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8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8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8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8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8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8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8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8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8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8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8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8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8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8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8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8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8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8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8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8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8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8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8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8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8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8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8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8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8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8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8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8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8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8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8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8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8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8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8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8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8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8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8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8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8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8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8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8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8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8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8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8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8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8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8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8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8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8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8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8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8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8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8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8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8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8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8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8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8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8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8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8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8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8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8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8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8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8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8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8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8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8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8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8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8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8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8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8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8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8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8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8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8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8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8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8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8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8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8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8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8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8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8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8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8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8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8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8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8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8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8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8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8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8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8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8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8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8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8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8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8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8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8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8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8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8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8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8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8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8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8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8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8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8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8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8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8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8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8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8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8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8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8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8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8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8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8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8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8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8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8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8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8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8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8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8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8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8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8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8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8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8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8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8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8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8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8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8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8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8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8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8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8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8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8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8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8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8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8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8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8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8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8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8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8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8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8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8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8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8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8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8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8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8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8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8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8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8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8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8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8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8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8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8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8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8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8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8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8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8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8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8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8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8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8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8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8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8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8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8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8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8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8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8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8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8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8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8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8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8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8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8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8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8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8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8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8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8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8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8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8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8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8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8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8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8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8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8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8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8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8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8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8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8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8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8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8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8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8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8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8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8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8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8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8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8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8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8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8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8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8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8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8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8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8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8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8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8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8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8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8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8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8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8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8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8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8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8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8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8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8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8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8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8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8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8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8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8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8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8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8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8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8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8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8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8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8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8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8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8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8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8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8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8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8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8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8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8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8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8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8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8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8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8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8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8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8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8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8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8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8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8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8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8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8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8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8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8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8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8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8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8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8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8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8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8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8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8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8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8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8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8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8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8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8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8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8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8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8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8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8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8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8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8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8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8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8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8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8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8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8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8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8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8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8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8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8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8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8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8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8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8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8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8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8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8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8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8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8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8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8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8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8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8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8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8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8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8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8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8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8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8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8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8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8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8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8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8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8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8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8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8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8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8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8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8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8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8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8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8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8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8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8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8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8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8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8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8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8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8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8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8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8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8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8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8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8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8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8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8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8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8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8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8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8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8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8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8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8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8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8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8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8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8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8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8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8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8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8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8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8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8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8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8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8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8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8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8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8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8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8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8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8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8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8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8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8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8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8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8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8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8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8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8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8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8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8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8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8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8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8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8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8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8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8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8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8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8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8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8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8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8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8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8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8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8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8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8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8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8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8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8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8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8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8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8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8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8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8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8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8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8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8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8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8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8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8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8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8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8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8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8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8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8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8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8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8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8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8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8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8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8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8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8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8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8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8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8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8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8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8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8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8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8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8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8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8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8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8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8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8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8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8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8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8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8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8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8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8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8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8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8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8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8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8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8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8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8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8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8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8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8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8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8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8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8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8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8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8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8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8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8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8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8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8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8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8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8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8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8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8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8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8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8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8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8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8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8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8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8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8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8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8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8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8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8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8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8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8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8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8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8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8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8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8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8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8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8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8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8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8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8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8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8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8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8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8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8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8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8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8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8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8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8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8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8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8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8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8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8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8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8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8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8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8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8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8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8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8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8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8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8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8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8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8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8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8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8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8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8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8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8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8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8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8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8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8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8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8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8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8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8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8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8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8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8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8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8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8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8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8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8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8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8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8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8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8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8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8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8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8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8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8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8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8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8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8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8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8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8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8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8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8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8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8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8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8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8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8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8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8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8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8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8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8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8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8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8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8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8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8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8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8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8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8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8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8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8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8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8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8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8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8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8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8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8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8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8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8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8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8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8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8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8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8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8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8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8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8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8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8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8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8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8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8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8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8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8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8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8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8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8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8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8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8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8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8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8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8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8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8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8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8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8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8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8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8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8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8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8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8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8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8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8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8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8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8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8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8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8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8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8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8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8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8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8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8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8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8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8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8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8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8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8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8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8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8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8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8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8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8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8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8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8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8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8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8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8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8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8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8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8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8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8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8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8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8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8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8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8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8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8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8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8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8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8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8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8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8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8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8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8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8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8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8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8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8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8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8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8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8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8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8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8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8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8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8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8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8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8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8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8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8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8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8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8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8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8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8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8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8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8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8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8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8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8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8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8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8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8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8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8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8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8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8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8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8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8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8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8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8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8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8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8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8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8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8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8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8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8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8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8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8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8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8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8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8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8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8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8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8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8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8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8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8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8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8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8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8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8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8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8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8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8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8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8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8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8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8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8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8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8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8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8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8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8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8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8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8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8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8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8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8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8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8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8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8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8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8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8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8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8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8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8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8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8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8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8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8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8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8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8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8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8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8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8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8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8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8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8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8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8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8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8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8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8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8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8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8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8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8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8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8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8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8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8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8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8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8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8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8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8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8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8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8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8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8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8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8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8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8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8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8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8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8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8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8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8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8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8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8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8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8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8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8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8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8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8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8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8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8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8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8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8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8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8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8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8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8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8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8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8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8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8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8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8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8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8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8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8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8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8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8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8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8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8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8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8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8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8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8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8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8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8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8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8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8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8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8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8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8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8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8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8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8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8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8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8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8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8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8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8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8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8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8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8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8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8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8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8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8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8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8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8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8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8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8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8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8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8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8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8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8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8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8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8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8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8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8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8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8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8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8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8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8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8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8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8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8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8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8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8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8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8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8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8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8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8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8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8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8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8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8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8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8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8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8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8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8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8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8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8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8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8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8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8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8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8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8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8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8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8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8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8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8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8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8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8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8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8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8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8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8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8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8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8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8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8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8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8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8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8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8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8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8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8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8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8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8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8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8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8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8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8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8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8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8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8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8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8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8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8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8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8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8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8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8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8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8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8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8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8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8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8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8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8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8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8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8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8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8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8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8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8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8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8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8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8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8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8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8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8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8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8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8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8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8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8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8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8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8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8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8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8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8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8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8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8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8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8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8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8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8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8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8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8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8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8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8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8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8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8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8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8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8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8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8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8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8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8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8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8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8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8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8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8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8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8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8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8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8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8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8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8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8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8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8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8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8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8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8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8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8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8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8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8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8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8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8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8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8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8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8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8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8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8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8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8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8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8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8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8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8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8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8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8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8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8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8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8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8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8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8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8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8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8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8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8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8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8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8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8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8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8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8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8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8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8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8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8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8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8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8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8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8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8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8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8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8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8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8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8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8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8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8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8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8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8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8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8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8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8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8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8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8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8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8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8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8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8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8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8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8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8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8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8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8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8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8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8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8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8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8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8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8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8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8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8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8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8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8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8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8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8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8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8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8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8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8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8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8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8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8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8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8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8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8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8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8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8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8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8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8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8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8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8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8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8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8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8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8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8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8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8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8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8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8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8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8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8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8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8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8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8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8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8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8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8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8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8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8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8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8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8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8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8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8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8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8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8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8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8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8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8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8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8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8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8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8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8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8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8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8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8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8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8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8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8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8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8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8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8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8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8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8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8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8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8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8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8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8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8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8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8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8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8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8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8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8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8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8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8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8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8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8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8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8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8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8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8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8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8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8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8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8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8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8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8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8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8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8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8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8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8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8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8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8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8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8"/>
      <c r="F1647" s="19"/>
      <c r="G1647" s="19"/>
      <c r="H1647" s="20"/>
      <c r="I1647" s="20"/>
      <c r="J1647" s="21"/>
    </row>
  </sheetData>
  <autoFilter ref="B9:AY123"/>
  <mergeCells count="2">
    <mergeCell ref="E1:J1"/>
    <mergeCell ref="G3:J3"/>
  </mergeCells>
  <phoneticPr fontId="10" type="noConversion"/>
  <dataValidations count="2">
    <dataValidation type="textLength" operator="lessThanOrEqual" allowBlank="1" showInputMessage="1" showErrorMessage="1" sqref="B116">
      <formula1>40</formula1>
    </dataValidation>
    <dataValidation type="textLength" operator="equal" allowBlank="1" showInputMessage="1" showErrorMessage="1" sqref="D120:D122">
      <formula1>13</formula1>
    </dataValidation>
  </dataValidations>
  <pageMargins left="0.25" right="0.25" top="0.75" bottom="0.75" header="0.3" footer="0.3"/>
  <pageSetup paperSize="9" scale="17" orientation="portrait" r:id="rId1"/>
  <ignoredErrors>
    <ignoredError sqref="F12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2"/>
  <sheetViews>
    <sheetView topLeftCell="A55" workbookViewId="0">
      <selection activeCell="C88" sqref="C88"/>
    </sheetView>
  </sheetViews>
  <sheetFormatPr defaultRowHeight="15" x14ac:dyDescent="0.25"/>
  <cols>
    <col min="2" max="2" width="47" style="60" customWidth="1"/>
    <col min="3" max="3" width="9.140625" style="62" customWidth="1"/>
  </cols>
  <sheetData>
    <row r="1" spans="2:3" x14ac:dyDescent="0.25">
      <c r="B1" s="27" t="s">
        <v>45</v>
      </c>
    </row>
    <row r="2" spans="2:3" x14ac:dyDescent="0.25">
      <c r="B2" s="86" t="s">
        <v>114</v>
      </c>
      <c r="C2" s="89"/>
    </row>
    <row r="3" spans="2:3" x14ac:dyDescent="0.25">
      <c r="B3" s="64" t="s">
        <v>34</v>
      </c>
      <c r="C3" s="89"/>
    </row>
    <row r="4" spans="2:3" x14ac:dyDescent="0.25">
      <c r="B4" s="27" t="s">
        <v>86</v>
      </c>
      <c r="C4" s="69">
        <v>550</v>
      </c>
    </row>
    <row r="5" spans="2:3" x14ac:dyDescent="0.25">
      <c r="B5" s="47" t="s">
        <v>49</v>
      </c>
      <c r="C5" s="69">
        <v>250</v>
      </c>
    </row>
    <row r="6" spans="2:3" ht="14.25" customHeight="1" x14ac:dyDescent="0.25">
      <c r="B6" s="27" t="s">
        <v>29</v>
      </c>
      <c r="C6" s="62">
        <v>500</v>
      </c>
    </row>
    <row r="7" spans="2:3" ht="14.25" customHeight="1" x14ac:dyDescent="0.25">
      <c r="B7" s="71" t="s">
        <v>83</v>
      </c>
      <c r="C7" s="67"/>
    </row>
    <row r="8" spans="2:3" x14ac:dyDescent="0.25">
      <c r="B8" s="77" t="s">
        <v>77</v>
      </c>
      <c r="C8" s="89"/>
    </row>
    <row r="9" spans="2:3" x14ac:dyDescent="0.25">
      <c r="B9" s="27" t="s">
        <v>32</v>
      </c>
    </row>
    <row r="10" spans="2:3" x14ac:dyDescent="0.25">
      <c r="B10" s="86" t="s">
        <v>116</v>
      </c>
      <c r="C10" s="89"/>
    </row>
    <row r="11" spans="2:3" x14ac:dyDescent="0.25">
      <c r="B11" s="29" t="s">
        <v>35</v>
      </c>
      <c r="C11" s="62">
        <v>100</v>
      </c>
    </row>
    <row r="12" spans="2:3" x14ac:dyDescent="0.25">
      <c r="B12" s="27" t="s">
        <v>31</v>
      </c>
    </row>
    <row r="13" spans="2:3" x14ac:dyDescent="0.25">
      <c r="B13" s="27" t="s">
        <v>36</v>
      </c>
    </row>
    <row r="14" spans="2:3" x14ac:dyDescent="0.25">
      <c r="B14" s="27" t="s">
        <v>37</v>
      </c>
    </row>
    <row r="15" spans="2:3" x14ac:dyDescent="0.25">
      <c r="B15" s="27" t="s">
        <v>38</v>
      </c>
    </row>
    <row r="16" spans="2:3" x14ac:dyDescent="0.25">
      <c r="B16" s="64" t="s">
        <v>41</v>
      </c>
      <c r="C16" s="67"/>
    </row>
    <row r="17" spans="2:3" x14ac:dyDescent="0.25">
      <c r="B17" s="64" t="s">
        <v>42</v>
      </c>
      <c r="C17" s="67">
        <v>50</v>
      </c>
    </row>
    <row r="18" spans="2:3" x14ac:dyDescent="0.25">
      <c r="B18" s="27" t="s">
        <v>39</v>
      </c>
    </row>
    <row r="19" spans="2:3" x14ac:dyDescent="0.25">
      <c r="B19" s="27" t="s">
        <v>40</v>
      </c>
      <c r="C19" s="68"/>
    </row>
    <row r="20" spans="2:3" x14ac:dyDescent="0.25">
      <c r="B20" s="64" t="s">
        <v>44</v>
      </c>
      <c r="C20" s="67"/>
    </row>
    <row r="21" spans="2:3" x14ac:dyDescent="0.25">
      <c r="B21" s="49" t="s">
        <v>47</v>
      </c>
    </row>
    <row r="22" spans="2:3" x14ac:dyDescent="0.25">
      <c r="B22" s="64" t="s">
        <v>128</v>
      </c>
      <c r="C22" s="89"/>
    </row>
    <row r="23" spans="2:3" x14ac:dyDescent="0.25">
      <c r="B23" s="73" t="s">
        <v>52</v>
      </c>
      <c r="C23" s="67"/>
    </row>
    <row r="24" spans="2:3" x14ac:dyDescent="0.25">
      <c r="B24" s="27" t="s">
        <v>54</v>
      </c>
      <c r="C24" s="62">
        <v>300</v>
      </c>
    </row>
    <row r="25" spans="2:3" x14ac:dyDescent="0.25">
      <c r="B25" s="27" t="s">
        <v>65</v>
      </c>
    </row>
    <row r="26" spans="2:3" x14ac:dyDescent="0.25">
      <c r="B26" s="27" t="s">
        <v>63</v>
      </c>
    </row>
    <row r="27" spans="2:3" x14ac:dyDescent="0.25">
      <c r="B27" s="27" t="s">
        <v>64</v>
      </c>
      <c r="C27" s="62">
        <v>200</v>
      </c>
    </row>
    <row r="28" spans="2:3" x14ac:dyDescent="0.25">
      <c r="B28" s="27" t="s">
        <v>87</v>
      </c>
    </row>
    <row r="29" spans="2:3" x14ac:dyDescent="0.25">
      <c r="B29" s="49" t="s">
        <v>69</v>
      </c>
    </row>
    <row r="30" spans="2:3" x14ac:dyDescent="0.25">
      <c r="B30" s="49" t="s">
        <v>120</v>
      </c>
      <c r="C30" s="67">
        <v>200</v>
      </c>
    </row>
    <row r="31" spans="2:3" x14ac:dyDescent="0.25">
      <c r="B31" s="85" t="s">
        <v>99</v>
      </c>
      <c r="C31" s="67">
        <v>100</v>
      </c>
    </row>
    <row r="32" spans="2:3" x14ac:dyDescent="0.25">
      <c r="B32" s="48" t="s">
        <v>68</v>
      </c>
    </row>
    <row r="33" spans="2:3" x14ac:dyDescent="0.25">
      <c r="B33" s="76" t="s">
        <v>72</v>
      </c>
    </row>
    <row r="34" spans="2:3" x14ac:dyDescent="0.25">
      <c r="B34" s="72" t="s">
        <v>79</v>
      </c>
      <c r="C34" s="67"/>
    </row>
    <row r="35" spans="2:3" x14ac:dyDescent="0.25">
      <c r="B35" s="86" t="s">
        <v>104</v>
      </c>
      <c r="C35" s="89"/>
    </row>
    <row r="36" spans="2:3" x14ac:dyDescent="0.25">
      <c r="B36" s="86" t="s">
        <v>115</v>
      </c>
      <c r="C36" s="67"/>
    </row>
    <row r="37" spans="2:3" x14ac:dyDescent="0.25">
      <c r="B37" s="72" t="s">
        <v>85</v>
      </c>
      <c r="C37" s="67">
        <v>400</v>
      </c>
    </row>
    <row r="38" spans="2:3" x14ac:dyDescent="0.25">
      <c r="B38" s="27" t="s">
        <v>84</v>
      </c>
    </row>
    <row r="39" spans="2:3" x14ac:dyDescent="0.25">
      <c r="B39" s="27" t="s">
        <v>94</v>
      </c>
    </row>
    <row r="40" spans="2:3" x14ac:dyDescent="0.25">
      <c r="B40" s="86" t="s">
        <v>112</v>
      </c>
      <c r="C40" s="89">
        <v>80</v>
      </c>
    </row>
    <row r="41" spans="2:3" x14ac:dyDescent="0.25">
      <c r="B41" s="72" t="s">
        <v>80</v>
      </c>
      <c r="C41" s="67"/>
    </row>
    <row r="42" spans="2:3" x14ac:dyDescent="0.25">
      <c r="B42" s="27" t="s">
        <v>100</v>
      </c>
    </row>
    <row r="43" spans="2:3" x14ac:dyDescent="0.25">
      <c r="B43" s="72" t="s">
        <v>53</v>
      </c>
      <c r="C43" s="67"/>
    </row>
    <row r="44" spans="2:3" x14ac:dyDescent="0.25">
      <c r="B44" s="27" t="s">
        <v>50</v>
      </c>
    </row>
    <row r="45" spans="2:3" x14ac:dyDescent="0.25">
      <c r="B45" s="27" t="s">
        <v>51</v>
      </c>
      <c r="C45" s="62">
        <v>400</v>
      </c>
    </row>
    <row r="46" spans="2:3" x14ac:dyDescent="0.25">
      <c r="B46" s="27" t="s">
        <v>74</v>
      </c>
    </row>
    <row r="47" spans="2:3" x14ac:dyDescent="0.25">
      <c r="B47" s="27" t="s">
        <v>71</v>
      </c>
    </row>
    <row r="48" spans="2:3" x14ac:dyDescent="0.25">
      <c r="B48" s="27" t="s">
        <v>43</v>
      </c>
    </row>
    <row r="49" spans="2:3" x14ac:dyDescent="0.25">
      <c r="B49" s="72" t="s">
        <v>70</v>
      </c>
      <c r="C49" s="67"/>
    </row>
    <row r="50" spans="2:3" x14ac:dyDescent="0.25">
      <c r="B50" s="27" t="s">
        <v>75</v>
      </c>
    </row>
    <row r="51" spans="2:3" x14ac:dyDescent="0.25">
      <c r="B51" s="72" t="s">
        <v>76</v>
      </c>
      <c r="C51" s="67"/>
    </row>
    <row r="52" spans="2:3" x14ac:dyDescent="0.25">
      <c r="B52" s="72" t="s">
        <v>101</v>
      </c>
      <c r="C52" s="67">
        <v>60</v>
      </c>
    </row>
    <row r="53" spans="2:3" x14ac:dyDescent="0.25">
      <c r="B53" s="72" t="s">
        <v>102</v>
      </c>
      <c r="C53" s="67"/>
    </row>
    <row r="54" spans="2:3" x14ac:dyDescent="0.25">
      <c r="B54" s="86" t="s">
        <v>105</v>
      </c>
      <c r="C54" s="67"/>
    </row>
    <row r="55" spans="2:3" x14ac:dyDescent="0.25">
      <c r="B55" s="86" t="s">
        <v>113</v>
      </c>
      <c r="C55" s="67"/>
    </row>
    <row r="56" spans="2:3" x14ac:dyDescent="0.25">
      <c r="B56" s="86" t="s">
        <v>106</v>
      </c>
      <c r="C56" s="67"/>
    </row>
    <row r="57" spans="2:3" x14ac:dyDescent="0.25">
      <c r="B57" s="86" t="s">
        <v>139</v>
      </c>
      <c r="C57" s="67"/>
    </row>
    <row r="58" spans="2:3" x14ac:dyDescent="0.25">
      <c r="B58" s="86" t="s">
        <v>109</v>
      </c>
      <c r="C58" s="89">
        <v>80</v>
      </c>
    </row>
    <row r="59" spans="2:3" x14ac:dyDescent="0.25">
      <c r="B59" s="49" t="s">
        <v>73</v>
      </c>
      <c r="C59" s="62">
        <v>200</v>
      </c>
    </row>
    <row r="60" spans="2:3" x14ac:dyDescent="0.25">
      <c r="B60" s="27" t="s">
        <v>62</v>
      </c>
      <c r="C60" s="62">
        <v>200</v>
      </c>
    </row>
    <row r="61" spans="2:3" x14ac:dyDescent="0.25">
      <c r="B61" s="86" t="s">
        <v>110</v>
      </c>
      <c r="C61" s="89"/>
    </row>
    <row r="62" spans="2:3" x14ac:dyDescent="0.25">
      <c r="B62" s="86" t="s">
        <v>119</v>
      </c>
      <c r="C62" s="67">
        <v>50</v>
      </c>
    </row>
    <row r="63" spans="2:3" x14ac:dyDescent="0.25">
      <c r="B63" s="86" t="s">
        <v>107</v>
      </c>
      <c r="C63" s="67"/>
    </row>
    <row r="64" spans="2:3" x14ac:dyDescent="0.25">
      <c r="B64" s="86" t="s">
        <v>111</v>
      </c>
      <c r="C64" s="89"/>
    </row>
    <row r="65" spans="2:3" x14ac:dyDescent="0.25">
      <c r="B65" s="27" t="s">
        <v>55</v>
      </c>
      <c r="C65" s="62">
        <v>800</v>
      </c>
    </row>
    <row r="66" spans="2:3" x14ac:dyDescent="0.25">
      <c r="B66" s="72" t="s">
        <v>48</v>
      </c>
      <c r="C66" s="67"/>
    </row>
    <row r="67" spans="2:3" x14ac:dyDescent="0.25">
      <c r="B67" s="86" t="s">
        <v>108</v>
      </c>
      <c r="C67" s="89"/>
    </row>
    <row r="68" spans="2:3" x14ac:dyDescent="0.25">
      <c r="B68" s="61" t="s">
        <v>103</v>
      </c>
      <c r="C68" s="62">
        <v>60</v>
      </c>
    </row>
    <row r="69" spans="2:3" x14ac:dyDescent="0.25">
      <c r="B69" s="61" t="s">
        <v>121</v>
      </c>
      <c r="C69" s="67"/>
    </row>
    <row r="70" spans="2:3" x14ac:dyDescent="0.25">
      <c r="B70" s="61" t="s">
        <v>122</v>
      </c>
      <c r="C70" s="67"/>
    </row>
    <row r="71" spans="2:3" x14ac:dyDescent="0.25">
      <c r="B71" s="61" t="s">
        <v>129</v>
      </c>
      <c r="C71" s="67"/>
    </row>
    <row r="72" spans="2:3" x14ac:dyDescent="0.25">
      <c r="B72" s="86" t="s">
        <v>123</v>
      </c>
      <c r="C72" s="67"/>
    </row>
    <row r="73" spans="2:3" x14ac:dyDescent="0.25">
      <c r="B73" s="86" t="s">
        <v>124</v>
      </c>
      <c r="C73" s="67">
        <v>100</v>
      </c>
    </row>
    <row r="74" spans="2:3" x14ac:dyDescent="0.25">
      <c r="B74" s="86" t="s">
        <v>125</v>
      </c>
      <c r="C74" s="67"/>
    </row>
    <row r="75" spans="2:3" x14ac:dyDescent="0.25">
      <c r="B75" s="86" t="s">
        <v>117</v>
      </c>
      <c r="C75" s="89"/>
    </row>
    <row r="76" spans="2:3" x14ac:dyDescent="0.25">
      <c r="B76" s="86" t="s">
        <v>126</v>
      </c>
      <c r="C76" s="89"/>
    </row>
    <row r="77" spans="2:3" x14ac:dyDescent="0.25">
      <c r="B77" s="86" t="s">
        <v>118</v>
      </c>
      <c r="C77" s="89"/>
    </row>
    <row r="78" spans="2:3" x14ac:dyDescent="0.25">
      <c r="B78" s="86" t="s">
        <v>138</v>
      </c>
      <c r="C78" s="89"/>
    </row>
    <row r="79" spans="2:3" x14ac:dyDescent="0.25">
      <c r="B79" s="66" t="s">
        <v>46</v>
      </c>
      <c r="C79" s="67"/>
    </row>
    <row r="80" spans="2:3" x14ac:dyDescent="0.25">
      <c r="B80" s="66" t="s">
        <v>130</v>
      </c>
      <c r="C80" s="67">
        <v>40</v>
      </c>
    </row>
    <row r="81" spans="2:4" x14ac:dyDescent="0.25">
      <c r="B81" s="66" t="s">
        <v>131</v>
      </c>
      <c r="C81" s="67"/>
    </row>
    <row r="82" spans="2:4" x14ac:dyDescent="0.25">
      <c r="B82" s="66" t="s">
        <v>132</v>
      </c>
      <c r="C82" s="67"/>
    </row>
    <row r="83" spans="2:4" x14ac:dyDescent="0.25">
      <c r="B83" s="66" t="s">
        <v>133</v>
      </c>
      <c r="C83" s="67"/>
    </row>
    <row r="84" spans="2:4" x14ac:dyDescent="0.25">
      <c r="B84" s="66" t="s">
        <v>134</v>
      </c>
      <c r="C84" s="67"/>
    </row>
    <row r="85" spans="2:4" x14ac:dyDescent="0.25">
      <c r="B85" s="66" t="s">
        <v>135</v>
      </c>
      <c r="C85" s="67"/>
    </row>
    <row r="86" spans="2:4" x14ac:dyDescent="0.25">
      <c r="B86" s="66" t="s">
        <v>136</v>
      </c>
      <c r="C86" s="67"/>
    </row>
    <row r="87" spans="2:4" x14ac:dyDescent="0.25">
      <c r="B87" s="66" t="s">
        <v>137</v>
      </c>
      <c r="C87" s="67">
        <v>120</v>
      </c>
    </row>
    <row r="88" spans="2:4" x14ac:dyDescent="0.25">
      <c r="B88" s="73" t="s">
        <v>127</v>
      </c>
      <c r="C88" s="67"/>
    </row>
    <row r="89" spans="2:4" x14ac:dyDescent="0.25">
      <c r="B89" s="59"/>
      <c r="D89" s="63">
        <f>SUM(C1:C99)</f>
        <v>4840</v>
      </c>
    </row>
    <row r="90" spans="2:4" x14ac:dyDescent="0.25">
      <c r="B90" s="59"/>
    </row>
    <row r="91" spans="2:4" x14ac:dyDescent="0.25">
      <c r="B91" s="59"/>
    </row>
    <row r="92" spans="2:4" x14ac:dyDescent="0.25">
      <c r="B92" s="59"/>
    </row>
    <row r="93" spans="2:4" x14ac:dyDescent="0.25">
      <c r="B93" s="59"/>
      <c r="C93"/>
    </row>
    <row r="94" spans="2:4" x14ac:dyDescent="0.25">
      <c r="B94" s="59"/>
      <c r="C94"/>
    </row>
    <row r="95" spans="2:4" x14ac:dyDescent="0.25">
      <c r="B95" s="59"/>
      <c r="C95"/>
    </row>
    <row r="96" spans="2:4" x14ac:dyDescent="0.25">
      <c r="B96" s="59"/>
      <c r="C96"/>
    </row>
    <row r="97" spans="2:3" x14ac:dyDescent="0.25">
      <c r="B97" s="59"/>
      <c r="C97"/>
    </row>
    <row r="98" spans="2:3" x14ac:dyDescent="0.25">
      <c r="B98" s="59"/>
      <c r="C98"/>
    </row>
    <row r="99" spans="2:3" x14ac:dyDescent="0.25">
      <c r="B99" s="59"/>
      <c r="C99"/>
    </row>
    <row r="100" spans="2:3" x14ac:dyDescent="0.25">
      <c r="B100" s="59"/>
      <c r="C100"/>
    </row>
    <row r="101" spans="2:3" x14ac:dyDescent="0.25">
      <c r="B101" s="59"/>
      <c r="C101"/>
    </row>
    <row r="102" spans="2:3" x14ac:dyDescent="0.25">
      <c r="B102" s="59"/>
      <c r="C102"/>
    </row>
    <row r="103" spans="2:3" x14ac:dyDescent="0.25">
      <c r="B103" s="59"/>
      <c r="C103"/>
    </row>
    <row r="104" spans="2:3" x14ac:dyDescent="0.25">
      <c r="B104" s="59"/>
      <c r="C104"/>
    </row>
    <row r="105" spans="2:3" x14ac:dyDescent="0.25">
      <c r="B105" s="59"/>
      <c r="C105"/>
    </row>
    <row r="106" spans="2:3" x14ac:dyDescent="0.25">
      <c r="B106" s="59"/>
      <c r="C106"/>
    </row>
    <row r="107" spans="2:3" x14ac:dyDescent="0.25">
      <c r="B107" s="59"/>
      <c r="C107"/>
    </row>
    <row r="108" spans="2:3" x14ac:dyDescent="0.25">
      <c r="B108" s="59"/>
      <c r="C108"/>
    </row>
    <row r="109" spans="2:3" x14ac:dyDescent="0.25">
      <c r="B109" s="59"/>
      <c r="C109"/>
    </row>
    <row r="110" spans="2:3" x14ac:dyDescent="0.25">
      <c r="B110" s="59"/>
      <c r="C110"/>
    </row>
    <row r="111" spans="2:3" x14ac:dyDescent="0.25">
      <c r="B111" s="59"/>
      <c r="C111"/>
    </row>
    <row r="112" spans="2:3" x14ac:dyDescent="0.25">
      <c r="B112" s="59"/>
      <c r="C112"/>
    </row>
    <row r="113" spans="2:3" x14ac:dyDescent="0.25">
      <c r="B113" s="59"/>
      <c r="C113"/>
    </row>
    <row r="114" spans="2:3" x14ac:dyDescent="0.25">
      <c r="B114" s="59"/>
      <c r="C114"/>
    </row>
    <row r="115" spans="2:3" x14ac:dyDescent="0.25">
      <c r="B115" s="59"/>
      <c r="C115"/>
    </row>
    <row r="116" spans="2:3" x14ac:dyDescent="0.25">
      <c r="B116" s="59"/>
      <c r="C116"/>
    </row>
    <row r="117" spans="2:3" x14ac:dyDescent="0.25">
      <c r="B117" s="59"/>
      <c r="C117"/>
    </row>
    <row r="118" spans="2:3" x14ac:dyDescent="0.25">
      <c r="B118" s="59"/>
      <c r="C118"/>
    </row>
    <row r="119" spans="2:3" x14ac:dyDescent="0.25">
      <c r="B119" s="59"/>
      <c r="C119"/>
    </row>
    <row r="120" spans="2:3" x14ac:dyDescent="0.25">
      <c r="B120" s="59"/>
      <c r="C120"/>
    </row>
    <row r="121" spans="2:3" x14ac:dyDescent="0.25">
      <c r="B121" s="59"/>
      <c r="C121"/>
    </row>
    <row r="122" spans="2:3" x14ac:dyDescent="0.25">
      <c r="B122" s="59"/>
      <c r="C122"/>
    </row>
    <row r="123" spans="2:3" x14ac:dyDescent="0.25">
      <c r="B123" s="59"/>
      <c r="C123"/>
    </row>
    <row r="124" spans="2:3" x14ac:dyDescent="0.25">
      <c r="B124" s="59"/>
      <c r="C124"/>
    </row>
    <row r="125" spans="2:3" x14ac:dyDescent="0.25">
      <c r="B125" s="59"/>
      <c r="C125"/>
    </row>
    <row r="126" spans="2:3" x14ac:dyDescent="0.25">
      <c r="B126" s="59"/>
      <c r="C126"/>
    </row>
    <row r="127" spans="2:3" x14ac:dyDescent="0.25">
      <c r="B127" s="59"/>
      <c r="C127"/>
    </row>
    <row r="128" spans="2:3" x14ac:dyDescent="0.25">
      <c r="B128" s="59"/>
      <c r="C128"/>
    </row>
    <row r="129" spans="2:3" x14ac:dyDescent="0.25">
      <c r="B129" s="59"/>
      <c r="C129"/>
    </row>
    <row r="130" spans="2:3" x14ac:dyDescent="0.25">
      <c r="B130" s="59"/>
      <c r="C130"/>
    </row>
    <row r="131" spans="2:3" x14ac:dyDescent="0.25">
      <c r="B131" s="59"/>
      <c r="C131"/>
    </row>
    <row r="132" spans="2:3" x14ac:dyDescent="0.25">
      <c r="B132" s="59"/>
      <c r="C132"/>
    </row>
    <row r="133" spans="2:3" x14ac:dyDescent="0.25">
      <c r="B133" s="59"/>
      <c r="C133"/>
    </row>
    <row r="134" spans="2:3" x14ac:dyDescent="0.25">
      <c r="B134" s="59"/>
      <c r="C134"/>
    </row>
    <row r="135" spans="2:3" x14ac:dyDescent="0.25">
      <c r="B135" s="59"/>
      <c r="C135"/>
    </row>
    <row r="136" spans="2:3" x14ac:dyDescent="0.25">
      <c r="B136" s="59"/>
      <c r="C136"/>
    </row>
    <row r="137" spans="2:3" x14ac:dyDescent="0.25">
      <c r="B137" s="59"/>
      <c r="C137"/>
    </row>
    <row r="138" spans="2:3" x14ac:dyDescent="0.25">
      <c r="B138" s="59"/>
      <c r="C138"/>
    </row>
    <row r="139" spans="2:3" x14ac:dyDescent="0.25">
      <c r="B139" s="59"/>
      <c r="C139"/>
    </row>
    <row r="140" spans="2:3" x14ac:dyDescent="0.25">
      <c r="B140" s="59"/>
      <c r="C140"/>
    </row>
    <row r="141" spans="2:3" x14ac:dyDescent="0.25">
      <c r="B141" s="59"/>
      <c r="C141"/>
    </row>
    <row r="142" spans="2:3" x14ac:dyDescent="0.25">
      <c r="B142" s="59"/>
      <c r="C142"/>
    </row>
    <row r="143" spans="2:3" x14ac:dyDescent="0.25">
      <c r="B143" s="59"/>
      <c r="C143"/>
    </row>
    <row r="144" spans="2:3" x14ac:dyDescent="0.25">
      <c r="B144" s="59"/>
      <c r="C144"/>
    </row>
    <row r="145" spans="2:3" x14ac:dyDescent="0.25">
      <c r="B145" s="59"/>
      <c r="C145"/>
    </row>
    <row r="146" spans="2:3" x14ac:dyDescent="0.25">
      <c r="B146" s="59"/>
      <c r="C146"/>
    </row>
    <row r="147" spans="2:3" x14ac:dyDescent="0.25">
      <c r="B147" s="59"/>
      <c r="C147"/>
    </row>
    <row r="148" spans="2:3" x14ac:dyDescent="0.25">
      <c r="B148" s="59"/>
      <c r="C148"/>
    </row>
    <row r="149" spans="2:3" x14ac:dyDescent="0.25">
      <c r="B149" s="59"/>
      <c r="C149"/>
    </row>
    <row r="150" spans="2:3" x14ac:dyDescent="0.25">
      <c r="B150" s="59"/>
      <c r="C150"/>
    </row>
    <row r="151" spans="2:3" x14ac:dyDescent="0.25">
      <c r="B151" s="59"/>
      <c r="C151"/>
    </row>
    <row r="152" spans="2:3" x14ac:dyDescent="0.25">
      <c r="B152" s="59"/>
      <c r="C152"/>
    </row>
    <row r="153" spans="2:3" x14ac:dyDescent="0.25">
      <c r="B153" s="59"/>
      <c r="C153"/>
    </row>
    <row r="154" spans="2:3" x14ac:dyDescent="0.25">
      <c r="B154" s="59"/>
      <c r="C154"/>
    </row>
    <row r="155" spans="2:3" x14ac:dyDescent="0.25">
      <c r="B155" s="59"/>
      <c r="C155"/>
    </row>
    <row r="156" spans="2:3" x14ac:dyDescent="0.25">
      <c r="B156" s="59"/>
      <c r="C156"/>
    </row>
    <row r="157" spans="2:3" x14ac:dyDescent="0.25">
      <c r="B157" s="59"/>
      <c r="C157"/>
    </row>
    <row r="158" spans="2:3" x14ac:dyDescent="0.25">
      <c r="B158" s="59"/>
      <c r="C158"/>
    </row>
    <row r="159" spans="2:3" x14ac:dyDescent="0.25">
      <c r="B159" s="59"/>
      <c r="C159"/>
    </row>
    <row r="160" spans="2:3" x14ac:dyDescent="0.25">
      <c r="B160" s="59"/>
      <c r="C160"/>
    </row>
    <row r="161" spans="2:3" x14ac:dyDescent="0.25">
      <c r="B161" s="59"/>
      <c r="C161"/>
    </row>
    <row r="162" spans="2:3" x14ac:dyDescent="0.25">
      <c r="B162" s="59"/>
      <c r="C162"/>
    </row>
    <row r="163" spans="2:3" x14ac:dyDescent="0.25">
      <c r="B163" s="59"/>
      <c r="C163"/>
    </row>
    <row r="164" spans="2:3" x14ac:dyDescent="0.25">
      <c r="B164" s="59"/>
      <c r="C164"/>
    </row>
    <row r="165" spans="2:3" x14ac:dyDescent="0.25">
      <c r="B165" s="59"/>
      <c r="C165"/>
    </row>
    <row r="166" spans="2:3" x14ac:dyDescent="0.25">
      <c r="B166" s="59"/>
      <c r="C166"/>
    </row>
    <row r="167" spans="2:3" x14ac:dyDescent="0.25">
      <c r="B167" s="59"/>
      <c r="C167"/>
    </row>
    <row r="168" spans="2:3" x14ac:dyDescent="0.25">
      <c r="B168" s="59"/>
      <c r="C168"/>
    </row>
    <row r="169" spans="2:3" x14ac:dyDescent="0.25">
      <c r="B169" s="59"/>
      <c r="C169"/>
    </row>
    <row r="170" spans="2:3" x14ac:dyDescent="0.25">
      <c r="B170" s="59"/>
      <c r="C170"/>
    </row>
    <row r="171" spans="2:3" x14ac:dyDescent="0.25">
      <c r="B171" s="59"/>
      <c r="C171"/>
    </row>
    <row r="172" spans="2:3" x14ac:dyDescent="0.25">
      <c r="B172" s="59"/>
      <c r="C172"/>
    </row>
    <row r="173" spans="2:3" x14ac:dyDescent="0.25">
      <c r="B173" s="59"/>
      <c r="C173"/>
    </row>
    <row r="174" spans="2:3" x14ac:dyDescent="0.25">
      <c r="B174" s="59"/>
      <c r="C174"/>
    </row>
    <row r="175" spans="2:3" x14ac:dyDescent="0.25">
      <c r="B175" s="59"/>
      <c r="C175"/>
    </row>
    <row r="176" spans="2:3" x14ac:dyDescent="0.25">
      <c r="B176" s="59"/>
      <c r="C176"/>
    </row>
    <row r="177" spans="2:3" x14ac:dyDescent="0.25">
      <c r="B177" s="59"/>
      <c r="C177"/>
    </row>
    <row r="178" spans="2:3" x14ac:dyDescent="0.25">
      <c r="B178" s="59"/>
      <c r="C178"/>
    </row>
    <row r="179" spans="2:3" x14ac:dyDescent="0.25">
      <c r="B179" s="59"/>
      <c r="C179"/>
    </row>
    <row r="180" spans="2:3" x14ac:dyDescent="0.25">
      <c r="B180" s="59"/>
      <c r="C180"/>
    </row>
    <row r="181" spans="2:3" x14ac:dyDescent="0.25">
      <c r="B181" s="59"/>
      <c r="C181"/>
    </row>
    <row r="182" spans="2:3" x14ac:dyDescent="0.25">
      <c r="B182" s="59"/>
      <c r="C182"/>
    </row>
    <row r="183" spans="2:3" x14ac:dyDescent="0.25">
      <c r="B183" s="59"/>
      <c r="C183"/>
    </row>
    <row r="184" spans="2:3" x14ac:dyDescent="0.25">
      <c r="B184" s="59"/>
      <c r="C184"/>
    </row>
    <row r="185" spans="2:3" x14ac:dyDescent="0.25">
      <c r="B185" s="59"/>
      <c r="C185"/>
    </row>
    <row r="186" spans="2:3" x14ac:dyDescent="0.25">
      <c r="B186" s="59"/>
      <c r="C186"/>
    </row>
    <row r="187" spans="2:3" x14ac:dyDescent="0.25">
      <c r="B187" s="59"/>
      <c r="C187"/>
    </row>
    <row r="188" spans="2:3" x14ac:dyDescent="0.25">
      <c r="B188" s="59"/>
      <c r="C188"/>
    </row>
    <row r="189" spans="2:3" x14ac:dyDescent="0.25">
      <c r="B189" s="59"/>
      <c r="C189"/>
    </row>
    <row r="190" spans="2:3" x14ac:dyDescent="0.25">
      <c r="B190" s="59"/>
      <c r="C190"/>
    </row>
    <row r="191" spans="2:3" x14ac:dyDescent="0.25">
      <c r="B191" s="59"/>
      <c r="C191"/>
    </row>
    <row r="192" spans="2:3" x14ac:dyDescent="0.25">
      <c r="B192" s="59"/>
      <c r="C192"/>
    </row>
    <row r="193" spans="2:3" x14ac:dyDescent="0.25">
      <c r="B193" s="59"/>
      <c r="C193"/>
    </row>
    <row r="194" spans="2:3" x14ac:dyDescent="0.25">
      <c r="B194" s="59"/>
      <c r="C194"/>
    </row>
    <row r="195" spans="2:3" x14ac:dyDescent="0.25">
      <c r="B195" s="59"/>
      <c r="C195"/>
    </row>
    <row r="196" spans="2:3" x14ac:dyDescent="0.25">
      <c r="B196" s="59"/>
      <c r="C196"/>
    </row>
    <row r="197" spans="2:3" x14ac:dyDescent="0.25">
      <c r="B197" s="59"/>
      <c r="C197"/>
    </row>
    <row r="198" spans="2:3" x14ac:dyDescent="0.25">
      <c r="B198" s="59"/>
      <c r="C198"/>
    </row>
    <row r="199" spans="2:3" x14ac:dyDescent="0.25">
      <c r="B199" s="59"/>
      <c r="C199"/>
    </row>
    <row r="200" spans="2:3" x14ac:dyDescent="0.25">
      <c r="B200" s="59"/>
      <c r="C200"/>
    </row>
    <row r="201" spans="2:3" x14ac:dyDescent="0.25">
      <c r="B201" s="59"/>
      <c r="C201"/>
    </row>
    <row r="202" spans="2:3" x14ac:dyDescent="0.25">
      <c r="B202" s="59"/>
      <c r="C202"/>
    </row>
    <row r="203" spans="2:3" x14ac:dyDescent="0.25">
      <c r="B203" s="59"/>
      <c r="C203"/>
    </row>
    <row r="204" spans="2:3" x14ac:dyDescent="0.25">
      <c r="B204" s="59"/>
      <c r="C204"/>
    </row>
    <row r="205" spans="2:3" x14ac:dyDescent="0.25">
      <c r="B205" s="59"/>
      <c r="C205"/>
    </row>
    <row r="206" spans="2:3" x14ac:dyDescent="0.25">
      <c r="B206" s="59"/>
      <c r="C206"/>
    </row>
    <row r="207" spans="2:3" x14ac:dyDescent="0.25">
      <c r="B207" s="59"/>
      <c r="C207"/>
    </row>
    <row r="208" spans="2:3" x14ac:dyDescent="0.25">
      <c r="B208" s="59"/>
      <c r="C208"/>
    </row>
    <row r="209" spans="2:3" x14ac:dyDescent="0.25">
      <c r="B209" s="59"/>
      <c r="C209"/>
    </row>
    <row r="210" spans="2:3" x14ac:dyDescent="0.25">
      <c r="B210" s="59"/>
      <c r="C210"/>
    </row>
    <row r="211" spans="2:3" x14ac:dyDescent="0.25">
      <c r="B211" s="59"/>
      <c r="C211"/>
    </row>
    <row r="212" spans="2:3" x14ac:dyDescent="0.25">
      <c r="B212" s="59"/>
      <c r="C212"/>
    </row>
    <row r="213" spans="2:3" x14ac:dyDescent="0.25">
      <c r="B213" s="59"/>
      <c r="C213"/>
    </row>
    <row r="214" spans="2:3" x14ac:dyDescent="0.25">
      <c r="B214" s="59"/>
      <c r="C214"/>
    </row>
    <row r="215" spans="2:3" x14ac:dyDescent="0.25">
      <c r="B215" s="59"/>
      <c r="C215"/>
    </row>
    <row r="216" spans="2:3" x14ac:dyDescent="0.25">
      <c r="B216" s="59"/>
      <c r="C216"/>
    </row>
    <row r="217" spans="2:3" x14ac:dyDescent="0.25">
      <c r="B217" s="59"/>
      <c r="C217"/>
    </row>
    <row r="218" spans="2:3" x14ac:dyDescent="0.25">
      <c r="B218" s="59"/>
      <c r="C218"/>
    </row>
    <row r="219" spans="2:3" x14ac:dyDescent="0.25">
      <c r="B219" s="59"/>
      <c r="C219"/>
    </row>
    <row r="220" spans="2:3" x14ac:dyDescent="0.25">
      <c r="B220" s="59"/>
      <c r="C220"/>
    </row>
    <row r="221" spans="2:3" x14ac:dyDescent="0.25">
      <c r="B221" s="59"/>
      <c r="C221"/>
    </row>
    <row r="222" spans="2:3" x14ac:dyDescent="0.25">
      <c r="B222" s="59"/>
      <c r="C222"/>
    </row>
    <row r="223" spans="2:3" x14ac:dyDescent="0.25">
      <c r="B223" s="59"/>
      <c r="C223"/>
    </row>
    <row r="224" spans="2:3" x14ac:dyDescent="0.25">
      <c r="B224" s="59"/>
      <c r="C224"/>
    </row>
    <row r="225" spans="2:3" x14ac:dyDescent="0.25">
      <c r="B225" s="59"/>
      <c r="C225"/>
    </row>
    <row r="226" spans="2:3" x14ac:dyDescent="0.25">
      <c r="B226" s="59"/>
      <c r="C226"/>
    </row>
    <row r="227" spans="2:3" x14ac:dyDescent="0.25">
      <c r="B227" s="59"/>
      <c r="C227"/>
    </row>
    <row r="228" spans="2:3" x14ac:dyDescent="0.25">
      <c r="B228" s="59"/>
      <c r="C228"/>
    </row>
    <row r="229" spans="2:3" x14ac:dyDescent="0.25">
      <c r="B229" s="59"/>
      <c r="C229"/>
    </row>
    <row r="230" spans="2:3" x14ac:dyDescent="0.25">
      <c r="B230" s="59"/>
      <c r="C230"/>
    </row>
    <row r="231" spans="2:3" x14ac:dyDescent="0.25">
      <c r="B231" s="59"/>
      <c r="C231"/>
    </row>
    <row r="232" spans="2:3" x14ac:dyDescent="0.25">
      <c r="B232" s="59"/>
      <c r="C232"/>
    </row>
    <row r="233" spans="2:3" x14ac:dyDescent="0.25">
      <c r="B233" s="59"/>
      <c r="C233"/>
    </row>
    <row r="234" spans="2:3" x14ac:dyDescent="0.25">
      <c r="B234" s="59"/>
      <c r="C234"/>
    </row>
    <row r="235" spans="2:3" x14ac:dyDescent="0.25">
      <c r="B235" s="59"/>
      <c r="C235"/>
    </row>
    <row r="236" spans="2:3" x14ac:dyDescent="0.25">
      <c r="B236" s="59"/>
      <c r="C236"/>
    </row>
    <row r="237" spans="2:3" x14ac:dyDescent="0.25">
      <c r="B237" s="59"/>
      <c r="C237"/>
    </row>
    <row r="238" spans="2:3" x14ac:dyDescent="0.25">
      <c r="B238" s="59"/>
      <c r="C238"/>
    </row>
    <row r="239" spans="2:3" x14ac:dyDescent="0.25">
      <c r="B239" s="59"/>
      <c r="C239"/>
    </row>
    <row r="240" spans="2:3" x14ac:dyDescent="0.25">
      <c r="B240" s="59"/>
      <c r="C240"/>
    </row>
    <row r="241" spans="2:3" x14ac:dyDescent="0.25">
      <c r="B241" s="59"/>
      <c r="C241"/>
    </row>
    <row r="242" spans="2:3" x14ac:dyDescent="0.25">
      <c r="B242" s="59"/>
      <c r="C242"/>
    </row>
    <row r="243" spans="2:3" x14ac:dyDescent="0.25">
      <c r="B243" s="59"/>
      <c r="C243"/>
    </row>
    <row r="244" spans="2:3" x14ac:dyDescent="0.25">
      <c r="B244" s="59"/>
      <c r="C244"/>
    </row>
    <row r="245" spans="2:3" x14ac:dyDescent="0.25">
      <c r="B245" s="59"/>
      <c r="C245"/>
    </row>
    <row r="246" spans="2:3" x14ac:dyDescent="0.25">
      <c r="B246" s="59"/>
      <c r="C246"/>
    </row>
    <row r="247" spans="2:3" x14ac:dyDescent="0.25">
      <c r="B247" s="59"/>
      <c r="C247"/>
    </row>
    <row r="248" spans="2:3" x14ac:dyDescent="0.25">
      <c r="B248" s="59"/>
      <c r="C248"/>
    </row>
    <row r="249" spans="2:3" x14ac:dyDescent="0.25">
      <c r="B249" s="59"/>
      <c r="C249"/>
    </row>
    <row r="250" spans="2:3" x14ac:dyDescent="0.25">
      <c r="B250" s="59"/>
      <c r="C250"/>
    </row>
    <row r="251" spans="2:3" x14ac:dyDescent="0.25">
      <c r="B251" s="59"/>
      <c r="C251"/>
    </row>
    <row r="252" spans="2:3" x14ac:dyDescent="0.25">
      <c r="B252" s="59"/>
      <c r="C252"/>
    </row>
    <row r="253" spans="2:3" x14ac:dyDescent="0.25">
      <c r="B253" s="59"/>
      <c r="C253"/>
    </row>
    <row r="254" spans="2:3" x14ac:dyDescent="0.25">
      <c r="B254" s="59"/>
      <c r="C254"/>
    </row>
    <row r="255" spans="2:3" x14ac:dyDescent="0.25">
      <c r="B255" s="59"/>
      <c r="C255"/>
    </row>
    <row r="256" spans="2:3" x14ac:dyDescent="0.25">
      <c r="B256" s="59"/>
      <c r="C256"/>
    </row>
    <row r="257" spans="2:3" x14ac:dyDescent="0.25">
      <c r="B257" s="59"/>
      <c r="C257"/>
    </row>
    <row r="258" spans="2:3" x14ac:dyDescent="0.25">
      <c r="B258" s="59"/>
      <c r="C258"/>
    </row>
    <row r="259" spans="2:3" x14ac:dyDescent="0.25">
      <c r="B259" s="59"/>
      <c r="C259"/>
    </row>
    <row r="260" spans="2:3" x14ac:dyDescent="0.25">
      <c r="B260" s="59"/>
      <c r="C260"/>
    </row>
    <row r="261" spans="2:3" x14ac:dyDescent="0.25">
      <c r="B261" s="59"/>
      <c r="C261"/>
    </row>
    <row r="262" spans="2:3" x14ac:dyDescent="0.25">
      <c r="B262" s="59"/>
      <c r="C262"/>
    </row>
    <row r="263" spans="2:3" x14ac:dyDescent="0.25">
      <c r="B263" s="59"/>
      <c r="C263"/>
    </row>
    <row r="264" spans="2:3" x14ac:dyDescent="0.25">
      <c r="B264" s="59"/>
      <c r="C264"/>
    </row>
    <row r="265" spans="2:3" x14ac:dyDescent="0.25">
      <c r="B265" s="59"/>
      <c r="C265"/>
    </row>
    <row r="266" spans="2:3" x14ac:dyDescent="0.25">
      <c r="B266" s="59"/>
      <c r="C266"/>
    </row>
    <row r="267" spans="2:3" x14ac:dyDescent="0.25">
      <c r="B267" s="59"/>
      <c r="C267"/>
    </row>
    <row r="268" spans="2:3" x14ac:dyDescent="0.25">
      <c r="B268" s="59"/>
      <c r="C268"/>
    </row>
    <row r="269" spans="2:3" x14ac:dyDescent="0.25">
      <c r="B269" s="59"/>
      <c r="C269"/>
    </row>
    <row r="270" spans="2:3" x14ac:dyDescent="0.25">
      <c r="B270" s="59"/>
      <c r="C270"/>
    </row>
    <row r="271" spans="2:3" x14ac:dyDescent="0.25">
      <c r="B271" s="59"/>
      <c r="C271"/>
    </row>
    <row r="272" spans="2:3" x14ac:dyDescent="0.25">
      <c r="B272" s="59"/>
      <c r="C272"/>
    </row>
    <row r="273" spans="2:3" x14ac:dyDescent="0.25">
      <c r="B273" s="59"/>
      <c r="C273"/>
    </row>
    <row r="274" spans="2:3" x14ac:dyDescent="0.25">
      <c r="B274" s="59"/>
      <c r="C274"/>
    </row>
    <row r="275" spans="2:3" x14ac:dyDescent="0.25">
      <c r="B275" s="59"/>
      <c r="C275"/>
    </row>
    <row r="276" spans="2:3" x14ac:dyDescent="0.25">
      <c r="B276" s="59"/>
      <c r="C276"/>
    </row>
    <row r="277" spans="2:3" x14ac:dyDescent="0.25">
      <c r="B277" s="59"/>
      <c r="C277"/>
    </row>
    <row r="278" spans="2:3" x14ac:dyDescent="0.25">
      <c r="B278" s="59"/>
      <c r="C278"/>
    </row>
    <row r="279" spans="2:3" x14ac:dyDescent="0.25">
      <c r="B279" s="59"/>
      <c r="C279"/>
    </row>
    <row r="280" spans="2:3" x14ac:dyDescent="0.25">
      <c r="B280" s="59"/>
      <c r="C280"/>
    </row>
    <row r="281" spans="2:3" x14ac:dyDescent="0.25">
      <c r="B281" s="59"/>
      <c r="C281"/>
    </row>
    <row r="282" spans="2:3" x14ac:dyDescent="0.25">
      <c r="B282" s="59"/>
      <c r="C282"/>
    </row>
    <row r="283" spans="2:3" x14ac:dyDescent="0.25">
      <c r="B283" s="59"/>
      <c r="C283"/>
    </row>
    <row r="284" spans="2:3" x14ac:dyDescent="0.25">
      <c r="B284" s="59"/>
      <c r="C284"/>
    </row>
    <row r="285" spans="2:3" x14ac:dyDescent="0.25">
      <c r="B285" s="59"/>
      <c r="C285"/>
    </row>
    <row r="286" spans="2:3" x14ac:dyDescent="0.25">
      <c r="B286" s="59"/>
      <c r="C286"/>
    </row>
    <row r="287" spans="2:3" x14ac:dyDescent="0.25">
      <c r="B287" s="59"/>
      <c r="C287"/>
    </row>
    <row r="288" spans="2:3" x14ac:dyDescent="0.25">
      <c r="B288" s="59"/>
      <c r="C288"/>
    </row>
    <row r="289" spans="2:3" x14ac:dyDescent="0.25">
      <c r="B289" s="59"/>
      <c r="C289"/>
    </row>
    <row r="290" spans="2:3" x14ac:dyDescent="0.25">
      <c r="B290" s="59"/>
      <c r="C290"/>
    </row>
    <row r="291" spans="2:3" x14ac:dyDescent="0.25">
      <c r="B291" s="59"/>
      <c r="C291"/>
    </row>
    <row r="292" spans="2:3" x14ac:dyDescent="0.25">
      <c r="B292" s="59"/>
      <c r="C292"/>
    </row>
    <row r="293" spans="2:3" x14ac:dyDescent="0.25">
      <c r="B293" s="59"/>
      <c r="C293"/>
    </row>
    <row r="294" spans="2:3" x14ac:dyDescent="0.25">
      <c r="B294" s="59"/>
      <c r="C294"/>
    </row>
    <row r="295" spans="2:3" x14ac:dyDescent="0.25">
      <c r="B295" s="59"/>
      <c r="C295"/>
    </row>
    <row r="296" spans="2:3" x14ac:dyDescent="0.25">
      <c r="B296" s="59"/>
      <c r="C296"/>
    </row>
    <row r="297" spans="2:3" x14ac:dyDescent="0.25">
      <c r="B297" s="59"/>
      <c r="C297"/>
    </row>
    <row r="298" spans="2:3" x14ac:dyDescent="0.25">
      <c r="B298" s="59"/>
      <c r="C298"/>
    </row>
    <row r="299" spans="2:3" x14ac:dyDescent="0.25">
      <c r="B299" s="59"/>
      <c r="C299"/>
    </row>
    <row r="300" spans="2:3" x14ac:dyDescent="0.25">
      <c r="B300" s="59"/>
      <c r="C300"/>
    </row>
    <row r="301" spans="2:3" x14ac:dyDescent="0.25">
      <c r="B301" s="59"/>
      <c r="C301"/>
    </row>
    <row r="302" spans="2:3" x14ac:dyDescent="0.25">
      <c r="B302" s="59"/>
      <c r="C302"/>
    </row>
    <row r="303" spans="2:3" x14ac:dyDescent="0.25">
      <c r="B303" s="59"/>
      <c r="C303"/>
    </row>
    <row r="304" spans="2:3" x14ac:dyDescent="0.25">
      <c r="B304" s="59"/>
      <c r="C304"/>
    </row>
    <row r="305" spans="2:3" x14ac:dyDescent="0.25">
      <c r="B305" s="59"/>
      <c r="C305"/>
    </row>
    <row r="306" spans="2:3" x14ac:dyDescent="0.25">
      <c r="B306" s="59"/>
      <c r="C306"/>
    </row>
    <row r="307" spans="2:3" x14ac:dyDescent="0.25">
      <c r="B307" s="59"/>
      <c r="C307"/>
    </row>
    <row r="308" spans="2:3" x14ac:dyDescent="0.25">
      <c r="B308" s="59"/>
      <c r="C308"/>
    </row>
    <row r="309" spans="2:3" x14ac:dyDescent="0.25">
      <c r="B309" s="59"/>
      <c r="C309"/>
    </row>
    <row r="310" spans="2:3" x14ac:dyDescent="0.25">
      <c r="B310" s="59"/>
      <c r="C310"/>
    </row>
    <row r="311" spans="2:3" x14ac:dyDescent="0.25">
      <c r="B311" s="59"/>
      <c r="C311"/>
    </row>
    <row r="312" spans="2:3" x14ac:dyDescent="0.25">
      <c r="B312" s="59"/>
      <c r="C312"/>
    </row>
    <row r="313" spans="2:3" x14ac:dyDescent="0.25">
      <c r="B313" s="59"/>
      <c r="C313"/>
    </row>
    <row r="314" spans="2:3" x14ac:dyDescent="0.25">
      <c r="B314" s="59"/>
      <c r="C314"/>
    </row>
    <row r="315" spans="2:3" x14ac:dyDescent="0.25">
      <c r="B315" s="59"/>
      <c r="C315"/>
    </row>
    <row r="316" spans="2:3" x14ac:dyDescent="0.25">
      <c r="B316" s="59"/>
      <c r="C316"/>
    </row>
    <row r="317" spans="2:3" x14ac:dyDescent="0.25">
      <c r="B317" s="59"/>
      <c r="C317"/>
    </row>
    <row r="318" spans="2:3" x14ac:dyDescent="0.25">
      <c r="B318" s="59"/>
      <c r="C318"/>
    </row>
    <row r="319" spans="2:3" x14ac:dyDescent="0.25">
      <c r="B319" s="59"/>
      <c r="C319"/>
    </row>
    <row r="320" spans="2:3" x14ac:dyDescent="0.25">
      <c r="B320" s="59"/>
      <c r="C320"/>
    </row>
    <row r="321" spans="2:3" x14ac:dyDescent="0.25">
      <c r="B321" s="59"/>
      <c r="C321"/>
    </row>
    <row r="322" spans="2:3" x14ac:dyDescent="0.25">
      <c r="B322" s="59"/>
      <c r="C322"/>
    </row>
    <row r="323" spans="2:3" x14ac:dyDescent="0.25">
      <c r="B323" s="59"/>
      <c r="C323"/>
    </row>
    <row r="324" spans="2:3" x14ac:dyDescent="0.25">
      <c r="B324" s="59"/>
      <c r="C324"/>
    </row>
    <row r="325" spans="2:3" x14ac:dyDescent="0.25">
      <c r="B325" s="59"/>
      <c r="C325"/>
    </row>
    <row r="326" spans="2:3" x14ac:dyDescent="0.25">
      <c r="B326" s="59"/>
      <c r="C326"/>
    </row>
    <row r="327" spans="2:3" x14ac:dyDescent="0.25">
      <c r="B327" s="59"/>
      <c r="C327"/>
    </row>
    <row r="328" spans="2:3" x14ac:dyDescent="0.25">
      <c r="B328" s="59"/>
      <c r="C328"/>
    </row>
    <row r="329" spans="2:3" x14ac:dyDescent="0.25">
      <c r="B329" s="59"/>
      <c r="C329"/>
    </row>
    <row r="330" spans="2:3" x14ac:dyDescent="0.25">
      <c r="B330" s="59"/>
      <c r="C330"/>
    </row>
    <row r="331" spans="2:3" x14ac:dyDescent="0.25">
      <c r="B331" s="59"/>
      <c r="C331"/>
    </row>
    <row r="332" spans="2:3" x14ac:dyDescent="0.25">
      <c r="B332" s="59"/>
      <c r="C332"/>
    </row>
    <row r="333" spans="2:3" x14ac:dyDescent="0.25">
      <c r="B333" s="59"/>
      <c r="C333"/>
    </row>
    <row r="334" spans="2:3" x14ac:dyDescent="0.25">
      <c r="B334" s="59"/>
      <c r="C334"/>
    </row>
    <row r="335" spans="2:3" x14ac:dyDescent="0.25">
      <c r="B335" s="59"/>
      <c r="C335"/>
    </row>
    <row r="336" spans="2:3" x14ac:dyDescent="0.25">
      <c r="B336" s="59"/>
      <c r="C336"/>
    </row>
    <row r="337" spans="2:3" x14ac:dyDescent="0.25">
      <c r="B337" s="59"/>
      <c r="C337"/>
    </row>
    <row r="338" spans="2:3" x14ac:dyDescent="0.25">
      <c r="B338" s="59"/>
      <c r="C338"/>
    </row>
    <row r="339" spans="2:3" x14ac:dyDescent="0.25">
      <c r="B339" s="59"/>
      <c r="C339"/>
    </row>
    <row r="340" spans="2:3" x14ac:dyDescent="0.25">
      <c r="B340" s="59"/>
      <c r="C340"/>
    </row>
    <row r="341" spans="2:3" x14ac:dyDescent="0.25">
      <c r="B341" s="59"/>
      <c r="C341"/>
    </row>
    <row r="342" spans="2:3" x14ac:dyDescent="0.25">
      <c r="B342" s="59"/>
      <c r="C342"/>
    </row>
    <row r="343" spans="2:3" x14ac:dyDescent="0.25">
      <c r="B343" s="59"/>
      <c r="C343"/>
    </row>
    <row r="344" spans="2:3" x14ac:dyDescent="0.25">
      <c r="B344" s="59"/>
      <c r="C344"/>
    </row>
    <row r="345" spans="2:3" x14ac:dyDescent="0.25">
      <c r="B345" s="59"/>
      <c r="C345"/>
    </row>
    <row r="346" spans="2:3" x14ac:dyDescent="0.25">
      <c r="B346" s="59"/>
      <c r="C346"/>
    </row>
    <row r="347" spans="2:3" x14ac:dyDescent="0.25">
      <c r="B347" s="59"/>
      <c r="C347"/>
    </row>
    <row r="348" spans="2:3" x14ac:dyDescent="0.25">
      <c r="B348" s="59"/>
      <c r="C348"/>
    </row>
    <row r="349" spans="2:3" x14ac:dyDescent="0.25">
      <c r="B349" s="59"/>
      <c r="C349"/>
    </row>
    <row r="350" spans="2:3" x14ac:dyDescent="0.25">
      <c r="B350" s="59"/>
      <c r="C350"/>
    </row>
    <row r="351" spans="2:3" x14ac:dyDescent="0.25">
      <c r="B351" s="59"/>
      <c r="C351"/>
    </row>
    <row r="352" spans="2:3" x14ac:dyDescent="0.25">
      <c r="B352" s="59"/>
      <c r="C352"/>
    </row>
    <row r="353" spans="2:3" x14ac:dyDescent="0.25">
      <c r="B353" s="59"/>
      <c r="C353"/>
    </row>
    <row r="354" spans="2:3" x14ac:dyDescent="0.25">
      <c r="B354" s="59"/>
      <c r="C354"/>
    </row>
    <row r="355" spans="2:3" x14ac:dyDescent="0.25">
      <c r="B355" s="59"/>
      <c r="C355"/>
    </row>
    <row r="356" spans="2:3" x14ac:dyDescent="0.25">
      <c r="B356" s="59"/>
      <c r="C356"/>
    </row>
    <row r="357" spans="2:3" x14ac:dyDescent="0.25">
      <c r="B357" s="59"/>
      <c r="C357"/>
    </row>
    <row r="358" spans="2:3" x14ac:dyDescent="0.25">
      <c r="B358" s="59"/>
      <c r="C358"/>
    </row>
    <row r="359" spans="2:3" x14ac:dyDescent="0.25">
      <c r="B359" s="59"/>
      <c r="C359"/>
    </row>
    <row r="360" spans="2:3" x14ac:dyDescent="0.25">
      <c r="B360" s="59"/>
      <c r="C360"/>
    </row>
    <row r="361" spans="2:3" x14ac:dyDescent="0.25">
      <c r="B361" s="59"/>
      <c r="C361"/>
    </row>
    <row r="362" spans="2:3" x14ac:dyDescent="0.25">
      <c r="B362" s="59"/>
      <c r="C362"/>
    </row>
    <row r="363" spans="2:3" x14ac:dyDescent="0.25">
      <c r="B363" s="59"/>
      <c r="C363"/>
    </row>
    <row r="364" spans="2:3" x14ac:dyDescent="0.25">
      <c r="B364" s="59"/>
      <c r="C364"/>
    </row>
    <row r="365" spans="2:3" x14ac:dyDescent="0.25">
      <c r="B365" s="59"/>
      <c r="C365"/>
    </row>
    <row r="366" spans="2:3" x14ac:dyDescent="0.25">
      <c r="B366" s="59"/>
      <c r="C366"/>
    </row>
    <row r="367" spans="2:3" x14ac:dyDescent="0.25">
      <c r="B367" s="59"/>
      <c r="C367"/>
    </row>
    <row r="368" spans="2:3" x14ac:dyDescent="0.25">
      <c r="B368" s="59"/>
      <c r="C368"/>
    </row>
    <row r="369" spans="2:3" x14ac:dyDescent="0.25">
      <c r="B369" s="59"/>
      <c r="C369"/>
    </row>
    <row r="370" spans="2:3" x14ac:dyDescent="0.25">
      <c r="B370" s="59"/>
      <c r="C370"/>
    </row>
    <row r="371" spans="2:3" x14ac:dyDescent="0.25">
      <c r="B371" s="59"/>
      <c r="C371"/>
    </row>
    <row r="372" spans="2:3" x14ac:dyDescent="0.25">
      <c r="B372" s="59"/>
      <c r="C372"/>
    </row>
    <row r="373" spans="2:3" x14ac:dyDescent="0.25">
      <c r="B373" s="59"/>
      <c r="C373"/>
    </row>
    <row r="374" spans="2:3" x14ac:dyDescent="0.25">
      <c r="B374" s="59"/>
      <c r="C374"/>
    </row>
    <row r="375" spans="2:3" x14ac:dyDescent="0.25">
      <c r="B375" s="59"/>
      <c r="C375"/>
    </row>
    <row r="376" spans="2:3" x14ac:dyDescent="0.25">
      <c r="B376" s="59"/>
      <c r="C376"/>
    </row>
    <row r="377" spans="2:3" x14ac:dyDescent="0.25">
      <c r="B377" s="59"/>
      <c r="C377"/>
    </row>
    <row r="378" spans="2:3" x14ac:dyDescent="0.25">
      <c r="B378" s="59"/>
      <c r="C378"/>
    </row>
    <row r="379" spans="2:3" x14ac:dyDescent="0.25">
      <c r="B379" s="59"/>
      <c r="C379"/>
    </row>
    <row r="380" spans="2:3" x14ac:dyDescent="0.25">
      <c r="B380" s="59"/>
      <c r="C380"/>
    </row>
    <row r="381" spans="2:3" x14ac:dyDescent="0.25">
      <c r="B381" s="59"/>
      <c r="C381"/>
    </row>
    <row r="382" spans="2:3" x14ac:dyDescent="0.25">
      <c r="B382" s="59"/>
      <c r="C382"/>
    </row>
    <row r="383" spans="2:3" x14ac:dyDescent="0.25">
      <c r="B383" s="59"/>
      <c r="C383"/>
    </row>
    <row r="384" spans="2:3" x14ac:dyDescent="0.25">
      <c r="B384" s="59"/>
      <c r="C384"/>
    </row>
    <row r="385" spans="2:3" x14ac:dyDescent="0.25">
      <c r="B385" s="59"/>
      <c r="C385"/>
    </row>
    <row r="386" spans="2:3" x14ac:dyDescent="0.25">
      <c r="B386" s="59"/>
      <c r="C386"/>
    </row>
    <row r="387" spans="2:3" x14ac:dyDescent="0.25">
      <c r="B387" s="59"/>
      <c r="C387"/>
    </row>
    <row r="388" spans="2:3" x14ac:dyDescent="0.25">
      <c r="B388" s="59"/>
      <c r="C388"/>
    </row>
    <row r="389" spans="2:3" x14ac:dyDescent="0.25">
      <c r="B389" s="59"/>
      <c r="C389"/>
    </row>
    <row r="390" spans="2:3" x14ac:dyDescent="0.25">
      <c r="B390" s="59"/>
      <c r="C390"/>
    </row>
    <row r="391" spans="2:3" x14ac:dyDescent="0.25">
      <c r="B391" s="59"/>
      <c r="C391"/>
    </row>
    <row r="392" spans="2:3" x14ac:dyDescent="0.25">
      <c r="B392" s="59"/>
      <c r="C392"/>
    </row>
    <row r="393" spans="2:3" x14ac:dyDescent="0.25">
      <c r="B393" s="59"/>
      <c r="C393"/>
    </row>
    <row r="394" spans="2:3" x14ac:dyDescent="0.25">
      <c r="B394" s="59"/>
      <c r="C394"/>
    </row>
    <row r="395" spans="2:3" x14ac:dyDescent="0.25">
      <c r="B395" s="59"/>
      <c r="C395"/>
    </row>
    <row r="396" spans="2:3" x14ac:dyDescent="0.25">
      <c r="B396" s="59"/>
      <c r="C396"/>
    </row>
    <row r="397" spans="2:3" x14ac:dyDescent="0.25">
      <c r="B397" s="59"/>
      <c r="C397"/>
    </row>
    <row r="398" spans="2:3" x14ac:dyDescent="0.25">
      <c r="B398" s="59"/>
      <c r="C398"/>
    </row>
    <row r="399" spans="2:3" x14ac:dyDescent="0.25">
      <c r="B399" s="59"/>
      <c r="C399"/>
    </row>
    <row r="400" spans="2:3" x14ac:dyDescent="0.25">
      <c r="B400" s="59"/>
      <c r="C400"/>
    </row>
    <row r="401" spans="2:3" x14ac:dyDescent="0.25">
      <c r="B401" s="59"/>
      <c r="C401"/>
    </row>
    <row r="402" spans="2:3" x14ac:dyDescent="0.25">
      <c r="B402" s="59"/>
      <c r="C402"/>
    </row>
    <row r="403" spans="2:3" x14ac:dyDescent="0.25">
      <c r="B403" s="59"/>
      <c r="C403"/>
    </row>
    <row r="404" spans="2:3" x14ac:dyDescent="0.25">
      <c r="B404" s="59"/>
      <c r="C404"/>
    </row>
    <row r="405" spans="2:3" x14ac:dyDescent="0.25">
      <c r="B405" s="59"/>
      <c r="C405"/>
    </row>
    <row r="406" spans="2:3" x14ac:dyDescent="0.25">
      <c r="B406" s="59"/>
      <c r="C406"/>
    </row>
    <row r="407" spans="2:3" x14ac:dyDescent="0.25">
      <c r="B407" s="59"/>
      <c r="C407"/>
    </row>
    <row r="408" spans="2:3" x14ac:dyDescent="0.25">
      <c r="B408" s="59"/>
      <c r="C408"/>
    </row>
    <row r="409" spans="2:3" x14ac:dyDescent="0.25">
      <c r="B409" s="59"/>
      <c r="C409"/>
    </row>
    <row r="410" spans="2:3" x14ac:dyDescent="0.25">
      <c r="B410" s="59"/>
      <c r="C410"/>
    </row>
    <row r="411" spans="2:3" x14ac:dyDescent="0.25">
      <c r="B411" s="59"/>
      <c r="C411"/>
    </row>
    <row r="412" spans="2:3" x14ac:dyDescent="0.25">
      <c r="B412" s="59"/>
      <c r="C412"/>
    </row>
    <row r="413" spans="2:3" x14ac:dyDescent="0.25">
      <c r="B413" s="59"/>
      <c r="C413"/>
    </row>
    <row r="414" spans="2:3" x14ac:dyDescent="0.25">
      <c r="B414" s="59"/>
      <c r="C414"/>
    </row>
    <row r="415" spans="2:3" x14ac:dyDescent="0.25">
      <c r="B415" s="59"/>
      <c r="C415"/>
    </row>
    <row r="416" spans="2:3" x14ac:dyDescent="0.25">
      <c r="B416" s="59"/>
      <c r="C416"/>
    </row>
    <row r="417" spans="2:3" x14ac:dyDescent="0.25">
      <c r="B417" s="59"/>
      <c r="C417"/>
    </row>
    <row r="418" spans="2:3" x14ac:dyDescent="0.25">
      <c r="B418" s="59"/>
      <c r="C418"/>
    </row>
    <row r="419" spans="2:3" x14ac:dyDescent="0.25">
      <c r="B419" s="59"/>
      <c r="C419"/>
    </row>
    <row r="420" spans="2:3" x14ac:dyDescent="0.25">
      <c r="B420" s="59"/>
      <c r="C420"/>
    </row>
    <row r="421" spans="2:3" x14ac:dyDescent="0.25">
      <c r="B421" s="59"/>
      <c r="C421"/>
    </row>
    <row r="422" spans="2:3" x14ac:dyDescent="0.25">
      <c r="B422" s="59"/>
      <c r="C422"/>
    </row>
    <row r="423" spans="2:3" x14ac:dyDescent="0.25">
      <c r="B423" s="59"/>
      <c r="C423"/>
    </row>
    <row r="424" spans="2:3" x14ac:dyDescent="0.25">
      <c r="B424" s="59"/>
      <c r="C424"/>
    </row>
    <row r="425" spans="2:3" x14ac:dyDescent="0.25">
      <c r="B425" s="59"/>
      <c r="C425"/>
    </row>
    <row r="426" spans="2:3" x14ac:dyDescent="0.25">
      <c r="B426" s="59"/>
      <c r="C426"/>
    </row>
    <row r="427" spans="2:3" x14ac:dyDescent="0.25">
      <c r="B427" s="59"/>
      <c r="C427"/>
    </row>
    <row r="428" spans="2:3" x14ac:dyDescent="0.25">
      <c r="B428" s="59"/>
      <c r="C428"/>
    </row>
    <row r="429" spans="2:3" x14ac:dyDescent="0.25">
      <c r="B429" s="59"/>
      <c r="C429"/>
    </row>
    <row r="430" spans="2:3" x14ac:dyDescent="0.25">
      <c r="B430" s="59"/>
      <c r="C430"/>
    </row>
    <row r="431" spans="2:3" x14ac:dyDescent="0.25">
      <c r="B431" s="59"/>
      <c r="C431"/>
    </row>
    <row r="432" spans="2:3" x14ac:dyDescent="0.25">
      <c r="B432" s="59"/>
      <c r="C432"/>
    </row>
    <row r="433" spans="2:3" x14ac:dyDescent="0.25">
      <c r="B433" s="59"/>
      <c r="C433"/>
    </row>
    <row r="434" spans="2:3" x14ac:dyDescent="0.25">
      <c r="B434" s="59"/>
      <c r="C434"/>
    </row>
    <row r="435" spans="2:3" x14ac:dyDescent="0.25">
      <c r="B435" s="59"/>
      <c r="C435"/>
    </row>
    <row r="436" spans="2:3" x14ac:dyDescent="0.25">
      <c r="B436" s="59"/>
      <c r="C436"/>
    </row>
    <row r="437" spans="2:3" x14ac:dyDescent="0.25">
      <c r="B437" s="59"/>
      <c r="C437"/>
    </row>
    <row r="438" spans="2:3" x14ac:dyDescent="0.25">
      <c r="B438" s="59"/>
      <c r="C438"/>
    </row>
    <row r="439" spans="2:3" x14ac:dyDescent="0.25">
      <c r="B439" s="59"/>
      <c r="C439"/>
    </row>
    <row r="440" spans="2:3" x14ac:dyDescent="0.25">
      <c r="B440" s="59"/>
      <c r="C440"/>
    </row>
    <row r="441" spans="2:3" x14ac:dyDescent="0.25">
      <c r="B441" s="59"/>
      <c r="C441"/>
    </row>
    <row r="442" spans="2:3" x14ac:dyDescent="0.25">
      <c r="B442" s="59"/>
      <c r="C442"/>
    </row>
    <row r="443" spans="2:3" x14ac:dyDescent="0.25">
      <c r="B443" s="59"/>
      <c r="C443"/>
    </row>
    <row r="444" spans="2:3" x14ac:dyDescent="0.25">
      <c r="B444" s="59"/>
      <c r="C444"/>
    </row>
    <row r="445" spans="2:3" x14ac:dyDescent="0.25">
      <c r="B445" s="59"/>
      <c r="C445"/>
    </row>
    <row r="446" spans="2:3" x14ac:dyDescent="0.25">
      <c r="B446" s="59"/>
      <c r="C446"/>
    </row>
    <row r="447" spans="2:3" x14ac:dyDescent="0.25">
      <c r="B447" s="59"/>
      <c r="C447"/>
    </row>
    <row r="448" spans="2:3" x14ac:dyDescent="0.25">
      <c r="B448" s="59"/>
      <c r="C448"/>
    </row>
    <row r="449" spans="2:3" x14ac:dyDescent="0.25">
      <c r="B449" s="59"/>
      <c r="C449"/>
    </row>
    <row r="450" spans="2:3" x14ac:dyDescent="0.25">
      <c r="B450" s="59"/>
      <c r="C450"/>
    </row>
    <row r="451" spans="2:3" x14ac:dyDescent="0.25">
      <c r="B451" s="59"/>
      <c r="C451"/>
    </row>
    <row r="452" spans="2:3" x14ac:dyDescent="0.25">
      <c r="B452" s="59"/>
      <c r="C452"/>
    </row>
    <row r="453" spans="2:3" x14ac:dyDescent="0.25">
      <c r="B453" s="59"/>
      <c r="C453"/>
    </row>
    <row r="454" spans="2:3" x14ac:dyDescent="0.25">
      <c r="B454" s="59"/>
      <c r="C454"/>
    </row>
    <row r="455" spans="2:3" x14ac:dyDescent="0.25">
      <c r="B455" s="59"/>
      <c r="C455"/>
    </row>
    <row r="456" spans="2:3" x14ac:dyDescent="0.25">
      <c r="B456" s="59"/>
      <c r="C456"/>
    </row>
    <row r="457" spans="2:3" x14ac:dyDescent="0.25">
      <c r="B457" s="59"/>
      <c r="C457"/>
    </row>
    <row r="458" spans="2:3" x14ac:dyDescent="0.25">
      <c r="B458" s="59"/>
      <c r="C458"/>
    </row>
    <row r="459" spans="2:3" x14ac:dyDescent="0.25">
      <c r="B459" s="59"/>
      <c r="C459"/>
    </row>
    <row r="460" spans="2:3" x14ac:dyDescent="0.25">
      <c r="B460" s="59"/>
      <c r="C460"/>
    </row>
    <row r="461" spans="2:3" x14ac:dyDescent="0.25">
      <c r="B461" s="59"/>
      <c r="C461"/>
    </row>
    <row r="462" spans="2:3" x14ac:dyDescent="0.25">
      <c r="B462" s="59"/>
      <c r="C462"/>
    </row>
    <row r="463" spans="2:3" x14ac:dyDescent="0.25">
      <c r="B463" s="59"/>
      <c r="C463"/>
    </row>
    <row r="464" spans="2:3" x14ac:dyDescent="0.25">
      <c r="B464" s="59"/>
      <c r="C464"/>
    </row>
    <row r="465" spans="2:3" x14ac:dyDescent="0.25">
      <c r="B465" s="59"/>
      <c r="C465"/>
    </row>
    <row r="466" spans="2:3" x14ac:dyDescent="0.25">
      <c r="B466" s="59"/>
      <c r="C466"/>
    </row>
    <row r="467" spans="2:3" x14ac:dyDescent="0.25">
      <c r="B467" s="59"/>
      <c r="C467"/>
    </row>
    <row r="468" spans="2:3" x14ac:dyDescent="0.25">
      <c r="B468" s="59"/>
      <c r="C468"/>
    </row>
    <row r="469" spans="2:3" x14ac:dyDescent="0.25">
      <c r="B469" s="59"/>
      <c r="C469"/>
    </row>
    <row r="470" spans="2:3" x14ac:dyDescent="0.25">
      <c r="B470" s="59"/>
      <c r="C470"/>
    </row>
    <row r="471" spans="2:3" x14ac:dyDescent="0.25">
      <c r="B471" s="59"/>
      <c r="C471"/>
    </row>
    <row r="472" spans="2:3" x14ac:dyDescent="0.25">
      <c r="B472" s="59"/>
      <c r="C472"/>
    </row>
    <row r="473" spans="2:3" x14ac:dyDescent="0.25">
      <c r="B473" s="59"/>
      <c r="C473"/>
    </row>
    <row r="474" spans="2:3" x14ac:dyDescent="0.25">
      <c r="B474" s="59"/>
      <c r="C474"/>
    </row>
    <row r="475" spans="2:3" x14ac:dyDescent="0.25">
      <c r="B475" s="59"/>
      <c r="C475"/>
    </row>
    <row r="476" spans="2:3" x14ac:dyDescent="0.25">
      <c r="B476" s="59"/>
      <c r="C476"/>
    </row>
    <row r="477" spans="2:3" x14ac:dyDescent="0.25">
      <c r="B477" s="59"/>
      <c r="C477"/>
    </row>
    <row r="478" spans="2:3" x14ac:dyDescent="0.25">
      <c r="B478" s="59"/>
      <c r="C478"/>
    </row>
    <row r="479" spans="2:3" x14ac:dyDescent="0.25">
      <c r="B479" s="59"/>
      <c r="C479"/>
    </row>
    <row r="480" spans="2:3" x14ac:dyDescent="0.25">
      <c r="B480" s="59"/>
      <c r="C480"/>
    </row>
    <row r="481" spans="2:3" x14ac:dyDescent="0.25">
      <c r="B481" s="59"/>
      <c r="C481"/>
    </row>
    <row r="482" spans="2:3" x14ac:dyDescent="0.25">
      <c r="B482" s="59"/>
      <c r="C482"/>
    </row>
    <row r="483" spans="2:3" x14ac:dyDescent="0.25">
      <c r="B483" s="59"/>
      <c r="C483"/>
    </row>
    <row r="484" spans="2:3" x14ac:dyDescent="0.25">
      <c r="B484" s="59"/>
      <c r="C484"/>
    </row>
    <row r="485" spans="2:3" x14ac:dyDescent="0.25">
      <c r="B485" s="59"/>
      <c r="C485"/>
    </row>
    <row r="486" spans="2:3" x14ac:dyDescent="0.25">
      <c r="B486" s="59"/>
      <c r="C486"/>
    </row>
    <row r="487" spans="2:3" x14ac:dyDescent="0.25">
      <c r="B487" s="59"/>
      <c r="C487"/>
    </row>
    <row r="488" spans="2:3" x14ac:dyDescent="0.25">
      <c r="B488" s="59"/>
      <c r="C488"/>
    </row>
    <row r="489" spans="2:3" x14ac:dyDescent="0.25">
      <c r="B489" s="59"/>
      <c r="C489"/>
    </row>
    <row r="490" spans="2:3" x14ac:dyDescent="0.25">
      <c r="B490" s="59"/>
      <c r="C490"/>
    </row>
    <row r="491" spans="2:3" x14ac:dyDescent="0.25">
      <c r="B491" s="59"/>
      <c r="C491"/>
    </row>
    <row r="492" spans="2:3" x14ac:dyDescent="0.25">
      <c r="B492" s="59"/>
      <c r="C492"/>
    </row>
    <row r="493" spans="2:3" x14ac:dyDescent="0.25">
      <c r="B493" s="59"/>
      <c r="C493"/>
    </row>
    <row r="494" spans="2:3" x14ac:dyDescent="0.25">
      <c r="B494" s="59"/>
      <c r="C494"/>
    </row>
    <row r="495" spans="2:3" x14ac:dyDescent="0.25">
      <c r="B495" s="59"/>
      <c r="C495"/>
    </row>
    <row r="496" spans="2:3" x14ac:dyDescent="0.25">
      <c r="B496" s="59"/>
      <c r="C496"/>
    </row>
    <row r="497" spans="2:3" x14ac:dyDescent="0.25">
      <c r="B497" s="59"/>
      <c r="C497"/>
    </row>
    <row r="498" spans="2:3" x14ac:dyDescent="0.25">
      <c r="B498" s="59"/>
      <c r="C498"/>
    </row>
    <row r="499" spans="2:3" x14ac:dyDescent="0.25">
      <c r="B499" s="59"/>
      <c r="C499"/>
    </row>
    <row r="500" spans="2:3" x14ac:dyDescent="0.25">
      <c r="B500" s="59"/>
      <c r="C500"/>
    </row>
    <row r="501" spans="2:3" x14ac:dyDescent="0.25">
      <c r="B501" s="59"/>
      <c r="C501"/>
    </row>
    <row r="502" spans="2:3" x14ac:dyDescent="0.25">
      <c r="B502" s="59"/>
      <c r="C502"/>
    </row>
    <row r="503" spans="2:3" x14ac:dyDescent="0.25">
      <c r="B503" s="59"/>
      <c r="C503"/>
    </row>
    <row r="504" spans="2:3" x14ac:dyDescent="0.25">
      <c r="B504" s="59"/>
      <c r="C504"/>
    </row>
    <row r="505" spans="2:3" x14ac:dyDescent="0.25">
      <c r="B505" s="59"/>
      <c r="C505"/>
    </row>
    <row r="506" spans="2:3" x14ac:dyDescent="0.25">
      <c r="B506" s="59"/>
      <c r="C506"/>
    </row>
    <row r="507" spans="2:3" x14ac:dyDescent="0.25">
      <c r="B507" s="59"/>
      <c r="C507"/>
    </row>
    <row r="508" spans="2:3" x14ac:dyDescent="0.25">
      <c r="B508" s="59"/>
      <c r="C508"/>
    </row>
    <row r="509" spans="2:3" x14ac:dyDescent="0.25">
      <c r="B509" s="59"/>
      <c r="C509"/>
    </row>
    <row r="510" spans="2:3" x14ac:dyDescent="0.25">
      <c r="B510" s="59"/>
      <c r="C510"/>
    </row>
    <row r="511" spans="2:3" x14ac:dyDescent="0.25">
      <c r="B511" s="59"/>
      <c r="C511"/>
    </row>
    <row r="512" spans="2:3" x14ac:dyDescent="0.25">
      <c r="B512" s="59"/>
      <c r="C512"/>
    </row>
    <row r="513" spans="2:3" x14ac:dyDescent="0.25">
      <c r="B513" s="59"/>
      <c r="C513"/>
    </row>
    <row r="514" spans="2:3" x14ac:dyDescent="0.25">
      <c r="B514" s="59"/>
      <c r="C514"/>
    </row>
    <row r="515" spans="2:3" x14ac:dyDescent="0.25">
      <c r="B515" s="59"/>
      <c r="C515"/>
    </row>
    <row r="516" spans="2:3" x14ac:dyDescent="0.25">
      <c r="B516" s="59"/>
      <c r="C516"/>
    </row>
    <row r="517" spans="2:3" x14ac:dyDescent="0.25">
      <c r="B517" s="59"/>
      <c r="C517"/>
    </row>
    <row r="518" spans="2:3" x14ac:dyDescent="0.25">
      <c r="B518" s="59"/>
      <c r="C518"/>
    </row>
    <row r="519" spans="2:3" x14ac:dyDescent="0.25">
      <c r="B519" s="59"/>
      <c r="C519"/>
    </row>
    <row r="520" spans="2:3" x14ac:dyDescent="0.25">
      <c r="B520" s="59"/>
      <c r="C520"/>
    </row>
    <row r="521" spans="2:3" x14ac:dyDescent="0.25">
      <c r="B521" s="59"/>
      <c r="C521"/>
    </row>
    <row r="522" spans="2:3" x14ac:dyDescent="0.25">
      <c r="B522" s="59"/>
      <c r="C522"/>
    </row>
    <row r="523" spans="2:3" x14ac:dyDescent="0.25">
      <c r="B523" s="59"/>
      <c r="C523"/>
    </row>
    <row r="524" spans="2:3" x14ac:dyDescent="0.25">
      <c r="B524" s="59"/>
      <c r="C524"/>
    </row>
    <row r="525" spans="2:3" x14ac:dyDescent="0.25">
      <c r="B525" s="59"/>
      <c r="C525"/>
    </row>
    <row r="526" spans="2:3" x14ac:dyDescent="0.25">
      <c r="B526" s="59"/>
      <c r="C526"/>
    </row>
    <row r="527" spans="2:3" x14ac:dyDescent="0.25">
      <c r="B527" s="59"/>
      <c r="C527"/>
    </row>
    <row r="528" spans="2:3" x14ac:dyDescent="0.25">
      <c r="B528" s="59"/>
      <c r="C528"/>
    </row>
    <row r="529" spans="2:3" x14ac:dyDescent="0.25">
      <c r="B529" s="59"/>
      <c r="C529"/>
    </row>
    <row r="530" spans="2:3" x14ac:dyDescent="0.25">
      <c r="B530" s="59"/>
      <c r="C530"/>
    </row>
    <row r="531" spans="2:3" x14ac:dyDescent="0.25">
      <c r="B531" s="59"/>
      <c r="C531"/>
    </row>
    <row r="532" spans="2:3" x14ac:dyDescent="0.25">
      <c r="B532" s="59"/>
      <c r="C532"/>
    </row>
    <row r="533" spans="2:3" x14ac:dyDescent="0.25">
      <c r="B533" s="59"/>
      <c r="C533"/>
    </row>
    <row r="534" spans="2:3" x14ac:dyDescent="0.25">
      <c r="B534" s="59"/>
      <c r="C534"/>
    </row>
    <row r="535" spans="2:3" x14ac:dyDescent="0.25">
      <c r="B535" s="59"/>
      <c r="C535"/>
    </row>
    <row r="536" spans="2:3" x14ac:dyDescent="0.25">
      <c r="B536" s="59"/>
      <c r="C536"/>
    </row>
    <row r="537" spans="2:3" x14ac:dyDescent="0.25">
      <c r="B537" s="59"/>
      <c r="C537"/>
    </row>
    <row r="538" spans="2:3" x14ac:dyDescent="0.25">
      <c r="B538" s="59"/>
      <c r="C538"/>
    </row>
    <row r="539" spans="2:3" x14ac:dyDescent="0.25">
      <c r="B539" s="59"/>
      <c r="C539"/>
    </row>
    <row r="540" spans="2:3" x14ac:dyDescent="0.25">
      <c r="B540" s="59"/>
      <c r="C540"/>
    </row>
    <row r="541" spans="2:3" x14ac:dyDescent="0.25">
      <c r="B541" s="59"/>
      <c r="C541"/>
    </row>
    <row r="542" spans="2:3" x14ac:dyDescent="0.25">
      <c r="B542" s="59"/>
      <c r="C542"/>
    </row>
    <row r="543" spans="2:3" x14ac:dyDescent="0.25">
      <c r="B543" s="59"/>
      <c r="C543"/>
    </row>
    <row r="544" spans="2:3" x14ac:dyDescent="0.25">
      <c r="B544" s="59"/>
      <c r="C544"/>
    </row>
    <row r="545" spans="2:3" x14ac:dyDescent="0.25">
      <c r="B545" s="59"/>
      <c r="C545"/>
    </row>
    <row r="546" spans="2:3" x14ac:dyDescent="0.25">
      <c r="B546" s="59"/>
      <c r="C546"/>
    </row>
    <row r="547" spans="2:3" x14ac:dyDescent="0.25">
      <c r="B547" s="59"/>
      <c r="C547"/>
    </row>
    <row r="548" spans="2:3" x14ac:dyDescent="0.25">
      <c r="B548" s="59"/>
      <c r="C548"/>
    </row>
    <row r="549" spans="2:3" x14ac:dyDescent="0.25">
      <c r="B549" s="59"/>
      <c r="C549"/>
    </row>
    <row r="550" spans="2:3" x14ac:dyDescent="0.25">
      <c r="B550" s="59"/>
      <c r="C550"/>
    </row>
    <row r="551" spans="2:3" x14ac:dyDescent="0.25">
      <c r="B551" s="59"/>
      <c r="C551"/>
    </row>
    <row r="552" spans="2:3" x14ac:dyDescent="0.25">
      <c r="B552" s="59"/>
      <c r="C552"/>
    </row>
    <row r="553" spans="2:3" x14ac:dyDescent="0.25">
      <c r="B553" s="59"/>
      <c r="C553"/>
    </row>
    <row r="554" spans="2:3" x14ac:dyDescent="0.25">
      <c r="B554" s="59"/>
      <c r="C554"/>
    </row>
    <row r="555" spans="2:3" x14ac:dyDescent="0.25">
      <c r="B555" s="59"/>
      <c r="C555"/>
    </row>
    <row r="556" spans="2:3" x14ac:dyDescent="0.25">
      <c r="B556" s="59"/>
      <c r="C556"/>
    </row>
    <row r="557" spans="2:3" x14ac:dyDescent="0.25">
      <c r="B557" s="59"/>
      <c r="C557"/>
    </row>
    <row r="558" spans="2:3" x14ac:dyDescent="0.25">
      <c r="B558" s="59"/>
      <c r="C558"/>
    </row>
    <row r="559" spans="2:3" x14ac:dyDescent="0.25">
      <c r="B559" s="59"/>
      <c r="C559"/>
    </row>
    <row r="560" spans="2:3" x14ac:dyDescent="0.25">
      <c r="B560" s="59"/>
      <c r="C560"/>
    </row>
    <row r="561" spans="2:3" x14ac:dyDescent="0.25">
      <c r="B561" s="59"/>
      <c r="C561"/>
    </row>
    <row r="562" spans="2:3" x14ac:dyDescent="0.25">
      <c r="B562" s="59"/>
      <c r="C562"/>
    </row>
    <row r="563" spans="2:3" x14ac:dyDescent="0.25">
      <c r="B563" s="59"/>
      <c r="C563"/>
    </row>
    <row r="564" spans="2:3" x14ac:dyDescent="0.25">
      <c r="B564" s="59"/>
      <c r="C564"/>
    </row>
    <row r="565" spans="2:3" x14ac:dyDescent="0.25">
      <c r="B565" s="59"/>
      <c r="C565"/>
    </row>
    <row r="566" spans="2:3" x14ac:dyDescent="0.25">
      <c r="B566" s="59"/>
      <c r="C566"/>
    </row>
    <row r="567" spans="2:3" x14ac:dyDescent="0.25">
      <c r="B567" s="59"/>
      <c r="C567"/>
    </row>
    <row r="568" spans="2:3" x14ac:dyDescent="0.25">
      <c r="B568" s="59"/>
      <c r="C568"/>
    </row>
    <row r="569" spans="2:3" x14ac:dyDescent="0.25">
      <c r="B569" s="59"/>
      <c r="C569"/>
    </row>
    <row r="570" spans="2:3" x14ac:dyDescent="0.25">
      <c r="B570" s="59"/>
      <c r="C570"/>
    </row>
    <row r="571" spans="2:3" x14ac:dyDescent="0.25">
      <c r="B571" s="59"/>
      <c r="C571"/>
    </row>
    <row r="572" spans="2:3" x14ac:dyDescent="0.25">
      <c r="B572" s="59"/>
      <c r="C572"/>
    </row>
    <row r="573" spans="2:3" x14ac:dyDescent="0.25">
      <c r="B573" s="59"/>
      <c r="C573"/>
    </row>
    <row r="574" spans="2:3" x14ac:dyDescent="0.25">
      <c r="B574" s="59"/>
      <c r="C574"/>
    </row>
    <row r="575" spans="2:3" x14ac:dyDescent="0.25">
      <c r="B575" s="59"/>
      <c r="C575"/>
    </row>
    <row r="576" spans="2:3" x14ac:dyDescent="0.25">
      <c r="B576" s="59"/>
      <c r="C576"/>
    </row>
    <row r="577" spans="2:3" x14ac:dyDescent="0.25">
      <c r="B577" s="59"/>
      <c r="C577"/>
    </row>
    <row r="578" spans="2:3" x14ac:dyDescent="0.25">
      <c r="B578" s="59"/>
      <c r="C578"/>
    </row>
    <row r="579" spans="2:3" x14ac:dyDescent="0.25">
      <c r="B579" s="59"/>
      <c r="C579"/>
    </row>
    <row r="580" spans="2:3" x14ac:dyDescent="0.25">
      <c r="B580" s="59"/>
      <c r="C580"/>
    </row>
    <row r="581" spans="2:3" x14ac:dyDescent="0.25">
      <c r="B581" s="59"/>
      <c r="C581"/>
    </row>
    <row r="582" spans="2:3" x14ac:dyDescent="0.25">
      <c r="B582" s="59"/>
      <c r="C582"/>
    </row>
    <row r="583" spans="2:3" x14ac:dyDescent="0.25">
      <c r="B583" s="59"/>
      <c r="C583"/>
    </row>
    <row r="584" spans="2:3" x14ac:dyDescent="0.25">
      <c r="B584" s="59"/>
      <c r="C584"/>
    </row>
    <row r="585" spans="2:3" x14ac:dyDescent="0.25">
      <c r="B585" s="59"/>
      <c r="C585"/>
    </row>
    <row r="586" spans="2:3" x14ac:dyDescent="0.25">
      <c r="B586" s="59"/>
      <c r="C586"/>
    </row>
    <row r="587" spans="2:3" x14ac:dyDescent="0.25">
      <c r="B587" s="59"/>
      <c r="C587"/>
    </row>
    <row r="588" spans="2:3" x14ac:dyDescent="0.25">
      <c r="B588" s="59"/>
      <c r="C588"/>
    </row>
    <row r="589" spans="2:3" x14ac:dyDescent="0.25">
      <c r="B589" s="59"/>
      <c r="C589"/>
    </row>
    <row r="590" spans="2:3" x14ac:dyDescent="0.25">
      <c r="B590" s="59"/>
      <c r="C590"/>
    </row>
    <row r="591" spans="2:3" x14ac:dyDescent="0.25">
      <c r="B591" s="59"/>
      <c r="C591"/>
    </row>
    <row r="592" spans="2:3" x14ac:dyDescent="0.25">
      <c r="B592" s="59"/>
      <c r="C592"/>
    </row>
    <row r="593" spans="2:3" x14ac:dyDescent="0.25">
      <c r="B593" s="59"/>
      <c r="C593"/>
    </row>
    <row r="594" spans="2:3" x14ac:dyDescent="0.25">
      <c r="B594" s="59"/>
      <c r="C594"/>
    </row>
    <row r="595" spans="2:3" x14ac:dyDescent="0.25">
      <c r="B595" s="59"/>
      <c r="C595"/>
    </row>
    <row r="596" spans="2:3" x14ac:dyDescent="0.25">
      <c r="B596" s="59"/>
      <c r="C596"/>
    </row>
    <row r="597" spans="2:3" x14ac:dyDescent="0.25">
      <c r="B597" s="59"/>
      <c r="C597"/>
    </row>
    <row r="598" spans="2:3" x14ac:dyDescent="0.25">
      <c r="B598" s="59"/>
      <c r="C598"/>
    </row>
    <row r="599" spans="2:3" x14ac:dyDescent="0.25">
      <c r="B599" s="59"/>
      <c r="C599"/>
    </row>
    <row r="600" spans="2:3" x14ac:dyDescent="0.25">
      <c r="B600" s="59"/>
      <c r="C600"/>
    </row>
    <row r="601" spans="2:3" x14ac:dyDescent="0.25">
      <c r="B601" s="59"/>
      <c r="C601"/>
    </row>
    <row r="602" spans="2:3" x14ac:dyDescent="0.25">
      <c r="B602" s="59"/>
      <c r="C602"/>
    </row>
    <row r="603" spans="2:3" x14ac:dyDescent="0.25">
      <c r="B603" s="59"/>
      <c r="C603"/>
    </row>
    <row r="604" spans="2:3" x14ac:dyDescent="0.25">
      <c r="B604" s="59"/>
      <c r="C604"/>
    </row>
    <row r="605" spans="2:3" x14ac:dyDescent="0.25">
      <c r="B605" s="59"/>
      <c r="C605"/>
    </row>
    <row r="606" spans="2:3" x14ac:dyDescent="0.25">
      <c r="B606" s="59"/>
      <c r="C606"/>
    </row>
    <row r="607" spans="2:3" x14ac:dyDescent="0.25">
      <c r="B607" s="59"/>
      <c r="C607"/>
    </row>
    <row r="608" spans="2:3" x14ac:dyDescent="0.25">
      <c r="B608" s="59"/>
      <c r="C608"/>
    </row>
    <row r="609" spans="2:3" x14ac:dyDescent="0.25">
      <c r="B609" s="59"/>
      <c r="C609"/>
    </row>
    <row r="610" spans="2:3" x14ac:dyDescent="0.25">
      <c r="B610" s="59"/>
      <c r="C610"/>
    </row>
    <row r="611" spans="2:3" x14ac:dyDescent="0.25">
      <c r="B611" s="59"/>
      <c r="C611"/>
    </row>
    <row r="612" spans="2:3" x14ac:dyDescent="0.25">
      <c r="B612" s="59"/>
      <c r="C612"/>
    </row>
    <row r="613" spans="2:3" x14ac:dyDescent="0.25">
      <c r="B613" s="59"/>
      <c r="C613"/>
    </row>
    <row r="614" spans="2:3" x14ac:dyDescent="0.25">
      <c r="B614" s="59"/>
      <c r="C614"/>
    </row>
    <row r="615" spans="2:3" x14ac:dyDescent="0.25">
      <c r="B615" s="59"/>
      <c r="C615"/>
    </row>
    <row r="616" spans="2:3" x14ac:dyDescent="0.25">
      <c r="B616" s="59"/>
      <c r="C616"/>
    </row>
    <row r="617" spans="2:3" x14ac:dyDescent="0.25">
      <c r="B617" s="59"/>
      <c r="C617"/>
    </row>
    <row r="618" spans="2:3" x14ac:dyDescent="0.25">
      <c r="B618" s="59"/>
      <c r="C618"/>
    </row>
    <row r="619" spans="2:3" x14ac:dyDescent="0.25">
      <c r="B619" s="59"/>
      <c r="C619"/>
    </row>
    <row r="620" spans="2:3" x14ac:dyDescent="0.25">
      <c r="B620" s="59"/>
      <c r="C620"/>
    </row>
    <row r="621" spans="2:3" x14ac:dyDescent="0.25">
      <c r="B621" s="59"/>
      <c r="C621"/>
    </row>
    <row r="622" spans="2:3" x14ac:dyDescent="0.25">
      <c r="B622" s="59"/>
      <c r="C622"/>
    </row>
    <row r="623" spans="2:3" x14ac:dyDescent="0.25">
      <c r="B623" s="59"/>
      <c r="C623"/>
    </row>
    <row r="624" spans="2:3" x14ac:dyDescent="0.25">
      <c r="B624" s="59"/>
      <c r="C624"/>
    </row>
    <row r="625" spans="2:3" x14ac:dyDescent="0.25">
      <c r="B625" s="59"/>
      <c r="C625"/>
    </row>
    <row r="626" spans="2:3" x14ac:dyDescent="0.25">
      <c r="B626" s="59"/>
      <c r="C626"/>
    </row>
    <row r="627" spans="2:3" x14ac:dyDescent="0.25">
      <c r="B627" s="59"/>
      <c r="C627"/>
    </row>
    <row r="628" spans="2:3" x14ac:dyDescent="0.25">
      <c r="B628" s="59"/>
      <c r="C628"/>
    </row>
    <row r="629" spans="2:3" x14ac:dyDescent="0.25">
      <c r="B629" s="59"/>
      <c r="C629"/>
    </row>
    <row r="630" spans="2:3" x14ac:dyDescent="0.25">
      <c r="B630" s="59"/>
      <c r="C630"/>
    </row>
    <row r="631" spans="2:3" x14ac:dyDescent="0.25">
      <c r="B631" s="59"/>
      <c r="C631"/>
    </row>
    <row r="632" spans="2:3" x14ac:dyDescent="0.25">
      <c r="B632" s="59"/>
      <c r="C632"/>
    </row>
    <row r="633" spans="2:3" x14ac:dyDescent="0.25">
      <c r="B633" s="59"/>
      <c r="C633"/>
    </row>
    <row r="634" spans="2:3" x14ac:dyDescent="0.25">
      <c r="B634" s="59"/>
      <c r="C634"/>
    </row>
    <row r="635" spans="2:3" x14ac:dyDescent="0.25">
      <c r="B635" s="59"/>
      <c r="C635"/>
    </row>
    <row r="636" spans="2:3" x14ac:dyDescent="0.25">
      <c r="B636" s="59"/>
      <c r="C636"/>
    </row>
    <row r="637" spans="2:3" x14ac:dyDescent="0.25">
      <c r="B637" s="59"/>
      <c r="C637"/>
    </row>
    <row r="638" spans="2:3" x14ac:dyDescent="0.25">
      <c r="B638" s="59"/>
      <c r="C638"/>
    </row>
    <row r="639" spans="2:3" x14ac:dyDescent="0.25">
      <c r="B639" s="59"/>
      <c r="C639"/>
    </row>
    <row r="640" spans="2:3" x14ac:dyDescent="0.25">
      <c r="B640" s="59"/>
      <c r="C640"/>
    </row>
    <row r="641" spans="2:3" x14ac:dyDescent="0.25">
      <c r="B641" s="59"/>
      <c r="C641"/>
    </row>
    <row r="642" spans="2:3" x14ac:dyDescent="0.25">
      <c r="B642" s="59"/>
      <c r="C642"/>
    </row>
    <row r="643" spans="2:3" x14ac:dyDescent="0.25">
      <c r="B643" s="59"/>
      <c r="C643"/>
    </row>
    <row r="644" spans="2:3" x14ac:dyDescent="0.25">
      <c r="B644" s="59"/>
      <c r="C644"/>
    </row>
    <row r="645" spans="2:3" x14ac:dyDescent="0.25">
      <c r="B645" s="59"/>
      <c r="C645"/>
    </row>
    <row r="646" spans="2:3" x14ac:dyDescent="0.25">
      <c r="B646" s="59"/>
      <c r="C646"/>
    </row>
    <row r="647" spans="2:3" x14ac:dyDescent="0.25">
      <c r="B647" s="59"/>
      <c r="C647"/>
    </row>
    <row r="648" spans="2:3" x14ac:dyDescent="0.25">
      <c r="B648" s="59"/>
      <c r="C648"/>
    </row>
    <row r="649" spans="2:3" x14ac:dyDescent="0.25">
      <c r="B649" s="59"/>
      <c r="C649"/>
    </row>
    <row r="650" spans="2:3" x14ac:dyDescent="0.25">
      <c r="B650" s="59"/>
      <c r="C650"/>
    </row>
    <row r="651" spans="2:3" x14ac:dyDescent="0.25">
      <c r="B651" s="59"/>
      <c r="C651"/>
    </row>
    <row r="652" spans="2:3" x14ac:dyDescent="0.25">
      <c r="B652" s="59"/>
      <c r="C652"/>
    </row>
    <row r="653" spans="2:3" x14ac:dyDescent="0.25">
      <c r="B653" s="59"/>
      <c r="C653"/>
    </row>
    <row r="654" spans="2:3" x14ac:dyDescent="0.25">
      <c r="B654" s="59"/>
      <c r="C654"/>
    </row>
    <row r="655" spans="2:3" x14ac:dyDescent="0.25">
      <c r="B655" s="59"/>
      <c r="C655"/>
    </row>
    <row r="656" spans="2:3" x14ac:dyDescent="0.25">
      <c r="B656" s="59"/>
      <c r="C656"/>
    </row>
    <row r="657" spans="2:3" x14ac:dyDescent="0.25">
      <c r="B657" s="59"/>
      <c r="C657"/>
    </row>
    <row r="658" spans="2:3" x14ac:dyDescent="0.25">
      <c r="B658" s="59"/>
      <c r="C658"/>
    </row>
    <row r="659" spans="2:3" x14ac:dyDescent="0.25">
      <c r="B659" s="59"/>
      <c r="C659"/>
    </row>
    <row r="660" spans="2:3" x14ac:dyDescent="0.25">
      <c r="B660" s="59"/>
      <c r="C660"/>
    </row>
    <row r="661" spans="2:3" x14ac:dyDescent="0.25">
      <c r="B661" s="59"/>
      <c r="C661"/>
    </row>
    <row r="662" spans="2:3" x14ac:dyDescent="0.25">
      <c r="B662" s="59"/>
      <c r="C662"/>
    </row>
    <row r="663" spans="2:3" x14ac:dyDescent="0.25">
      <c r="B663" s="59"/>
      <c r="C663"/>
    </row>
    <row r="664" spans="2:3" x14ac:dyDescent="0.25">
      <c r="B664" s="59"/>
      <c r="C664"/>
    </row>
    <row r="665" spans="2:3" x14ac:dyDescent="0.25">
      <c r="B665" s="59"/>
      <c r="C665"/>
    </row>
    <row r="666" spans="2:3" x14ac:dyDescent="0.25">
      <c r="B666" s="59"/>
      <c r="C666"/>
    </row>
    <row r="667" spans="2:3" x14ac:dyDescent="0.25">
      <c r="B667" s="59"/>
      <c r="C667"/>
    </row>
    <row r="668" spans="2:3" x14ac:dyDescent="0.25">
      <c r="B668" s="59"/>
      <c r="C668"/>
    </row>
    <row r="669" spans="2:3" x14ac:dyDescent="0.25">
      <c r="B669" s="59"/>
      <c r="C669"/>
    </row>
    <row r="670" spans="2:3" x14ac:dyDescent="0.25">
      <c r="B670" s="59"/>
      <c r="C670"/>
    </row>
    <row r="671" spans="2:3" x14ac:dyDescent="0.25">
      <c r="B671" s="59"/>
      <c r="C671"/>
    </row>
    <row r="672" spans="2:3" x14ac:dyDescent="0.25">
      <c r="B672" s="59"/>
      <c r="C672"/>
    </row>
    <row r="673" spans="2:3" x14ac:dyDescent="0.25">
      <c r="B673" s="59"/>
      <c r="C673"/>
    </row>
    <row r="674" spans="2:3" x14ac:dyDescent="0.25">
      <c r="B674" s="59"/>
      <c r="C674"/>
    </row>
    <row r="675" spans="2:3" x14ac:dyDescent="0.25">
      <c r="B675" s="59"/>
      <c r="C675"/>
    </row>
    <row r="676" spans="2:3" x14ac:dyDescent="0.25">
      <c r="B676" s="59"/>
      <c r="C676"/>
    </row>
    <row r="677" spans="2:3" x14ac:dyDescent="0.25">
      <c r="B677" s="59"/>
      <c r="C677"/>
    </row>
    <row r="678" spans="2:3" x14ac:dyDescent="0.25">
      <c r="B678" s="59"/>
      <c r="C678"/>
    </row>
    <row r="679" spans="2:3" x14ac:dyDescent="0.25">
      <c r="B679" s="59"/>
      <c r="C679"/>
    </row>
    <row r="680" spans="2:3" x14ac:dyDescent="0.25">
      <c r="B680" s="59"/>
      <c r="C680"/>
    </row>
    <row r="681" spans="2:3" x14ac:dyDescent="0.25">
      <c r="B681" s="59"/>
      <c r="C681"/>
    </row>
    <row r="682" spans="2:3" x14ac:dyDescent="0.25">
      <c r="B682" s="59"/>
      <c r="C682"/>
    </row>
    <row r="683" spans="2:3" x14ac:dyDescent="0.25">
      <c r="B683" s="59"/>
      <c r="C683"/>
    </row>
    <row r="684" spans="2:3" x14ac:dyDescent="0.25">
      <c r="B684" s="59"/>
      <c r="C684"/>
    </row>
    <row r="685" spans="2:3" x14ac:dyDescent="0.25">
      <c r="B685" s="59"/>
      <c r="C685"/>
    </row>
    <row r="686" spans="2:3" x14ac:dyDescent="0.25">
      <c r="B686" s="59"/>
      <c r="C686"/>
    </row>
    <row r="687" spans="2:3" x14ac:dyDescent="0.25">
      <c r="B687" s="59"/>
      <c r="C687"/>
    </row>
    <row r="688" spans="2:3" x14ac:dyDescent="0.25">
      <c r="B688" s="59"/>
      <c r="C688"/>
    </row>
    <row r="689" spans="2:3" x14ac:dyDescent="0.25">
      <c r="B689" s="59"/>
      <c r="C689"/>
    </row>
    <row r="690" spans="2:3" x14ac:dyDescent="0.25">
      <c r="B690" s="59"/>
      <c r="C690"/>
    </row>
    <row r="691" spans="2:3" x14ac:dyDescent="0.25">
      <c r="B691" s="59"/>
      <c r="C691"/>
    </row>
    <row r="692" spans="2:3" x14ac:dyDescent="0.25">
      <c r="B692" s="59"/>
      <c r="C692"/>
    </row>
    <row r="693" spans="2:3" x14ac:dyDescent="0.25">
      <c r="B693" s="59"/>
      <c r="C693"/>
    </row>
    <row r="694" spans="2:3" x14ac:dyDescent="0.25">
      <c r="B694" s="59"/>
      <c r="C694"/>
    </row>
    <row r="695" spans="2:3" x14ac:dyDescent="0.25">
      <c r="B695" s="59"/>
      <c r="C695"/>
    </row>
    <row r="696" spans="2:3" x14ac:dyDescent="0.25">
      <c r="B696" s="59"/>
      <c r="C696"/>
    </row>
    <row r="697" spans="2:3" x14ac:dyDescent="0.25">
      <c r="B697" s="59"/>
      <c r="C697"/>
    </row>
    <row r="698" spans="2:3" x14ac:dyDescent="0.25">
      <c r="B698" s="59"/>
      <c r="C698"/>
    </row>
    <row r="699" spans="2:3" x14ac:dyDescent="0.25">
      <c r="B699" s="59"/>
      <c r="C699"/>
    </row>
    <row r="700" spans="2:3" x14ac:dyDescent="0.25">
      <c r="B700" s="59"/>
      <c r="C700"/>
    </row>
    <row r="701" spans="2:3" x14ac:dyDescent="0.25">
      <c r="B701" s="59"/>
      <c r="C701"/>
    </row>
    <row r="702" spans="2:3" x14ac:dyDescent="0.25">
      <c r="B702" s="59"/>
      <c r="C702"/>
    </row>
    <row r="703" spans="2:3" x14ac:dyDescent="0.25">
      <c r="B703" s="59"/>
      <c r="C703"/>
    </row>
    <row r="704" spans="2:3" x14ac:dyDescent="0.25">
      <c r="B704" s="59"/>
      <c r="C704"/>
    </row>
    <row r="705" spans="2:3" x14ac:dyDescent="0.25">
      <c r="B705" s="59"/>
      <c r="C705"/>
    </row>
    <row r="706" spans="2:3" x14ac:dyDescent="0.25">
      <c r="B706" s="59"/>
      <c r="C706"/>
    </row>
    <row r="707" spans="2:3" x14ac:dyDescent="0.25">
      <c r="B707" s="59"/>
      <c r="C707"/>
    </row>
    <row r="708" spans="2:3" x14ac:dyDescent="0.25">
      <c r="B708" s="59"/>
      <c r="C708"/>
    </row>
    <row r="709" spans="2:3" x14ac:dyDescent="0.25">
      <c r="B709" s="59"/>
      <c r="C709"/>
    </row>
    <row r="710" spans="2:3" x14ac:dyDescent="0.25">
      <c r="B710" s="59"/>
      <c r="C710"/>
    </row>
    <row r="711" spans="2:3" x14ac:dyDescent="0.25">
      <c r="B711" s="59"/>
      <c r="C711"/>
    </row>
    <row r="712" spans="2:3" x14ac:dyDescent="0.25">
      <c r="B712" s="59"/>
      <c r="C712"/>
    </row>
    <row r="713" spans="2:3" x14ac:dyDescent="0.25">
      <c r="B713" s="59"/>
      <c r="C713"/>
    </row>
    <row r="714" spans="2:3" x14ac:dyDescent="0.25">
      <c r="B714" s="59"/>
      <c r="C714"/>
    </row>
    <row r="715" spans="2:3" x14ac:dyDescent="0.25">
      <c r="B715" s="59"/>
      <c r="C715"/>
    </row>
    <row r="716" spans="2:3" x14ac:dyDescent="0.25">
      <c r="B716" s="59"/>
      <c r="C716"/>
    </row>
    <row r="717" spans="2:3" x14ac:dyDescent="0.25">
      <c r="B717" s="59"/>
      <c r="C717"/>
    </row>
    <row r="718" spans="2:3" x14ac:dyDescent="0.25">
      <c r="B718" s="59"/>
      <c r="C718"/>
    </row>
    <row r="719" spans="2:3" x14ac:dyDescent="0.25">
      <c r="B719" s="59"/>
      <c r="C719"/>
    </row>
    <row r="720" spans="2:3" x14ac:dyDescent="0.25">
      <c r="B720" s="59"/>
      <c r="C720"/>
    </row>
    <row r="721" spans="2:3" x14ac:dyDescent="0.25">
      <c r="B721" s="59"/>
      <c r="C721"/>
    </row>
    <row r="722" spans="2:3" x14ac:dyDescent="0.25">
      <c r="B722" s="59"/>
      <c r="C722"/>
    </row>
    <row r="723" spans="2:3" x14ac:dyDescent="0.25">
      <c r="B723" s="59"/>
      <c r="C723"/>
    </row>
    <row r="724" spans="2:3" x14ac:dyDescent="0.25">
      <c r="B724" s="59"/>
      <c r="C724"/>
    </row>
    <row r="725" spans="2:3" x14ac:dyDescent="0.25">
      <c r="B725" s="59"/>
      <c r="C725"/>
    </row>
    <row r="726" spans="2:3" x14ac:dyDescent="0.25">
      <c r="B726" s="59"/>
      <c r="C726"/>
    </row>
    <row r="727" spans="2:3" x14ac:dyDescent="0.25">
      <c r="B727" s="59"/>
      <c r="C727"/>
    </row>
    <row r="728" spans="2:3" x14ac:dyDescent="0.25">
      <c r="B728" s="59"/>
      <c r="C728"/>
    </row>
    <row r="729" spans="2:3" x14ac:dyDescent="0.25">
      <c r="B729" s="59"/>
      <c r="C729"/>
    </row>
    <row r="730" spans="2:3" x14ac:dyDescent="0.25">
      <c r="B730" s="59"/>
      <c r="C730"/>
    </row>
    <row r="731" spans="2:3" x14ac:dyDescent="0.25">
      <c r="B731" s="59"/>
      <c r="C731"/>
    </row>
    <row r="732" spans="2:3" x14ac:dyDescent="0.25">
      <c r="B732" s="59"/>
      <c r="C732"/>
    </row>
    <row r="733" spans="2:3" x14ac:dyDescent="0.25">
      <c r="B733" s="59"/>
      <c r="C733"/>
    </row>
    <row r="734" spans="2:3" x14ac:dyDescent="0.25">
      <c r="B734" s="59"/>
      <c r="C734"/>
    </row>
    <row r="735" spans="2:3" x14ac:dyDescent="0.25">
      <c r="B735" s="59"/>
      <c r="C735"/>
    </row>
    <row r="736" spans="2:3" x14ac:dyDescent="0.25">
      <c r="B736" s="59"/>
      <c r="C736"/>
    </row>
    <row r="737" spans="2:3" x14ac:dyDescent="0.25">
      <c r="B737" s="59"/>
      <c r="C737"/>
    </row>
    <row r="738" spans="2:3" x14ac:dyDescent="0.25">
      <c r="B738" s="59"/>
      <c r="C738"/>
    </row>
    <row r="739" spans="2:3" x14ac:dyDescent="0.25">
      <c r="B739" s="59"/>
      <c r="C739"/>
    </row>
    <row r="740" spans="2:3" x14ac:dyDescent="0.25">
      <c r="B740" s="59"/>
      <c r="C740"/>
    </row>
    <row r="741" spans="2:3" x14ac:dyDescent="0.25">
      <c r="B741" s="59"/>
      <c r="C741"/>
    </row>
    <row r="742" spans="2:3" x14ac:dyDescent="0.25">
      <c r="B742" s="59"/>
      <c r="C742"/>
    </row>
    <row r="743" spans="2:3" x14ac:dyDescent="0.25">
      <c r="B743" s="59"/>
      <c r="C743"/>
    </row>
    <row r="744" spans="2:3" x14ac:dyDescent="0.25">
      <c r="B744" s="59"/>
      <c r="C744"/>
    </row>
    <row r="745" spans="2:3" x14ac:dyDescent="0.25">
      <c r="B745" s="59"/>
      <c r="C745"/>
    </row>
    <row r="746" spans="2:3" x14ac:dyDescent="0.25">
      <c r="B746" s="59"/>
      <c r="C746"/>
    </row>
    <row r="747" spans="2:3" x14ac:dyDescent="0.25">
      <c r="B747" s="59"/>
      <c r="C747"/>
    </row>
    <row r="748" spans="2:3" x14ac:dyDescent="0.25">
      <c r="B748" s="59"/>
      <c r="C748"/>
    </row>
    <row r="749" spans="2:3" x14ac:dyDescent="0.25">
      <c r="B749" s="59"/>
      <c r="C749"/>
    </row>
    <row r="750" spans="2:3" x14ac:dyDescent="0.25">
      <c r="B750" s="59"/>
      <c r="C750"/>
    </row>
    <row r="751" spans="2:3" x14ac:dyDescent="0.25">
      <c r="B751" s="59"/>
      <c r="C751"/>
    </row>
    <row r="752" spans="2:3" x14ac:dyDescent="0.25">
      <c r="B752" s="59"/>
      <c r="C752"/>
    </row>
    <row r="753" spans="2:3" x14ac:dyDescent="0.25">
      <c r="B753" s="59"/>
      <c r="C753"/>
    </row>
    <row r="754" spans="2:3" x14ac:dyDescent="0.25">
      <c r="B754" s="59"/>
      <c r="C754"/>
    </row>
    <row r="755" spans="2:3" x14ac:dyDescent="0.25">
      <c r="B755" s="59"/>
      <c r="C755"/>
    </row>
    <row r="756" spans="2:3" x14ac:dyDescent="0.25">
      <c r="B756" s="59"/>
      <c r="C756"/>
    </row>
    <row r="757" spans="2:3" x14ac:dyDescent="0.25">
      <c r="B757" s="59"/>
      <c r="C757"/>
    </row>
    <row r="758" spans="2:3" x14ac:dyDescent="0.25">
      <c r="B758" s="59"/>
      <c r="C758"/>
    </row>
    <row r="759" spans="2:3" x14ac:dyDescent="0.25">
      <c r="B759" s="59"/>
      <c r="C759"/>
    </row>
    <row r="760" spans="2:3" x14ac:dyDescent="0.25">
      <c r="B760" s="59"/>
      <c r="C760"/>
    </row>
    <row r="761" spans="2:3" x14ac:dyDescent="0.25">
      <c r="B761" s="59"/>
      <c r="C761"/>
    </row>
    <row r="762" spans="2:3" x14ac:dyDescent="0.25">
      <c r="B762" s="59"/>
      <c r="C762"/>
    </row>
    <row r="763" spans="2:3" x14ac:dyDescent="0.25">
      <c r="B763" s="59"/>
      <c r="C763"/>
    </row>
    <row r="764" spans="2:3" x14ac:dyDescent="0.25">
      <c r="B764" s="59"/>
      <c r="C764"/>
    </row>
    <row r="765" spans="2:3" x14ac:dyDescent="0.25">
      <c r="B765" s="59"/>
      <c r="C765"/>
    </row>
    <row r="766" spans="2:3" x14ac:dyDescent="0.25">
      <c r="B766" s="59"/>
      <c r="C766"/>
    </row>
    <row r="767" spans="2:3" x14ac:dyDescent="0.25">
      <c r="B767" s="59"/>
      <c r="C767"/>
    </row>
    <row r="768" spans="2:3" x14ac:dyDescent="0.25">
      <c r="B768" s="59"/>
      <c r="C768"/>
    </row>
    <row r="769" spans="2:3" x14ac:dyDescent="0.25">
      <c r="B769" s="59"/>
      <c r="C769"/>
    </row>
    <row r="770" spans="2:3" x14ac:dyDescent="0.25">
      <c r="B770" s="59"/>
      <c r="C770"/>
    </row>
    <row r="771" spans="2:3" x14ac:dyDescent="0.25">
      <c r="B771" s="59"/>
      <c r="C771"/>
    </row>
    <row r="772" spans="2:3" x14ac:dyDescent="0.25">
      <c r="B772" s="59"/>
      <c r="C772"/>
    </row>
    <row r="773" spans="2:3" x14ac:dyDescent="0.25">
      <c r="B773" s="59"/>
      <c r="C773"/>
    </row>
    <row r="774" spans="2:3" x14ac:dyDescent="0.25">
      <c r="B774" s="59"/>
      <c r="C774"/>
    </row>
    <row r="775" spans="2:3" x14ac:dyDescent="0.25">
      <c r="B775" s="59"/>
      <c r="C775"/>
    </row>
    <row r="776" spans="2:3" x14ac:dyDescent="0.25">
      <c r="B776" s="59"/>
      <c r="C776"/>
    </row>
    <row r="777" spans="2:3" x14ac:dyDescent="0.25">
      <c r="B777" s="59"/>
      <c r="C777"/>
    </row>
    <row r="778" spans="2:3" x14ac:dyDescent="0.25">
      <c r="B778" s="59"/>
      <c r="C778"/>
    </row>
    <row r="779" spans="2:3" x14ac:dyDescent="0.25">
      <c r="B779" s="59"/>
      <c r="C779"/>
    </row>
    <row r="780" spans="2:3" x14ac:dyDescent="0.25">
      <c r="B780" s="59"/>
      <c r="C780"/>
    </row>
    <row r="781" spans="2:3" x14ac:dyDescent="0.25">
      <c r="B781" s="59"/>
      <c r="C781"/>
    </row>
    <row r="782" spans="2:3" x14ac:dyDescent="0.25">
      <c r="B782" s="59"/>
      <c r="C782"/>
    </row>
    <row r="783" spans="2:3" x14ac:dyDescent="0.25">
      <c r="B783" s="59"/>
      <c r="C783"/>
    </row>
    <row r="784" spans="2:3" x14ac:dyDescent="0.25">
      <c r="B784" s="59"/>
      <c r="C784"/>
    </row>
    <row r="785" spans="2:3" x14ac:dyDescent="0.25">
      <c r="B785" s="59"/>
      <c r="C785"/>
    </row>
    <row r="786" spans="2:3" x14ac:dyDescent="0.25">
      <c r="B786" s="59"/>
      <c r="C786"/>
    </row>
    <row r="787" spans="2:3" x14ac:dyDescent="0.25">
      <c r="B787" s="59"/>
      <c r="C787"/>
    </row>
    <row r="788" spans="2:3" x14ac:dyDescent="0.25">
      <c r="B788" s="59"/>
      <c r="C788"/>
    </row>
    <row r="789" spans="2:3" x14ac:dyDescent="0.25">
      <c r="B789" s="59"/>
      <c r="C789"/>
    </row>
    <row r="790" spans="2:3" x14ac:dyDescent="0.25">
      <c r="B790" s="59"/>
      <c r="C790"/>
    </row>
    <row r="791" spans="2:3" x14ac:dyDescent="0.25">
      <c r="B791" s="59"/>
      <c r="C791"/>
    </row>
    <row r="792" spans="2:3" x14ac:dyDescent="0.25">
      <c r="B792" s="59"/>
      <c r="C792"/>
    </row>
    <row r="793" spans="2:3" x14ac:dyDescent="0.25">
      <c r="B793" s="59"/>
      <c r="C793"/>
    </row>
    <row r="794" spans="2:3" x14ac:dyDescent="0.25">
      <c r="B794" s="59"/>
      <c r="C794"/>
    </row>
    <row r="795" spans="2:3" x14ac:dyDescent="0.25">
      <c r="B795" s="59"/>
      <c r="C795"/>
    </row>
    <row r="796" spans="2:3" x14ac:dyDescent="0.25">
      <c r="B796" s="59"/>
      <c r="C796"/>
    </row>
    <row r="797" spans="2:3" x14ac:dyDescent="0.25">
      <c r="B797" s="59"/>
      <c r="C797"/>
    </row>
    <row r="798" spans="2:3" x14ac:dyDescent="0.25">
      <c r="B798" s="59"/>
      <c r="C798"/>
    </row>
    <row r="799" spans="2:3" x14ac:dyDescent="0.25">
      <c r="B799" s="59"/>
      <c r="C799"/>
    </row>
    <row r="800" spans="2:3" x14ac:dyDescent="0.25">
      <c r="B800" s="59"/>
      <c r="C800"/>
    </row>
    <row r="801" spans="2:3" x14ac:dyDescent="0.25">
      <c r="B801" s="59"/>
      <c r="C801"/>
    </row>
    <row r="802" spans="2:3" x14ac:dyDescent="0.25">
      <c r="B802" s="59"/>
      <c r="C802"/>
    </row>
    <row r="803" spans="2:3" x14ac:dyDescent="0.25">
      <c r="B803" s="59"/>
      <c r="C803"/>
    </row>
    <row r="804" spans="2:3" x14ac:dyDescent="0.25">
      <c r="B804" s="59"/>
      <c r="C804"/>
    </row>
    <row r="805" spans="2:3" x14ac:dyDescent="0.25">
      <c r="B805" s="59"/>
      <c r="C805"/>
    </row>
    <row r="806" spans="2:3" x14ac:dyDescent="0.25">
      <c r="B806" s="59"/>
      <c r="C806"/>
    </row>
    <row r="807" spans="2:3" x14ac:dyDescent="0.25">
      <c r="B807" s="59"/>
      <c r="C807"/>
    </row>
    <row r="808" spans="2:3" x14ac:dyDescent="0.25">
      <c r="B808" s="59"/>
      <c r="C808"/>
    </row>
    <row r="809" spans="2:3" x14ac:dyDescent="0.25">
      <c r="B809" s="59"/>
      <c r="C809"/>
    </row>
    <row r="810" spans="2:3" x14ac:dyDescent="0.25">
      <c r="B810" s="59"/>
      <c r="C810"/>
    </row>
    <row r="811" spans="2:3" x14ac:dyDescent="0.25">
      <c r="B811" s="59"/>
      <c r="C811"/>
    </row>
    <row r="812" spans="2:3" x14ac:dyDescent="0.25">
      <c r="B812" s="59"/>
      <c r="C812"/>
    </row>
    <row r="813" spans="2:3" x14ac:dyDescent="0.25">
      <c r="B813" s="59"/>
      <c r="C813"/>
    </row>
    <row r="814" spans="2:3" x14ac:dyDescent="0.25">
      <c r="B814" s="59"/>
      <c r="C814"/>
    </row>
    <row r="815" spans="2:3" x14ac:dyDescent="0.25">
      <c r="B815" s="59"/>
      <c r="C815"/>
    </row>
    <row r="816" spans="2:3" x14ac:dyDescent="0.25">
      <c r="B816" s="59"/>
      <c r="C816"/>
    </row>
    <row r="817" spans="2:3" x14ac:dyDescent="0.25">
      <c r="B817" s="59"/>
      <c r="C817"/>
    </row>
    <row r="818" spans="2:3" x14ac:dyDescent="0.25">
      <c r="B818" s="59"/>
      <c r="C818"/>
    </row>
    <row r="819" spans="2:3" x14ac:dyDescent="0.25">
      <c r="B819" s="59"/>
      <c r="C819"/>
    </row>
    <row r="820" spans="2:3" x14ac:dyDescent="0.25">
      <c r="B820" s="59"/>
      <c r="C820"/>
    </row>
    <row r="821" spans="2:3" x14ac:dyDescent="0.25">
      <c r="B821" s="59"/>
      <c r="C821"/>
    </row>
    <row r="822" spans="2:3" x14ac:dyDescent="0.25">
      <c r="B822" s="59"/>
      <c r="C822"/>
    </row>
    <row r="823" spans="2:3" x14ac:dyDescent="0.25">
      <c r="B823" s="59"/>
      <c r="C823"/>
    </row>
    <row r="824" spans="2:3" x14ac:dyDescent="0.25">
      <c r="B824" s="59"/>
      <c r="C824"/>
    </row>
    <row r="825" spans="2:3" x14ac:dyDescent="0.25">
      <c r="B825" s="59"/>
      <c r="C825"/>
    </row>
    <row r="826" spans="2:3" x14ac:dyDescent="0.25">
      <c r="B826" s="59"/>
      <c r="C826"/>
    </row>
    <row r="827" spans="2:3" x14ac:dyDescent="0.25">
      <c r="B827" s="59"/>
      <c r="C827"/>
    </row>
    <row r="828" spans="2:3" x14ac:dyDescent="0.25">
      <c r="B828" s="59"/>
      <c r="C828"/>
    </row>
    <row r="829" spans="2:3" x14ac:dyDescent="0.25">
      <c r="B829" s="59"/>
      <c r="C829"/>
    </row>
    <row r="830" spans="2:3" x14ac:dyDescent="0.25">
      <c r="B830" s="59"/>
      <c r="C830"/>
    </row>
    <row r="831" spans="2:3" x14ac:dyDescent="0.25">
      <c r="B831" s="59"/>
      <c r="C831"/>
    </row>
    <row r="832" spans="2:3" x14ac:dyDescent="0.25">
      <c r="B832" s="59"/>
      <c r="C832"/>
    </row>
    <row r="833" spans="2:3" x14ac:dyDescent="0.25">
      <c r="B833" s="59"/>
      <c r="C833"/>
    </row>
    <row r="834" spans="2:3" x14ac:dyDescent="0.25">
      <c r="B834" s="59"/>
      <c r="C834"/>
    </row>
    <row r="835" spans="2:3" x14ac:dyDescent="0.25">
      <c r="B835" s="59"/>
      <c r="C835"/>
    </row>
    <row r="836" spans="2:3" x14ac:dyDescent="0.25">
      <c r="B836" s="59"/>
      <c r="C836"/>
    </row>
    <row r="837" spans="2:3" x14ac:dyDescent="0.25">
      <c r="B837" s="59"/>
      <c r="C837"/>
    </row>
    <row r="838" spans="2:3" x14ac:dyDescent="0.25">
      <c r="B838" s="59"/>
      <c r="C838"/>
    </row>
    <row r="839" spans="2:3" x14ac:dyDescent="0.25">
      <c r="B839" s="59"/>
      <c r="C839"/>
    </row>
    <row r="840" spans="2:3" x14ac:dyDescent="0.25">
      <c r="B840" s="59"/>
      <c r="C840"/>
    </row>
    <row r="841" spans="2:3" x14ac:dyDescent="0.25">
      <c r="B841" s="59"/>
      <c r="C841"/>
    </row>
    <row r="842" spans="2:3" x14ac:dyDescent="0.25">
      <c r="B842" s="59"/>
      <c r="C842"/>
    </row>
    <row r="843" spans="2:3" x14ac:dyDescent="0.25">
      <c r="B843" s="59"/>
      <c r="C843"/>
    </row>
    <row r="844" spans="2:3" x14ac:dyDescent="0.25">
      <c r="B844" s="59"/>
      <c r="C844"/>
    </row>
    <row r="845" spans="2:3" x14ac:dyDescent="0.25">
      <c r="B845" s="59"/>
      <c r="C845"/>
    </row>
    <row r="846" spans="2:3" x14ac:dyDescent="0.25">
      <c r="B846" s="59"/>
      <c r="C846"/>
    </row>
    <row r="847" spans="2:3" x14ac:dyDescent="0.25">
      <c r="B847" s="59"/>
      <c r="C847"/>
    </row>
    <row r="848" spans="2:3" x14ac:dyDescent="0.25">
      <c r="B848" s="59"/>
      <c r="C848"/>
    </row>
    <row r="849" spans="2:3" x14ac:dyDescent="0.25">
      <c r="B849" s="59"/>
      <c r="C849"/>
    </row>
    <row r="850" spans="2:3" x14ac:dyDescent="0.25">
      <c r="B850" s="59"/>
      <c r="C850"/>
    </row>
    <row r="851" spans="2:3" x14ac:dyDescent="0.25">
      <c r="B851" s="59"/>
      <c r="C851"/>
    </row>
    <row r="852" spans="2:3" x14ac:dyDescent="0.25">
      <c r="B852" s="59"/>
      <c r="C852"/>
    </row>
    <row r="853" spans="2:3" x14ac:dyDescent="0.25">
      <c r="B853" s="59"/>
      <c r="C853"/>
    </row>
    <row r="854" spans="2:3" x14ac:dyDescent="0.25">
      <c r="B854" s="59"/>
      <c r="C854"/>
    </row>
    <row r="855" spans="2:3" x14ac:dyDescent="0.25">
      <c r="B855" s="59"/>
      <c r="C855"/>
    </row>
    <row r="856" spans="2:3" x14ac:dyDescent="0.25">
      <c r="B856" s="59"/>
      <c r="C856"/>
    </row>
    <row r="857" spans="2:3" x14ac:dyDescent="0.25">
      <c r="B857" s="59"/>
      <c r="C857"/>
    </row>
    <row r="858" spans="2:3" x14ac:dyDescent="0.25">
      <c r="B858" s="59"/>
      <c r="C858"/>
    </row>
    <row r="859" spans="2:3" x14ac:dyDescent="0.25">
      <c r="B859" s="59"/>
      <c r="C859"/>
    </row>
    <row r="860" spans="2:3" x14ac:dyDescent="0.25">
      <c r="B860" s="59"/>
      <c r="C860"/>
    </row>
    <row r="861" spans="2:3" x14ac:dyDescent="0.25">
      <c r="B861" s="59"/>
      <c r="C861"/>
    </row>
    <row r="862" spans="2:3" x14ac:dyDescent="0.25">
      <c r="B862" s="59"/>
      <c r="C862"/>
    </row>
    <row r="863" spans="2:3" x14ac:dyDescent="0.25">
      <c r="B863" s="59"/>
      <c r="C863"/>
    </row>
    <row r="864" spans="2:3" x14ac:dyDescent="0.25">
      <c r="B864" s="59"/>
      <c r="C864"/>
    </row>
    <row r="865" spans="2:3" x14ac:dyDescent="0.25">
      <c r="B865" s="59"/>
      <c r="C865"/>
    </row>
    <row r="866" spans="2:3" x14ac:dyDescent="0.25">
      <c r="B866" s="59"/>
      <c r="C866"/>
    </row>
    <row r="867" spans="2:3" x14ac:dyDescent="0.25">
      <c r="B867" s="59"/>
      <c r="C867"/>
    </row>
    <row r="868" spans="2:3" x14ac:dyDescent="0.25">
      <c r="B868" s="59"/>
      <c r="C868"/>
    </row>
    <row r="869" spans="2:3" x14ac:dyDescent="0.25">
      <c r="B869" s="59"/>
      <c r="C869"/>
    </row>
    <row r="870" spans="2:3" x14ac:dyDescent="0.25">
      <c r="B870" s="59"/>
      <c r="C870"/>
    </row>
    <row r="871" spans="2:3" x14ac:dyDescent="0.25">
      <c r="B871" s="59"/>
      <c r="C871"/>
    </row>
    <row r="872" spans="2:3" x14ac:dyDescent="0.25">
      <c r="B872" s="59"/>
      <c r="C872"/>
    </row>
    <row r="873" spans="2:3" x14ac:dyDescent="0.25">
      <c r="B873" s="59"/>
      <c r="C873"/>
    </row>
    <row r="874" spans="2:3" x14ac:dyDescent="0.25">
      <c r="B874" s="59"/>
      <c r="C874"/>
    </row>
    <row r="875" spans="2:3" x14ac:dyDescent="0.25">
      <c r="B875" s="59"/>
      <c r="C875"/>
    </row>
    <row r="876" spans="2:3" x14ac:dyDescent="0.25">
      <c r="B876" s="59"/>
      <c r="C876"/>
    </row>
    <row r="877" spans="2:3" x14ac:dyDescent="0.25">
      <c r="B877" s="59"/>
      <c r="C877"/>
    </row>
    <row r="878" spans="2:3" x14ac:dyDescent="0.25">
      <c r="B878" s="59"/>
      <c r="C878"/>
    </row>
    <row r="879" spans="2:3" x14ac:dyDescent="0.25">
      <c r="B879" s="59"/>
      <c r="C879"/>
    </row>
    <row r="880" spans="2:3" x14ac:dyDescent="0.25">
      <c r="B880" s="59"/>
      <c r="C880"/>
    </row>
    <row r="881" spans="2:3" x14ac:dyDescent="0.25">
      <c r="B881" s="59"/>
      <c r="C881"/>
    </row>
    <row r="882" spans="2:3" x14ac:dyDescent="0.25">
      <c r="B882" s="59"/>
      <c r="C882"/>
    </row>
    <row r="883" spans="2:3" x14ac:dyDescent="0.25">
      <c r="B883" s="59"/>
      <c r="C883"/>
    </row>
    <row r="884" spans="2:3" x14ac:dyDescent="0.25">
      <c r="B884" s="59"/>
      <c r="C884"/>
    </row>
    <row r="885" spans="2:3" x14ac:dyDescent="0.25">
      <c r="B885" s="59"/>
      <c r="C885"/>
    </row>
    <row r="886" spans="2:3" x14ac:dyDescent="0.25">
      <c r="B886" s="59"/>
      <c r="C886"/>
    </row>
    <row r="887" spans="2:3" x14ac:dyDescent="0.25">
      <c r="B887" s="59"/>
      <c r="C887"/>
    </row>
    <row r="888" spans="2:3" x14ac:dyDescent="0.25">
      <c r="B888" s="59"/>
      <c r="C888"/>
    </row>
    <row r="889" spans="2:3" x14ac:dyDescent="0.25">
      <c r="B889" s="59"/>
      <c r="C889"/>
    </row>
    <row r="890" spans="2:3" x14ac:dyDescent="0.25">
      <c r="B890" s="59"/>
      <c r="C890"/>
    </row>
    <row r="891" spans="2:3" x14ac:dyDescent="0.25">
      <c r="B891" s="59"/>
      <c r="C891"/>
    </row>
    <row r="892" spans="2:3" x14ac:dyDescent="0.25">
      <c r="B892" s="59"/>
      <c r="C892"/>
    </row>
    <row r="893" spans="2:3" x14ac:dyDescent="0.25">
      <c r="B893" s="59"/>
      <c r="C893"/>
    </row>
    <row r="894" spans="2:3" x14ac:dyDescent="0.25">
      <c r="B894" s="59"/>
      <c r="C894"/>
    </row>
    <row r="895" spans="2:3" x14ac:dyDescent="0.25">
      <c r="B895" s="59"/>
      <c r="C895"/>
    </row>
    <row r="896" spans="2:3" x14ac:dyDescent="0.25">
      <c r="B896" s="59"/>
      <c r="C896"/>
    </row>
    <row r="897" spans="2:3" x14ac:dyDescent="0.25">
      <c r="B897" s="59"/>
      <c r="C897"/>
    </row>
    <row r="898" spans="2:3" x14ac:dyDescent="0.25">
      <c r="B898" s="59"/>
      <c r="C898"/>
    </row>
    <row r="899" spans="2:3" x14ac:dyDescent="0.25">
      <c r="B899" s="59"/>
      <c r="C899"/>
    </row>
    <row r="900" spans="2:3" x14ac:dyDescent="0.25">
      <c r="B900" s="59"/>
      <c r="C900"/>
    </row>
    <row r="901" spans="2:3" x14ac:dyDescent="0.25">
      <c r="B901" s="59"/>
      <c r="C901"/>
    </row>
    <row r="902" spans="2:3" x14ac:dyDescent="0.25">
      <c r="B902" s="59"/>
      <c r="C902"/>
    </row>
    <row r="903" spans="2:3" x14ac:dyDescent="0.25">
      <c r="B903" s="59"/>
      <c r="C903"/>
    </row>
    <row r="904" spans="2:3" x14ac:dyDescent="0.25">
      <c r="B904" s="59"/>
      <c r="C904"/>
    </row>
    <row r="905" spans="2:3" x14ac:dyDescent="0.25">
      <c r="B905" s="59"/>
      <c r="C905"/>
    </row>
    <row r="906" spans="2:3" x14ac:dyDescent="0.25">
      <c r="B906" s="59"/>
      <c r="C906"/>
    </row>
    <row r="907" spans="2:3" x14ac:dyDescent="0.25">
      <c r="B907" s="59"/>
      <c r="C907"/>
    </row>
    <row r="908" spans="2:3" x14ac:dyDescent="0.25">
      <c r="B908" s="59"/>
      <c r="C908"/>
    </row>
    <row r="909" spans="2:3" x14ac:dyDescent="0.25">
      <c r="B909" s="59"/>
      <c r="C909"/>
    </row>
    <row r="910" spans="2:3" x14ac:dyDescent="0.25">
      <c r="B910" s="59"/>
      <c r="C910"/>
    </row>
    <row r="911" spans="2:3" x14ac:dyDescent="0.25">
      <c r="B911" s="59"/>
      <c r="C911"/>
    </row>
    <row r="912" spans="2:3" x14ac:dyDescent="0.25">
      <c r="B912" s="59"/>
      <c r="C912"/>
    </row>
    <row r="913" spans="2:3" x14ac:dyDescent="0.25">
      <c r="B913" s="59"/>
      <c r="C913"/>
    </row>
    <row r="914" spans="2:3" x14ac:dyDescent="0.25">
      <c r="B914" s="59"/>
      <c r="C914"/>
    </row>
    <row r="915" spans="2:3" x14ac:dyDescent="0.25">
      <c r="B915" s="59"/>
      <c r="C915"/>
    </row>
    <row r="916" spans="2:3" x14ac:dyDescent="0.25">
      <c r="B916" s="59"/>
      <c r="C916"/>
    </row>
    <row r="917" spans="2:3" x14ac:dyDescent="0.25">
      <c r="B917" s="59"/>
      <c r="C917"/>
    </row>
    <row r="918" spans="2:3" x14ac:dyDescent="0.25">
      <c r="B918" s="59"/>
      <c r="C918"/>
    </row>
    <row r="919" spans="2:3" x14ac:dyDescent="0.25">
      <c r="B919" s="59"/>
      <c r="C919"/>
    </row>
    <row r="920" spans="2:3" x14ac:dyDescent="0.25">
      <c r="B920" s="59"/>
      <c r="C920"/>
    </row>
    <row r="921" spans="2:3" x14ac:dyDescent="0.25">
      <c r="B921" s="59"/>
      <c r="C921"/>
    </row>
    <row r="922" spans="2:3" x14ac:dyDescent="0.25">
      <c r="B922" s="59"/>
      <c r="C922"/>
    </row>
    <row r="923" spans="2:3" x14ac:dyDescent="0.25">
      <c r="B923" s="59"/>
      <c r="C923"/>
    </row>
    <row r="924" spans="2:3" x14ac:dyDescent="0.25">
      <c r="B924" s="59"/>
      <c r="C924"/>
    </row>
    <row r="925" spans="2:3" x14ac:dyDescent="0.25">
      <c r="B925" s="59"/>
      <c r="C925"/>
    </row>
    <row r="926" spans="2:3" x14ac:dyDescent="0.25">
      <c r="B926" s="59"/>
      <c r="C926"/>
    </row>
    <row r="927" spans="2:3" x14ac:dyDescent="0.25">
      <c r="B927" s="59"/>
      <c r="C927"/>
    </row>
    <row r="928" spans="2:3" x14ac:dyDescent="0.25">
      <c r="B928" s="59"/>
      <c r="C928"/>
    </row>
    <row r="929" spans="2:3" x14ac:dyDescent="0.25">
      <c r="B929" s="59"/>
      <c r="C929"/>
    </row>
    <row r="930" spans="2:3" x14ac:dyDescent="0.25">
      <c r="B930" s="59"/>
      <c r="C930"/>
    </row>
    <row r="931" spans="2:3" x14ac:dyDescent="0.25">
      <c r="B931" s="59"/>
      <c r="C931"/>
    </row>
    <row r="932" spans="2:3" x14ac:dyDescent="0.25">
      <c r="B932" s="59"/>
      <c r="C932"/>
    </row>
    <row r="933" spans="2:3" x14ac:dyDescent="0.25">
      <c r="B933" s="59"/>
      <c r="C933"/>
    </row>
    <row r="934" spans="2:3" x14ac:dyDescent="0.25">
      <c r="B934" s="59"/>
      <c r="C934"/>
    </row>
    <row r="935" spans="2:3" x14ac:dyDescent="0.25">
      <c r="B935" s="59"/>
      <c r="C935"/>
    </row>
    <row r="936" spans="2:3" x14ac:dyDescent="0.25">
      <c r="B936" s="59"/>
      <c r="C936"/>
    </row>
    <row r="937" spans="2:3" x14ac:dyDescent="0.25">
      <c r="B937" s="59"/>
      <c r="C937"/>
    </row>
    <row r="938" spans="2:3" x14ac:dyDescent="0.25">
      <c r="B938" s="59"/>
      <c r="C938"/>
    </row>
    <row r="939" spans="2:3" x14ac:dyDescent="0.25">
      <c r="B939" s="59"/>
      <c r="C939"/>
    </row>
    <row r="940" spans="2:3" x14ac:dyDescent="0.25">
      <c r="B940" s="59"/>
      <c r="C940"/>
    </row>
    <row r="941" spans="2:3" x14ac:dyDescent="0.25">
      <c r="B941" s="59"/>
      <c r="C941"/>
    </row>
    <row r="942" spans="2:3" x14ac:dyDescent="0.25">
      <c r="B942" s="59"/>
      <c r="C942"/>
    </row>
    <row r="943" spans="2:3" x14ac:dyDescent="0.25">
      <c r="B943" s="59"/>
      <c r="C943"/>
    </row>
    <row r="944" spans="2:3" x14ac:dyDescent="0.25">
      <c r="B944" s="59"/>
      <c r="C944"/>
    </row>
    <row r="945" spans="2:3" x14ac:dyDescent="0.25">
      <c r="B945" s="59"/>
      <c r="C945"/>
    </row>
    <row r="946" spans="2:3" x14ac:dyDescent="0.25">
      <c r="B946" s="59"/>
      <c r="C946"/>
    </row>
    <row r="947" spans="2:3" x14ac:dyDescent="0.25">
      <c r="B947" s="59"/>
      <c r="C947"/>
    </row>
    <row r="948" spans="2:3" x14ac:dyDescent="0.25">
      <c r="B948" s="59"/>
      <c r="C948"/>
    </row>
    <row r="949" spans="2:3" x14ac:dyDescent="0.25">
      <c r="B949" s="59"/>
      <c r="C949"/>
    </row>
    <row r="950" spans="2:3" x14ac:dyDescent="0.25">
      <c r="B950" s="59"/>
      <c r="C950"/>
    </row>
    <row r="951" spans="2:3" x14ac:dyDescent="0.25">
      <c r="B951" s="59"/>
      <c r="C951"/>
    </row>
    <row r="952" spans="2:3" x14ac:dyDescent="0.25">
      <c r="B952" s="59"/>
      <c r="C952"/>
    </row>
    <row r="953" spans="2:3" x14ac:dyDescent="0.25">
      <c r="B953" s="59"/>
      <c r="C953"/>
    </row>
    <row r="954" spans="2:3" x14ac:dyDescent="0.25">
      <c r="B954" s="59"/>
      <c r="C954"/>
    </row>
    <row r="955" spans="2:3" x14ac:dyDescent="0.25">
      <c r="B955" s="59"/>
      <c r="C955"/>
    </row>
    <row r="956" spans="2:3" x14ac:dyDescent="0.25">
      <c r="B956" s="59"/>
      <c r="C956"/>
    </row>
    <row r="957" spans="2:3" x14ac:dyDescent="0.25">
      <c r="B957" s="59"/>
      <c r="C957"/>
    </row>
    <row r="958" spans="2:3" x14ac:dyDescent="0.25">
      <c r="B958" s="59"/>
      <c r="C958"/>
    </row>
    <row r="959" spans="2:3" x14ac:dyDescent="0.25">
      <c r="B959" s="59"/>
      <c r="C959"/>
    </row>
    <row r="960" spans="2:3" x14ac:dyDescent="0.25">
      <c r="B960" s="59"/>
      <c r="C960"/>
    </row>
    <row r="961" spans="2:3" x14ac:dyDescent="0.25">
      <c r="B961" s="59"/>
      <c r="C961"/>
    </row>
    <row r="962" spans="2:3" x14ac:dyDescent="0.25">
      <c r="B962" s="59"/>
      <c r="C962"/>
    </row>
    <row r="963" spans="2:3" x14ac:dyDescent="0.25">
      <c r="B963" s="59"/>
      <c r="C963"/>
    </row>
    <row r="964" spans="2:3" x14ac:dyDescent="0.25">
      <c r="B964" s="59"/>
      <c r="C964"/>
    </row>
    <row r="965" spans="2:3" x14ac:dyDescent="0.25">
      <c r="B965" s="59"/>
      <c r="C965"/>
    </row>
    <row r="966" spans="2:3" x14ac:dyDescent="0.25">
      <c r="B966" s="59"/>
      <c r="C966"/>
    </row>
    <row r="967" spans="2:3" x14ac:dyDescent="0.25">
      <c r="B967" s="59"/>
      <c r="C967"/>
    </row>
    <row r="968" spans="2:3" x14ac:dyDescent="0.25">
      <c r="B968" s="59"/>
      <c r="C968"/>
    </row>
    <row r="969" spans="2:3" x14ac:dyDescent="0.25">
      <c r="B969" s="59"/>
      <c r="C969"/>
    </row>
    <row r="970" spans="2:3" x14ac:dyDescent="0.25">
      <c r="B970" s="59"/>
      <c r="C970"/>
    </row>
    <row r="971" spans="2:3" x14ac:dyDescent="0.25">
      <c r="B971" s="59"/>
      <c r="C971"/>
    </row>
    <row r="972" spans="2:3" x14ac:dyDescent="0.25">
      <c r="B972" s="59"/>
      <c r="C972"/>
    </row>
    <row r="973" spans="2:3" x14ac:dyDescent="0.25">
      <c r="B973" s="59"/>
      <c r="C973"/>
    </row>
    <row r="974" spans="2:3" x14ac:dyDescent="0.25">
      <c r="B974" s="59"/>
      <c r="C974"/>
    </row>
    <row r="975" spans="2:3" x14ac:dyDescent="0.25">
      <c r="B975" s="59"/>
      <c r="C975"/>
    </row>
    <row r="976" spans="2:3" x14ac:dyDescent="0.25">
      <c r="B976" s="59"/>
      <c r="C976"/>
    </row>
    <row r="977" spans="2:3" x14ac:dyDescent="0.25">
      <c r="B977" s="59"/>
      <c r="C977"/>
    </row>
    <row r="978" spans="2:3" x14ac:dyDescent="0.25">
      <c r="B978" s="59"/>
      <c r="C978"/>
    </row>
    <row r="979" spans="2:3" x14ac:dyDescent="0.25">
      <c r="B979" s="59"/>
      <c r="C979"/>
    </row>
    <row r="980" spans="2:3" x14ac:dyDescent="0.25">
      <c r="B980" s="59"/>
      <c r="C980"/>
    </row>
    <row r="981" spans="2:3" x14ac:dyDescent="0.25">
      <c r="B981" s="59"/>
      <c r="C981"/>
    </row>
    <row r="982" spans="2:3" x14ac:dyDescent="0.25">
      <c r="B982" s="59"/>
      <c r="C982"/>
    </row>
    <row r="983" spans="2:3" x14ac:dyDescent="0.25">
      <c r="B983" s="59"/>
      <c r="C983"/>
    </row>
    <row r="984" spans="2:3" x14ac:dyDescent="0.25">
      <c r="B984" s="59"/>
      <c r="C984"/>
    </row>
    <row r="985" spans="2:3" x14ac:dyDescent="0.25">
      <c r="B985" s="59"/>
      <c r="C985"/>
    </row>
    <row r="986" spans="2:3" x14ac:dyDescent="0.25">
      <c r="B986" s="59"/>
      <c r="C986"/>
    </row>
    <row r="987" spans="2:3" x14ac:dyDescent="0.25">
      <c r="B987" s="59"/>
      <c r="C987"/>
    </row>
    <row r="988" spans="2:3" x14ac:dyDescent="0.25">
      <c r="B988" s="59"/>
      <c r="C988"/>
    </row>
    <row r="989" spans="2:3" x14ac:dyDescent="0.25">
      <c r="B989" s="59"/>
      <c r="C989"/>
    </row>
    <row r="990" spans="2:3" x14ac:dyDescent="0.25">
      <c r="B990" s="59"/>
      <c r="C990"/>
    </row>
    <row r="991" spans="2:3" x14ac:dyDescent="0.25">
      <c r="B991" s="59"/>
      <c r="C991"/>
    </row>
    <row r="992" spans="2:3" x14ac:dyDescent="0.25">
      <c r="B992" s="59"/>
      <c r="C992"/>
    </row>
    <row r="993" spans="2:3" x14ac:dyDescent="0.25">
      <c r="B993" s="59"/>
      <c r="C993"/>
    </row>
    <row r="994" spans="2:3" x14ac:dyDescent="0.25">
      <c r="B994" s="59"/>
      <c r="C994"/>
    </row>
    <row r="995" spans="2:3" x14ac:dyDescent="0.25">
      <c r="B995" s="59"/>
      <c r="C995"/>
    </row>
    <row r="996" spans="2:3" x14ac:dyDescent="0.25">
      <c r="B996" s="59"/>
      <c r="C996"/>
    </row>
    <row r="997" spans="2:3" x14ac:dyDescent="0.25">
      <c r="B997" s="59"/>
      <c r="C997"/>
    </row>
    <row r="998" spans="2:3" x14ac:dyDescent="0.25">
      <c r="B998" s="59"/>
      <c r="C998"/>
    </row>
    <row r="999" spans="2:3" x14ac:dyDescent="0.25">
      <c r="B999" s="59"/>
      <c r="C999"/>
    </row>
    <row r="1000" spans="2:3" x14ac:dyDescent="0.25">
      <c r="B1000" s="59"/>
      <c r="C1000"/>
    </row>
    <row r="1001" spans="2:3" x14ac:dyDescent="0.25">
      <c r="B1001" s="59"/>
      <c r="C1001"/>
    </row>
    <row r="1002" spans="2:3" x14ac:dyDescent="0.25">
      <c r="B1002" s="59"/>
      <c r="C1002"/>
    </row>
    <row r="1003" spans="2:3" x14ac:dyDescent="0.25">
      <c r="B1003" s="59"/>
      <c r="C1003"/>
    </row>
    <row r="1004" spans="2:3" x14ac:dyDescent="0.25">
      <c r="B1004" s="59"/>
      <c r="C1004"/>
    </row>
    <row r="1005" spans="2:3" x14ac:dyDescent="0.25">
      <c r="B1005" s="59"/>
      <c r="C1005"/>
    </row>
    <row r="1006" spans="2:3" x14ac:dyDescent="0.25">
      <c r="B1006" s="59"/>
      <c r="C1006"/>
    </row>
    <row r="1007" spans="2:3" x14ac:dyDescent="0.25">
      <c r="B1007" s="59"/>
      <c r="C1007"/>
    </row>
    <row r="1008" spans="2:3" x14ac:dyDescent="0.25">
      <c r="B1008" s="59"/>
      <c r="C1008"/>
    </row>
    <row r="1009" spans="2:3" x14ac:dyDescent="0.25">
      <c r="B1009" s="59"/>
      <c r="C1009"/>
    </row>
    <row r="1010" spans="2:3" x14ac:dyDescent="0.25">
      <c r="B1010" s="59"/>
      <c r="C1010"/>
    </row>
    <row r="1011" spans="2:3" x14ac:dyDescent="0.25">
      <c r="B1011" s="59"/>
      <c r="C1011"/>
    </row>
    <row r="1012" spans="2:3" x14ac:dyDescent="0.25">
      <c r="B1012" s="59"/>
      <c r="C1012"/>
    </row>
    <row r="1013" spans="2:3" x14ac:dyDescent="0.25">
      <c r="B1013" s="59"/>
      <c r="C1013"/>
    </row>
    <row r="1014" spans="2:3" x14ac:dyDescent="0.25">
      <c r="B1014" s="59"/>
      <c r="C1014"/>
    </row>
    <row r="1015" spans="2:3" x14ac:dyDescent="0.25">
      <c r="B1015" s="59"/>
      <c r="C1015"/>
    </row>
    <row r="1016" spans="2:3" x14ac:dyDescent="0.25">
      <c r="B1016" s="59"/>
      <c r="C1016"/>
    </row>
    <row r="1017" spans="2:3" x14ac:dyDescent="0.25">
      <c r="B1017" s="59"/>
      <c r="C1017"/>
    </row>
    <row r="1018" spans="2:3" x14ac:dyDescent="0.25">
      <c r="B1018" s="59"/>
      <c r="C1018"/>
    </row>
    <row r="1019" spans="2:3" x14ac:dyDescent="0.25">
      <c r="B1019" s="59"/>
      <c r="C1019"/>
    </row>
    <row r="1020" spans="2:3" x14ac:dyDescent="0.25">
      <c r="B1020" s="59"/>
      <c r="C1020"/>
    </row>
    <row r="1021" spans="2:3" x14ac:dyDescent="0.25">
      <c r="B1021" s="59"/>
      <c r="C1021"/>
    </row>
    <row r="1022" spans="2:3" x14ac:dyDescent="0.25">
      <c r="B1022" s="59"/>
      <c r="C1022"/>
    </row>
    <row r="1023" spans="2:3" x14ac:dyDescent="0.25">
      <c r="B1023" s="59"/>
      <c r="C1023"/>
    </row>
    <row r="1024" spans="2:3" x14ac:dyDescent="0.25">
      <c r="B1024" s="59"/>
      <c r="C1024"/>
    </row>
    <row r="1025" spans="2:3" x14ac:dyDescent="0.25">
      <c r="B1025" s="59"/>
      <c r="C1025"/>
    </row>
    <row r="1026" spans="2:3" x14ac:dyDescent="0.25">
      <c r="B1026" s="59"/>
      <c r="C1026"/>
    </row>
    <row r="1027" spans="2:3" x14ac:dyDescent="0.25">
      <c r="B1027" s="59"/>
      <c r="C1027"/>
    </row>
    <row r="1028" spans="2:3" x14ac:dyDescent="0.25">
      <c r="B1028" s="59"/>
      <c r="C1028"/>
    </row>
    <row r="1029" spans="2:3" x14ac:dyDescent="0.25">
      <c r="B1029" s="59"/>
      <c r="C1029"/>
    </row>
    <row r="1030" spans="2:3" x14ac:dyDescent="0.25">
      <c r="B1030" s="59"/>
      <c r="C1030"/>
    </row>
    <row r="1031" spans="2:3" x14ac:dyDescent="0.25">
      <c r="B1031" s="59"/>
      <c r="C1031"/>
    </row>
    <row r="1032" spans="2:3" x14ac:dyDescent="0.25">
      <c r="B1032" s="59"/>
      <c r="C1032"/>
    </row>
    <row r="1033" spans="2:3" x14ac:dyDescent="0.25">
      <c r="B1033" s="59"/>
      <c r="C1033"/>
    </row>
    <row r="1034" spans="2:3" x14ac:dyDescent="0.25">
      <c r="B1034" s="59"/>
      <c r="C1034"/>
    </row>
    <row r="1035" spans="2:3" x14ac:dyDescent="0.25">
      <c r="B1035" s="59"/>
      <c r="C1035"/>
    </row>
    <row r="1036" spans="2:3" x14ac:dyDescent="0.25">
      <c r="B1036" s="59"/>
      <c r="C1036"/>
    </row>
    <row r="1037" spans="2:3" x14ac:dyDescent="0.25">
      <c r="B1037" s="59"/>
      <c r="C1037"/>
    </row>
    <row r="1038" spans="2:3" x14ac:dyDescent="0.25">
      <c r="B1038" s="59"/>
      <c r="C1038"/>
    </row>
    <row r="1039" spans="2:3" x14ac:dyDescent="0.25">
      <c r="B1039" s="59"/>
      <c r="C1039"/>
    </row>
    <row r="1040" spans="2:3" x14ac:dyDescent="0.25">
      <c r="B1040" s="59"/>
      <c r="C1040"/>
    </row>
    <row r="1041" spans="2:3" x14ac:dyDescent="0.25">
      <c r="B1041" s="59"/>
      <c r="C1041"/>
    </row>
    <row r="1042" spans="2:3" x14ac:dyDescent="0.25">
      <c r="B1042" s="59"/>
      <c r="C1042"/>
    </row>
    <row r="1043" spans="2:3" x14ac:dyDescent="0.25">
      <c r="B1043" s="59"/>
      <c r="C1043"/>
    </row>
    <row r="1044" spans="2:3" x14ac:dyDescent="0.25">
      <c r="B1044" s="59"/>
      <c r="C1044"/>
    </row>
    <row r="1045" spans="2:3" x14ac:dyDescent="0.25">
      <c r="B1045" s="59"/>
      <c r="C1045"/>
    </row>
    <row r="1046" spans="2:3" x14ac:dyDescent="0.25">
      <c r="B1046" s="59"/>
      <c r="C1046"/>
    </row>
    <row r="1047" spans="2:3" x14ac:dyDescent="0.25">
      <c r="B1047" s="59"/>
      <c r="C1047"/>
    </row>
    <row r="1048" spans="2:3" x14ac:dyDescent="0.25">
      <c r="B1048" s="59"/>
      <c r="C1048"/>
    </row>
    <row r="1049" spans="2:3" x14ac:dyDescent="0.25">
      <c r="B1049" s="59"/>
      <c r="C1049"/>
    </row>
    <row r="1050" spans="2:3" x14ac:dyDescent="0.25">
      <c r="B1050" s="59"/>
      <c r="C1050"/>
    </row>
    <row r="1051" spans="2:3" x14ac:dyDescent="0.25">
      <c r="B1051" s="59"/>
      <c r="C1051"/>
    </row>
    <row r="1052" spans="2:3" x14ac:dyDescent="0.25">
      <c r="B1052" s="59"/>
      <c r="C1052"/>
    </row>
    <row r="1053" spans="2:3" x14ac:dyDescent="0.25">
      <c r="B1053" s="59"/>
      <c r="C1053"/>
    </row>
    <row r="1054" spans="2:3" x14ac:dyDescent="0.25">
      <c r="B1054" s="59"/>
      <c r="C1054"/>
    </row>
    <row r="1055" spans="2:3" x14ac:dyDescent="0.25">
      <c r="B1055" s="59"/>
      <c r="C1055"/>
    </row>
    <row r="1056" spans="2:3" x14ac:dyDescent="0.25">
      <c r="B1056" s="59"/>
      <c r="C1056"/>
    </row>
    <row r="1057" spans="2:3" x14ac:dyDescent="0.25">
      <c r="B1057" s="59"/>
      <c r="C1057"/>
    </row>
    <row r="1058" spans="2:3" x14ac:dyDescent="0.25">
      <c r="B1058" s="59"/>
      <c r="C1058"/>
    </row>
    <row r="1059" spans="2:3" x14ac:dyDescent="0.25">
      <c r="B1059" s="59"/>
      <c r="C1059"/>
    </row>
    <row r="1060" spans="2:3" x14ac:dyDescent="0.25">
      <c r="B1060" s="59"/>
      <c r="C1060"/>
    </row>
    <row r="1061" spans="2:3" x14ac:dyDescent="0.25">
      <c r="B1061" s="59"/>
      <c r="C1061"/>
    </row>
    <row r="1062" spans="2:3" x14ac:dyDescent="0.25">
      <c r="B1062" s="59"/>
      <c r="C1062"/>
    </row>
    <row r="1063" spans="2:3" x14ac:dyDescent="0.25">
      <c r="B1063" s="59"/>
      <c r="C1063"/>
    </row>
    <row r="1064" spans="2:3" x14ac:dyDescent="0.25">
      <c r="B1064" s="59"/>
      <c r="C1064"/>
    </row>
    <row r="1065" spans="2:3" x14ac:dyDescent="0.25">
      <c r="B1065" s="59"/>
      <c r="C1065"/>
    </row>
    <row r="1066" spans="2:3" x14ac:dyDescent="0.25">
      <c r="B1066" s="59"/>
      <c r="C1066"/>
    </row>
    <row r="1067" spans="2:3" x14ac:dyDescent="0.25">
      <c r="B1067" s="59"/>
      <c r="C1067"/>
    </row>
    <row r="1068" spans="2:3" x14ac:dyDescent="0.25">
      <c r="B1068" s="59"/>
      <c r="C1068"/>
    </row>
    <row r="1069" spans="2:3" x14ac:dyDescent="0.25">
      <c r="B1069" s="59"/>
      <c r="C1069"/>
    </row>
    <row r="1070" spans="2:3" x14ac:dyDescent="0.25">
      <c r="B1070" s="59"/>
      <c r="C1070"/>
    </row>
    <row r="1071" spans="2:3" x14ac:dyDescent="0.25">
      <c r="B1071" s="59"/>
      <c r="C1071"/>
    </row>
    <row r="1072" spans="2:3" x14ac:dyDescent="0.25">
      <c r="B1072" s="59"/>
      <c r="C1072"/>
    </row>
    <row r="1073" spans="2:3" x14ac:dyDescent="0.25">
      <c r="B1073" s="59"/>
      <c r="C1073"/>
    </row>
    <row r="1074" spans="2:3" x14ac:dyDescent="0.25">
      <c r="B1074" s="59"/>
      <c r="C1074"/>
    </row>
    <row r="1075" spans="2:3" x14ac:dyDescent="0.25">
      <c r="B1075" s="59"/>
      <c r="C1075"/>
    </row>
    <row r="1076" spans="2:3" x14ac:dyDescent="0.25">
      <c r="B1076" s="59"/>
      <c r="C1076"/>
    </row>
    <row r="1077" spans="2:3" x14ac:dyDescent="0.25">
      <c r="B1077" s="59"/>
      <c r="C1077"/>
    </row>
    <row r="1078" spans="2:3" x14ac:dyDescent="0.25">
      <c r="B1078" s="59"/>
      <c r="C1078"/>
    </row>
    <row r="1079" spans="2:3" x14ac:dyDescent="0.25">
      <c r="B1079" s="59"/>
      <c r="C1079"/>
    </row>
    <row r="1080" spans="2:3" x14ac:dyDescent="0.25">
      <c r="B1080" s="59"/>
      <c r="C1080"/>
    </row>
    <row r="1081" spans="2:3" x14ac:dyDescent="0.25">
      <c r="B1081" s="59"/>
      <c r="C1081"/>
    </row>
    <row r="1082" spans="2:3" x14ac:dyDescent="0.25">
      <c r="B1082" s="59"/>
      <c r="C1082"/>
    </row>
    <row r="1083" spans="2:3" x14ac:dyDescent="0.25">
      <c r="B1083" s="59"/>
      <c r="C1083"/>
    </row>
    <row r="1084" spans="2:3" x14ac:dyDescent="0.25">
      <c r="B1084" s="59"/>
      <c r="C1084"/>
    </row>
    <row r="1085" spans="2:3" x14ac:dyDescent="0.25">
      <c r="B1085" s="59"/>
      <c r="C1085"/>
    </row>
    <row r="1086" spans="2:3" x14ac:dyDescent="0.25">
      <c r="B1086" s="59"/>
      <c r="C1086"/>
    </row>
    <row r="1087" spans="2:3" x14ac:dyDescent="0.25">
      <c r="B1087" s="59"/>
      <c r="C1087"/>
    </row>
    <row r="1088" spans="2:3" x14ac:dyDescent="0.25">
      <c r="B1088" s="59"/>
      <c r="C1088"/>
    </row>
    <row r="1089" spans="2:3" x14ac:dyDescent="0.25">
      <c r="B1089" s="59"/>
      <c r="C1089"/>
    </row>
    <row r="1090" spans="2:3" x14ac:dyDescent="0.25">
      <c r="B1090" s="59"/>
      <c r="C1090"/>
    </row>
    <row r="1091" spans="2:3" x14ac:dyDescent="0.25">
      <c r="B1091" s="59"/>
      <c r="C1091"/>
    </row>
    <row r="1092" spans="2:3" x14ac:dyDescent="0.25">
      <c r="B1092" s="59"/>
      <c r="C1092"/>
    </row>
    <row r="1093" spans="2:3" x14ac:dyDescent="0.25">
      <c r="B1093" s="59"/>
      <c r="C1093"/>
    </row>
    <row r="1094" spans="2:3" x14ac:dyDescent="0.25">
      <c r="B1094" s="59"/>
      <c r="C1094"/>
    </row>
    <row r="1095" spans="2:3" x14ac:dyDescent="0.25">
      <c r="B1095" s="59"/>
      <c r="C1095"/>
    </row>
    <row r="1096" spans="2:3" x14ac:dyDescent="0.25">
      <c r="B1096" s="59"/>
      <c r="C1096"/>
    </row>
    <row r="1097" spans="2:3" x14ac:dyDescent="0.25">
      <c r="B1097" s="59"/>
      <c r="C1097"/>
    </row>
    <row r="1098" spans="2:3" x14ac:dyDescent="0.25">
      <c r="B1098" s="59"/>
      <c r="C1098"/>
    </row>
    <row r="1099" spans="2:3" x14ac:dyDescent="0.25">
      <c r="B1099" s="59"/>
      <c r="C1099"/>
    </row>
    <row r="1100" spans="2:3" x14ac:dyDescent="0.25">
      <c r="B1100" s="59"/>
      <c r="C1100"/>
    </row>
    <row r="1101" spans="2:3" x14ac:dyDescent="0.25">
      <c r="B1101" s="59"/>
      <c r="C1101"/>
    </row>
    <row r="1102" spans="2:3" x14ac:dyDescent="0.25">
      <c r="B1102" s="59"/>
      <c r="C1102"/>
    </row>
    <row r="1103" spans="2:3" x14ac:dyDescent="0.25">
      <c r="B1103" s="59"/>
      <c r="C1103"/>
    </row>
    <row r="1104" spans="2:3" x14ac:dyDescent="0.25">
      <c r="B1104" s="59"/>
      <c r="C1104"/>
    </row>
    <row r="1105" spans="2:3" x14ac:dyDescent="0.25">
      <c r="B1105" s="59"/>
      <c r="C1105"/>
    </row>
    <row r="1106" spans="2:3" x14ac:dyDescent="0.25">
      <c r="B1106" s="59"/>
      <c r="C1106"/>
    </row>
    <row r="1107" spans="2:3" x14ac:dyDescent="0.25">
      <c r="B1107" s="59"/>
      <c r="C1107"/>
    </row>
    <row r="1108" spans="2:3" x14ac:dyDescent="0.25">
      <c r="B1108" s="59"/>
      <c r="C1108"/>
    </row>
    <row r="1109" spans="2:3" x14ac:dyDescent="0.25">
      <c r="B1109" s="59"/>
      <c r="C1109"/>
    </row>
    <row r="1110" spans="2:3" x14ac:dyDescent="0.25">
      <c r="B1110" s="59"/>
      <c r="C1110"/>
    </row>
    <row r="1111" spans="2:3" x14ac:dyDescent="0.25">
      <c r="B1111" s="59"/>
      <c r="C1111"/>
    </row>
    <row r="1112" spans="2:3" x14ac:dyDescent="0.25">
      <c r="B1112" s="59"/>
      <c r="C1112"/>
    </row>
    <row r="1113" spans="2:3" x14ac:dyDescent="0.25">
      <c r="B1113" s="59"/>
      <c r="C1113"/>
    </row>
    <row r="1114" spans="2:3" x14ac:dyDescent="0.25">
      <c r="B1114" s="59"/>
      <c r="C1114"/>
    </row>
    <row r="1115" spans="2:3" x14ac:dyDescent="0.25">
      <c r="B1115" s="59"/>
      <c r="C1115"/>
    </row>
    <row r="1116" spans="2:3" x14ac:dyDescent="0.25">
      <c r="B1116" s="59"/>
      <c r="C1116"/>
    </row>
    <row r="1117" spans="2:3" x14ac:dyDescent="0.25">
      <c r="B1117" s="59"/>
      <c r="C1117"/>
    </row>
    <row r="1118" spans="2:3" x14ac:dyDescent="0.25">
      <c r="B1118" s="59"/>
      <c r="C1118"/>
    </row>
    <row r="1119" spans="2:3" x14ac:dyDescent="0.25">
      <c r="B1119" s="59"/>
      <c r="C1119"/>
    </row>
    <row r="1120" spans="2:3" x14ac:dyDescent="0.25">
      <c r="B1120" s="59"/>
      <c r="C1120"/>
    </row>
    <row r="1121" spans="2:3" x14ac:dyDescent="0.25">
      <c r="B1121" s="59"/>
      <c r="C1121"/>
    </row>
    <row r="1122" spans="2:3" x14ac:dyDescent="0.25">
      <c r="B1122" s="59"/>
      <c r="C1122"/>
    </row>
    <row r="1123" spans="2:3" x14ac:dyDescent="0.25">
      <c r="B1123" s="59"/>
      <c r="C1123"/>
    </row>
    <row r="1124" spans="2:3" x14ac:dyDescent="0.25">
      <c r="B1124" s="59"/>
      <c r="C1124"/>
    </row>
    <row r="1125" spans="2:3" x14ac:dyDescent="0.25">
      <c r="B1125" s="59"/>
      <c r="C1125"/>
    </row>
    <row r="1126" spans="2:3" x14ac:dyDescent="0.25">
      <c r="B1126" s="59"/>
      <c r="C1126"/>
    </row>
    <row r="1127" spans="2:3" x14ac:dyDescent="0.25">
      <c r="B1127" s="59"/>
      <c r="C1127"/>
    </row>
    <row r="1128" spans="2:3" x14ac:dyDescent="0.25">
      <c r="B1128" s="59"/>
      <c r="C1128"/>
    </row>
    <row r="1129" spans="2:3" x14ac:dyDescent="0.25">
      <c r="B1129" s="59"/>
      <c r="C1129"/>
    </row>
    <row r="1130" spans="2:3" x14ac:dyDescent="0.25">
      <c r="B1130" s="59"/>
      <c r="C1130"/>
    </row>
    <row r="1131" spans="2:3" x14ac:dyDescent="0.25">
      <c r="B1131" s="59"/>
      <c r="C1131"/>
    </row>
    <row r="1132" spans="2:3" x14ac:dyDescent="0.25">
      <c r="B1132" s="59"/>
      <c r="C1132"/>
    </row>
    <row r="1133" spans="2:3" x14ac:dyDescent="0.25">
      <c r="B1133" s="59"/>
      <c r="C1133"/>
    </row>
    <row r="1134" spans="2:3" x14ac:dyDescent="0.25">
      <c r="B1134" s="59"/>
      <c r="C1134"/>
    </row>
    <row r="1135" spans="2:3" x14ac:dyDescent="0.25">
      <c r="B1135" s="59"/>
      <c r="C1135"/>
    </row>
    <row r="1136" spans="2:3" x14ac:dyDescent="0.25">
      <c r="B1136" s="59"/>
      <c r="C1136"/>
    </row>
    <row r="1137" spans="2:3" x14ac:dyDescent="0.25">
      <c r="B1137" s="59"/>
      <c r="C1137"/>
    </row>
    <row r="1138" spans="2:3" x14ac:dyDescent="0.25">
      <c r="B1138" s="59"/>
      <c r="C1138"/>
    </row>
    <row r="1139" spans="2:3" x14ac:dyDescent="0.25">
      <c r="B1139" s="59"/>
      <c r="C1139"/>
    </row>
    <row r="1140" spans="2:3" x14ac:dyDescent="0.25">
      <c r="B1140" s="59"/>
      <c r="C1140"/>
    </row>
    <row r="1141" spans="2:3" x14ac:dyDescent="0.25">
      <c r="B1141" s="59"/>
      <c r="C1141"/>
    </row>
    <row r="1142" spans="2:3" x14ac:dyDescent="0.25">
      <c r="B1142" s="59"/>
      <c r="C1142"/>
    </row>
    <row r="1143" spans="2:3" x14ac:dyDescent="0.25">
      <c r="B1143" s="59"/>
      <c r="C1143"/>
    </row>
    <row r="1144" spans="2:3" x14ac:dyDescent="0.25">
      <c r="B1144" s="59"/>
      <c r="C1144"/>
    </row>
    <row r="1145" spans="2:3" x14ac:dyDescent="0.25">
      <c r="B1145" s="59"/>
      <c r="C1145"/>
    </row>
    <row r="1146" spans="2:3" x14ac:dyDescent="0.25">
      <c r="B1146" s="59"/>
      <c r="C1146"/>
    </row>
    <row r="1147" spans="2:3" x14ac:dyDescent="0.25">
      <c r="B1147" s="59"/>
      <c r="C1147"/>
    </row>
    <row r="1148" spans="2:3" x14ac:dyDescent="0.25">
      <c r="B1148" s="59"/>
      <c r="C1148"/>
    </row>
    <row r="1149" spans="2:3" x14ac:dyDescent="0.25">
      <c r="B1149" s="59"/>
      <c r="C1149"/>
    </row>
    <row r="1150" spans="2:3" x14ac:dyDescent="0.25">
      <c r="B1150" s="59"/>
      <c r="C1150"/>
    </row>
    <row r="1151" spans="2:3" x14ac:dyDescent="0.25">
      <c r="B1151" s="59"/>
      <c r="C1151"/>
    </row>
    <row r="1152" spans="2:3" x14ac:dyDescent="0.25">
      <c r="B1152" s="59"/>
      <c r="C1152"/>
    </row>
    <row r="1153" spans="2:3" x14ac:dyDescent="0.25">
      <c r="B1153" s="59"/>
      <c r="C1153"/>
    </row>
    <row r="1154" spans="2:3" x14ac:dyDescent="0.25">
      <c r="B1154" s="59"/>
      <c r="C1154"/>
    </row>
    <row r="1155" spans="2:3" x14ac:dyDescent="0.25">
      <c r="B1155" s="59"/>
      <c r="C1155"/>
    </row>
    <row r="1156" spans="2:3" x14ac:dyDescent="0.25">
      <c r="B1156" s="59"/>
      <c r="C1156"/>
    </row>
    <row r="1157" spans="2:3" x14ac:dyDescent="0.25">
      <c r="B1157" s="59"/>
      <c r="C1157"/>
    </row>
    <row r="1158" spans="2:3" x14ac:dyDescent="0.25">
      <c r="B1158" s="59"/>
      <c r="C1158"/>
    </row>
    <row r="1159" spans="2:3" x14ac:dyDescent="0.25">
      <c r="B1159" s="59"/>
      <c r="C1159"/>
    </row>
    <row r="1160" spans="2:3" x14ac:dyDescent="0.25">
      <c r="B1160" s="59"/>
      <c r="C1160"/>
    </row>
    <row r="1161" spans="2:3" x14ac:dyDescent="0.25">
      <c r="B1161" s="59"/>
      <c r="C1161"/>
    </row>
    <row r="1162" spans="2:3" x14ac:dyDescent="0.25">
      <c r="B1162" s="59"/>
      <c r="C1162"/>
    </row>
    <row r="1163" spans="2:3" x14ac:dyDescent="0.25">
      <c r="B1163" s="59"/>
      <c r="C1163"/>
    </row>
    <row r="1164" spans="2:3" x14ac:dyDescent="0.25">
      <c r="B1164" s="59"/>
      <c r="C1164"/>
    </row>
    <row r="1165" spans="2:3" x14ac:dyDescent="0.25">
      <c r="B1165" s="59"/>
      <c r="C1165"/>
    </row>
    <row r="1166" spans="2:3" x14ac:dyDescent="0.25">
      <c r="B1166" s="59"/>
      <c r="C1166"/>
    </row>
    <row r="1167" spans="2:3" x14ac:dyDescent="0.25">
      <c r="B1167" s="59"/>
      <c r="C1167"/>
    </row>
    <row r="1168" spans="2:3" x14ac:dyDescent="0.25">
      <c r="B1168" s="59"/>
      <c r="C1168"/>
    </row>
    <row r="1169" spans="2:3" x14ac:dyDescent="0.25">
      <c r="B1169" s="59"/>
      <c r="C1169"/>
    </row>
    <row r="1170" spans="2:3" x14ac:dyDescent="0.25">
      <c r="B1170" s="59"/>
      <c r="C1170"/>
    </row>
    <row r="1171" spans="2:3" x14ac:dyDescent="0.25">
      <c r="B1171" s="59"/>
      <c r="C1171"/>
    </row>
    <row r="1172" spans="2:3" x14ac:dyDescent="0.25">
      <c r="B1172" s="59"/>
      <c r="C1172"/>
    </row>
    <row r="1173" spans="2:3" x14ac:dyDescent="0.25">
      <c r="B1173" s="59"/>
      <c r="C1173"/>
    </row>
    <row r="1174" spans="2:3" x14ac:dyDescent="0.25">
      <c r="B1174" s="59"/>
      <c r="C1174"/>
    </row>
    <row r="1175" spans="2:3" x14ac:dyDescent="0.25">
      <c r="B1175" s="59"/>
      <c r="C1175"/>
    </row>
    <row r="1176" spans="2:3" x14ac:dyDescent="0.25">
      <c r="B1176" s="59"/>
      <c r="C1176"/>
    </row>
    <row r="1177" spans="2:3" x14ac:dyDescent="0.25">
      <c r="B1177" s="59"/>
      <c r="C1177"/>
    </row>
    <row r="1178" spans="2:3" x14ac:dyDescent="0.25">
      <c r="B1178" s="59"/>
      <c r="C1178"/>
    </row>
    <row r="1179" spans="2:3" x14ac:dyDescent="0.25">
      <c r="B1179" s="59"/>
      <c r="C1179"/>
    </row>
    <row r="1180" spans="2:3" x14ac:dyDescent="0.25">
      <c r="B1180" s="59"/>
      <c r="C1180"/>
    </row>
    <row r="1181" spans="2:3" x14ac:dyDescent="0.25">
      <c r="B1181" s="59"/>
      <c r="C1181"/>
    </row>
    <row r="1182" spans="2:3" x14ac:dyDescent="0.25">
      <c r="B1182" s="59"/>
      <c r="C1182"/>
    </row>
    <row r="1183" spans="2:3" x14ac:dyDescent="0.25">
      <c r="B1183" s="59"/>
      <c r="C1183"/>
    </row>
    <row r="1184" spans="2:3" x14ac:dyDescent="0.25">
      <c r="B1184" s="59"/>
      <c r="C1184"/>
    </row>
    <row r="1185" spans="2:3" x14ac:dyDescent="0.25">
      <c r="B1185" s="59"/>
      <c r="C1185"/>
    </row>
    <row r="1186" spans="2:3" x14ac:dyDescent="0.25">
      <c r="B1186" s="59"/>
      <c r="C1186"/>
    </row>
    <row r="1187" spans="2:3" x14ac:dyDescent="0.25">
      <c r="B1187" s="59"/>
      <c r="C1187"/>
    </row>
    <row r="1188" spans="2:3" x14ac:dyDescent="0.25">
      <c r="B1188" s="59"/>
      <c r="C1188"/>
    </row>
    <row r="1189" spans="2:3" x14ac:dyDescent="0.25">
      <c r="B1189" s="59"/>
      <c r="C1189"/>
    </row>
    <row r="1190" spans="2:3" x14ac:dyDescent="0.25">
      <c r="B1190" s="59"/>
      <c r="C1190"/>
    </row>
    <row r="1191" spans="2:3" x14ac:dyDescent="0.25">
      <c r="B1191" s="59"/>
      <c r="C1191"/>
    </row>
    <row r="1192" spans="2:3" x14ac:dyDescent="0.25">
      <c r="B1192" s="59"/>
      <c r="C1192"/>
    </row>
    <row r="1193" spans="2:3" x14ac:dyDescent="0.25">
      <c r="B1193" s="59"/>
      <c r="C1193"/>
    </row>
    <row r="1194" spans="2:3" x14ac:dyDescent="0.25">
      <c r="B1194" s="59"/>
      <c r="C1194"/>
    </row>
    <row r="1195" spans="2:3" x14ac:dyDescent="0.25">
      <c r="B1195" s="59"/>
      <c r="C1195"/>
    </row>
    <row r="1196" spans="2:3" x14ac:dyDescent="0.25">
      <c r="B1196" s="59"/>
      <c r="C1196"/>
    </row>
    <row r="1197" spans="2:3" x14ac:dyDescent="0.25">
      <c r="B1197" s="59"/>
      <c r="C1197"/>
    </row>
    <row r="1198" spans="2:3" x14ac:dyDescent="0.25">
      <c r="B1198" s="59"/>
      <c r="C1198"/>
    </row>
    <row r="1199" spans="2:3" x14ac:dyDescent="0.25">
      <c r="B1199" s="59"/>
      <c r="C1199"/>
    </row>
    <row r="1200" spans="2:3" x14ac:dyDescent="0.25">
      <c r="B1200" s="59"/>
      <c r="C1200"/>
    </row>
    <row r="1201" spans="2:3" x14ac:dyDescent="0.25">
      <c r="B1201" s="59"/>
      <c r="C1201"/>
    </row>
    <row r="1202" spans="2:3" x14ac:dyDescent="0.25">
      <c r="B1202" s="59"/>
      <c r="C1202"/>
    </row>
    <row r="1203" spans="2:3" x14ac:dyDescent="0.25">
      <c r="B1203" s="59"/>
      <c r="C1203"/>
    </row>
    <row r="1204" spans="2:3" x14ac:dyDescent="0.25">
      <c r="B1204" s="59"/>
      <c r="C1204"/>
    </row>
    <row r="1205" spans="2:3" x14ac:dyDescent="0.25">
      <c r="B1205" s="59"/>
      <c r="C1205"/>
    </row>
    <row r="1206" spans="2:3" x14ac:dyDescent="0.25">
      <c r="B1206" s="59"/>
      <c r="C1206"/>
    </row>
    <row r="1207" spans="2:3" x14ac:dyDescent="0.25">
      <c r="B1207" s="59"/>
      <c r="C1207"/>
    </row>
    <row r="1208" spans="2:3" x14ac:dyDescent="0.25">
      <c r="B1208" s="59"/>
      <c r="C1208"/>
    </row>
    <row r="1209" spans="2:3" x14ac:dyDescent="0.25">
      <c r="B1209" s="59"/>
      <c r="C1209"/>
    </row>
    <row r="1210" spans="2:3" x14ac:dyDescent="0.25">
      <c r="B1210" s="59"/>
      <c r="C1210"/>
    </row>
    <row r="1211" spans="2:3" x14ac:dyDescent="0.25">
      <c r="B1211" s="59"/>
      <c r="C1211"/>
    </row>
    <row r="1212" spans="2:3" x14ac:dyDescent="0.25">
      <c r="B1212" s="59"/>
      <c r="C1212"/>
    </row>
    <row r="1213" spans="2:3" x14ac:dyDescent="0.25">
      <c r="B1213" s="59"/>
      <c r="C1213"/>
    </row>
    <row r="1214" spans="2:3" x14ac:dyDescent="0.25">
      <c r="B1214" s="59"/>
      <c r="C1214"/>
    </row>
    <row r="1215" spans="2:3" x14ac:dyDescent="0.25">
      <c r="B1215" s="59"/>
      <c r="C1215"/>
    </row>
    <row r="1216" spans="2:3" x14ac:dyDescent="0.25">
      <c r="B1216" s="59"/>
      <c r="C1216"/>
    </row>
    <row r="1217" spans="2:3" x14ac:dyDescent="0.25">
      <c r="B1217" s="59"/>
      <c r="C1217"/>
    </row>
    <row r="1218" spans="2:3" x14ac:dyDescent="0.25">
      <c r="B1218" s="59"/>
      <c r="C1218"/>
    </row>
    <row r="1219" spans="2:3" x14ac:dyDescent="0.25">
      <c r="B1219" s="59"/>
      <c r="C1219"/>
    </row>
    <row r="1220" spans="2:3" x14ac:dyDescent="0.25">
      <c r="B1220" s="59"/>
      <c r="C1220"/>
    </row>
    <row r="1221" spans="2:3" x14ac:dyDescent="0.25">
      <c r="B1221" s="59"/>
      <c r="C1221"/>
    </row>
    <row r="1222" spans="2:3" x14ac:dyDescent="0.25">
      <c r="B1222" s="59"/>
      <c r="C1222"/>
    </row>
    <row r="1223" spans="2:3" x14ac:dyDescent="0.25">
      <c r="B1223" s="59"/>
      <c r="C1223"/>
    </row>
    <row r="1224" spans="2:3" x14ac:dyDescent="0.25">
      <c r="B1224" s="59"/>
      <c r="C1224"/>
    </row>
    <row r="1225" spans="2:3" x14ac:dyDescent="0.25">
      <c r="B1225" s="59"/>
      <c r="C1225"/>
    </row>
    <row r="1226" spans="2:3" x14ac:dyDescent="0.25">
      <c r="B1226" s="59"/>
      <c r="C1226"/>
    </row>
    <row r="1227" spans="2:3" x14ac:dyDescent="0.25">
      <c r="B1227" s="59"/>
      <c r="C1227"/>
    </row>
    <row r="1228" spans="2:3" x14ac:dyDescent="0.25">
      <c r="B1228" s="59"/>
      <c r="C1228"/>
    </row>
    <row r="1229" spans="2:3" x14ac:dyDescent="0.25">
      <c r="B1229" s="59"/>
      <c r="C1229"/>
    </row>
    <row r="1230" spans="2:3" x14ac:dyDescent="0.25">
      <c r="B1230" s="59"/>
      <c r="C1230"/>
    </row>
    <row r="1231" spans="2:3" x14ac:dyDescent="0.25">
      <c r="B1231" s="59"/>
      <c r="C1231"/>
    </row>
    <row r="1232" spans="2:3" x14ac:dyDescent="0.25">
      <c r="B1232" s="59"/>
      <c r="C1232"/>
    </row>
    <row r="1233" spans="2:3" x14ac:dyDescent="0.25">
      <c r="B1233" s="59"/>
      <c r="C1233"/>
    </row>
    <row r="1234" spans="2:3" x14ac:dyDescent="0.25">
      <c r="B1234" s="59"/>
      <c r="C1234"/>
    </row>
    <row r="1235" spans="2:3" x14ac:dyDescent="0.25">
      <c r="B1235" s="59"/>
      <c r="C1235"/>
    </row>
    <row r="1236" spans="2:3" x14ac:dyDescent="0.25">
      <c r="B1236" s="59"/>
      <c r="C1236"/>
    </row>
    <row r="1237" spans="2:3" x14ac:dyDescent="0.25">
      <c r="B1237" s="59"/>
      <c r="C1237"/>
    </row>
    <row r="1238" spans="2:3" x14ac:dyDescent="0.25">
      <c r="B1238" s="59"/>
      <c r="C1238"/>
    </row>
    <row r="1239" spans="2:3" x14ac:dyDescent="0.25">
      <c r="B1239" s="59"/>
      <c r="C1239"/>
    </row>
    <row r="1240" spans="2:3" x14ac:dyDescent="0.25">
      <c r="B1240" s="59"/>
      <c r="C1240"/>
    </row>
    <row r="1241" spans="2:3" x14ac:dyDescent="0.25">
      <c r="B1241" s="59"/>
      <c r="C1241"/>
    </row>
    <row r="1242" spans="2:3" x14ac:dyDescent="0.25">
      <c r="B1242" s="59"/>
      <c r="C1242"/>
    </row>
    <row r="1243" spans="2:3" x14ac:dyDescent="0.25">
      <c r="B1243" s="59"/>
      <c r="C1243"/>
    </row>
    <row r="1244" spans="2:3" x14ac:dyDescent="0.25">
      <c r="B1244" s="59"/>
      <c r="C1244"/>
    </row>
    <row r="1245" spans="2:3" x14ac:dyDescent="0.25">
      <c r="B1245" s="59"/>
      <c r="C1245"/>
    </row>
    <row r="1246" spans="2:3" x14ac:dyDescent="0.25">
      <c r="B1246" s="59"/>
      <c r="C1246"/>
    </row>
    <row r="1247" spans="2:3" x14ac:dyDescent="0.25">
      <c r="B1247" s="59"/>
      <c r="C1247"/>
    </row>
    <row r="1248" spans="2:3" x14ac:dyDescent="0.25">
      <c r="B1248" s="59"/>
      <c r="C1248"/>
    </row>
    <row r="1249" spans="2:3" x14ac:dyDescent="0.25">
      <c r="B1249" s="59"/>
      <c r="C1249"/>
    </row>
    <row r="1250" spans="2:3" x14ac:dyDescent="0.25">
      <c r="B1250" s="59"/>
      <c r="C1250"/>
    </row>
    <row r="1251" spans="2:3" x14ac:dyDescent="0.25">
      <c r="B1251" s="59"/>
      <c r="C1251"/>
    </row>
    <row r="1252" spans="2:3" x14ac:dyDescent="0.25">
      <c r="B1252" s="59"/>
      <c r="C1252"/>
    </row>
    <row r="1253" spans="2:3" x14ac:dyDescent="0.25">
      <c r="B1253" s="59"/>
      <c r="C1253"/>
    </row>
    <row r="1254" spans="2:3" x14ac:dyDescent="0.25">
      <c r="B1254" s="59"/>
      <c r="C1254"/>
    </row>
    <row r="1255" spans="2:3" x14ac:dyDescent="0.25">
      <c r="B1255" s="59"/>
      <c r="C1255"/>
    </row>
    <row r="1256" spans="2:3" x14ac:dyDescent="0.25">
      <c r="B1256" s="59"/>
      <c r="C1256"/>
    </row>
    <row r="1257" spans="2:3" x14ac:dyDescent="0.25">
      <c r="B1257" s="59"/>
      <c r="C1257"/>
    </row>
    <row r="1258" spans="2:3" x14ac:dyDescent="0.25">
      <c r="B1258" s="59"/>
      <c r="C1258"/>
    </row>
    <row r="1259" spans="2:3" x14ac:dyDescent="0.25">
      <c r="B1259" s="59"/>
      <c r="C1259"/>
    </row>
    <row r="1260" spans="2:3" x14ac:dyDescent="0.25">
      <c r="B1260" s="59"/>
      <c r="C1260"/>
    </row>
    <row r="1261" spans="2:3" x14ac:dyDescent="0.25">
      <c r="B1261" s="59"/>
      <c r="C1261"/>
    </row>
    <row r="1262" spans="2:3" x14ac:dyDescent="0.25">
      <c r="B1262" s="59"/>
      <c r="C1262"/>
    </row>
    <row r="1263" spans="2:3" x14ac:dyDescent="0.25">
      <c r="B1263" s="59"/>
      <c r="C1263"/>
    </row>
    <row r="1264" spans="2:3" x14ac:dyDescent="0.25">
      <c r="B1264" s="59"/>
      <c r="C1264"/>
    </row>
    <row r="1265" spans="2:3" x14ac:dyDescent="0.25">
      <c r="B1265" s="59"/>
      <c r="C1265"/>
    </row>
    <row r="1266" spans="2:3" x14ac:dyDescent="0.25">
      <c r="B1266" s="59"/>
      <c r="C1266"/>
    </row>
    <row r="1267" spans="2:3" x14ac:dyDescent="0.25">
      <c r="B1267" s="59"/>
      <c r="C1267"/>
    </row>
    <row r="1268" spans="2:3" x14ac:dyDescent="0.25">
      <c r="B1268" s="59"/>
      <c r="C1268"/>
    </row>
    <row r="1269" spans="2:3" x14ac:dyDescent="0.25">
      <c r="B1269" s="59"/>
      <c r="C1269"/>
    </row>
    <row r="1270" spans="2:3" x14ac:dyDescent="0.25">
      <c r="B1270" s="59"/>
      <c r="C1270"/>
    </row>
    <row r="1271" spans="2:3" x14ac:dyDescent="0.25">
      <c r="B1271" s="59"/>
      <c r="C1271"/>
    </row>
    <row r="1272" spans="2:3" x14ac:dyDescent="0.25">
      <c r="B1272" s="59"/>
      <c r="C1272"/>
    </row>
    <row r="1273" spans="2:3" x14ac:dyDescent="0.25">
      <c r="B1273" s="59"/>
      <c r="C1273"/>
    </row>
    <row r="1274" spans="2:3" x14ac:dyDescent="0.25">
      <c r="B1274" s="59"/>
      <c r="C1274"/>
    </row>
    <row r="1275" spans="2:3" x14ac:dyDescent="0.25">
      <c r="B1275" s="59"/>
      <c r="C1275"/>
    </row>
    <row r="1276" spans="2:3" x14ac:dyDescent="0.25">
      <c r="B1276" s="59"/>
      <c r="C1276"/>
    </row>
    <row r="1277" spans="2:3" x14ac:dyDescent="0.25">
      <c r="B1277" s="59"/>
      <c r="C1277"/>
    </row>
    <row r="1278" spans="2:3" x14ac:dyDescent="0.25">
      <c r="B1278" s="59"/>
      <c r="C1278"/>
    </row>
    <row r="1279" spans="2:3" x14ac:dyDescent="0.25">
      <c r="B1279" s="59"/>
      <c r="C1279"/>
    </row>
    <row r="1280" spans="2:3" x14ac:dyDescent="0.25">
      <c r="B1280" s="59"/>
      <c r="C1280"/>
    </row>
    <row r="1281" spans="2:3" x14ac:dyDescent="0.25">
      <c r="B1281" s="59"/>
      <c r="C1281"/>
    </row>
    <row r="1282" spans="2:3" x14ac:dyDescent="0.25">
      <c r="B1282" s="59"/>
      <c r="C1282"/>
    </row>
    <row r="1283" spans="2:3" x14ac:dyDescent="0.25">
      <c r="B1283" s="59"/>
      <c r="C1283"/>
    </row>
    <row r="1284" spans="2:3" x14ac:dyDescent="0.25">
      <c r="B1284" s="59"/>
      <c r="C1284"/>
    </row>
    <row r="1285" spans="2:3" x14ac:dyDescent="0.25">
      <c r="B1285" s="59"/>
      <c r="C1285"/>
    </row>
    <row r="1286" spans="2:3" x14ac:dyDescent="0.25">
      <c r="B1286" s="59"/>
      <c r="C1286"/>
    </row>
    <row r="1287" spans="2:3" x14ac:dyDescent="0.25">
      <c r="B1287" s="59"/>
      <c r="C1287"/>
    </row>
    <row r="1288" spans="2:3" x14ac:dyDescent="0.25">
      <c r="B1288" s="59"/>
      <c r="C1288"/>
    </row>
    <row r="1289" spans="2:3" x14ac:dyDescent="0.25">
      <c r="B1289" s="59"/>
      <c r="C1289"/>
    </row>
    <row r="1290" spans="2:3" x14ac:dyDescent="0.25">
      <c r="B1290" s="59"/>
      <c r="C1290"/>
    </row>
    <row r="1291" spans="2:3" x14ac:dyDescent="0.25">
      <c r="B1291" s="59"/>
      <c r="C1291"/>
    </row>
    <row r="1292" spans="2:3" x14ac:dyDescent="0.25">
      <c r="B1292" s="59"/>
      <c r="C1292"/>
    </row>
    <row r="1293" spans="2:3" x14ac:dyDescent="0.25">
      <c r="B1293" s="59"/>
      <c r="C1293"/>
    </row>
    <row r="1294" spans="2:3" x14ac:dyDescent="0.25">
      <c r="B1294" s="59"/>
      <c r="C1294"/>
    </row>
    <row r="1295" spans="2:3" x14ac:dyDescent="0.25">
      <c r="B1295" s="59"/>
      <c r="C1295"/>
    </row>
    <row r="1296" spans="2:3" x14ac:dyDescent="0.25">
      <c r="B1296" s="59"/>
      <c r="C1296"/>
    </row>
    <row r="1297" spans="2:3" x14ac:dyDescent="0.25">
      <c r="B1297" s="59"/>
      <c r="C1297"/>
    </row>
    <row r="1298" spans="2:3" x14ac:dyDescent="0.25">
      <c r="B1298" s="59"/>
      <c r="C1298"/>
    </row>
    <row r="1299" spans="2:3" x14ac:dyDescent="0.25">
      <c r="B1299" s="59"/>
      <c r="C1299"/>
    </row>
    <row r="1300" spans="2:3" x14ac:dyDescent="0.25">
      <c r="B1300" s="59"/>
      <c r="C1300"/>
    </row>
    <row r="1301" spans="2:3" x14ac:dyDescent="0.25">
      <c r="B1301" s="59"/>
      <c r="C1301"/>
    </row>
    <row r="1302" spans="2:3" x14ac:dyDescent="0.25">
      <c r="B1302" s="59"/>
      <c r="C1302"/>
    </row>
    <row r="1303" spans="2:3" x14ac:dyDescent="0.25">
      <c r="B1303" s="59"/>
      <c r="C1303"/>
    </row>
    <row r="1304" spans="2:3" x14ac:dyDescent="0.25">
      <c r="B1304" s="59"/>
      <c r="C1304"/>
    </row>
    <row r="1305" spans="2:3" x14ac:dyDescent="0.25">
      <c r="B1305" s="59"/>
      <c r="C1305"/>
    </row>
    <row r="1306" spans="2:3" x14ac:dyDescent="0.25">
      <c r="B1306" s="59"/>
      <c r="C1306"/>
    </row>
    <row r="1307" spans="2:3" x14ac:dyDescent="0.25">
      <c r="B1307" s="59"/>
      <c r="C1307"/>
    </row>
    <row r="1308" spans="2:3" x14ac:dyDescent="0.25">
      <c r="B1308" s="59"/>
      <c r="C1308"/>
    </row>
    <row r="1309" spans="2:3" x14ac:dyDescent="0.25">
      <c r="B1309" s="59"/>
      <c r="C1309"/>
    </row>
    <row r="1310" spans="2:3" x14ac:dyDescent="0.25">
      <c r="B1310" s="59"/>
      <c r="C1310"/>
    </row>
    <row r="1311" spans="2:3" x14ac:dyDescent="0.25">
      <c r="B1311" s="59"/>
      <c r="C1311"/>
    </row>
    <row r="1312" spans="2:3" x14ac:dyDescent="0.25">
      <c r="B1312" s="59"/>
      <c r="C1312"/>
    </row>
    <row r="1313" spans="2:3" x14ac:dyDescent="0.25">
      <c r="B1313" s="59"/>
      <c r="C1313"/>
    </row>
    <row r="1314" spans="2:3" x14ac:dyDescent="0.25">
      <c r="B1314" s="59"/>
      <c r="C1314"/>
    </row>
    <row r="1315" spans="2:3" x14ac:dyDescent="0.25">
      <c r="B1315" s="59"/>
      <c r="C1315"/>
    </row>
    <row r="1316" spans="2:3" x14ac:dyDescent="0.25">
      <c r="B1316" s="59"/>
      <c r="C1316"/>
    </row>
    <row r="1317" spans="2:3" x14ac:dyDescent="0.25">
      <c r="B1317" s="59"/>
      <c r="C1317"/>
    </row>
    <row r="1318" spans="2:3" x14ac:dyDescent="0.25">
      <c r="B1318" s="59"/>
      <c r="C1318"/>
    </row>
    <row r="1319" spans="2:3" x14ac:dyDescent="0.25">
      <c r="B1319" s="59"/>
      <c r="C1319"/>
    </row>
    <row r="1320" spans="2:3" x14ac:dyDescent="0.25">
      <c r="B1320" s="59"/>
      <c r="C1320"/>
    </row>
    <row r="1321" spans="2:3" x14ac:dyDescent="0.25">
      <c r="B1321" s="59"/>
      <c r="C1321"/>
    </row>
    <row r="1322" spans="2:3" x14ac:dyDescent="0.25">
      <c r="B1322" s="59"/>
      <c r="C1322"/>
    </row>
    <row r="1323" spans="2:3" x14ac:dyDescent="0.25">
      <c r="B1323" s="59"/>
      <c r="C1323"/>
    </row>
    <row r="1324" spans="2:3" x14ac:dyDescent="0.25">
      <c r="B1324" s="59"/>
      <c r="C1324"/>
    </row>
    <row r="1325" spans="2:3" x14ac:dyDescent="0.25">
      <c r="B1325" s="59"/>
      <c r="C1325"/>
    </row>
    <row r="1326" spans="2:3" x14ac:dyDescent="0.25">
      <c r="B1326" s="59"/>
      <c r="C1326"/>
    </row>
    <row r="1327" spans="2:3" x14ac:dyDescent="0.25">
      <c r="B1327" s="59"/>
      <c r="C1327"/>
    </row>
    <row r="1328" spans="2:3" x14ac:dyDescent="0.25">
      <c r="B1328" s="59"/>
      <c r="C1328"/>
    </row>
    <row r="1329" spans="2:3" x14ac:dyDescent="0.25">
      <c r="B1329" s="59"/>
      <c r="C1329"/>
    </row>
    <row r="1330" spans="2:3" x14ac:dyDescent="0.25">
      <c r="B1330" s="59"/>
      <c r="C1330"/>
    </row>
    <row r="1331" spans="2:3" x14ac:dyDescent="0.25">
      <c r="B1331" s="59"/>
      <c r="C1331"/>
    </row>
    <row r="1332" spans="2:3" x14ac:dyDescent="0.25">
      <c r="B1332" s="59"/>
      <c r="C1332"/>
    </row>
    <row r="1333" spans="2:3" x14ac:dyDescent="0.25">
      <c r="B1333" s="59"/>
      <c r="C1333"/>
    </row>
    <row r="1334" spans="2:3" x14ac:dyDescent="0.25">
      <c r="B1334" s="59"/>
      <c r="C1334"/>
    </row>
    <row r="1335" spans="2:3" x14ac:dyDescent="0.25">
      <c r="B1335" s="59"/>
      <c r="C1335"/>
    </row>
    <row r="1336" spans="2:3" x14ac:dyDescent="0.25">
      <c r="B1336" s="59"/>
      <c r="C1336"/>
    </row>
    <row r="1337" spans="2:3" x14ac:dyDescent="0.25">
      <c r="B1337" s="59"/>
      <c r="C1337"/>
    </row>
    <row r="1338" spans="2:3" x14ac:dyDescent="0.25">
      <c r="B1338" s="59"/>
      <c r="C1338"/>
    </row>
    <row r="1339" spans="2:3" x14ac:dyDescent="0.25">
      <c r="B1339" s="59"/>
      <c r="C1339"/>
    </row>
    <row r="1340" spans="2:3" x14ac:dyDescent="0.25">
      <c r="B1340" s="59"/>
      <c r="C1340"/>
    </row>
    <row r="1341" spans="2:3" x14ac:dyDescent="0.25">
      <c r="B1341" s="59"/>
      <c r="C1341"/>
    </row>
    <row r="1342" spans="2:3" x14ac:dyDescent="0.25">
      <c r="B1342" s="59"/>
      <c r="C1342"/>
    </row>
    <row r="1343" spans="2:3" x14ac:dyDescent="0.25">
      <c r="B1343" s="59"/>
      <c r="C1343"/>
    </row>
    <row r="1344" spans="2:3" x14ac:dyDescent="0.25">
      <c r="B1344" s="59"/>
      <c r="C1344"/>
    </row>
    <row r="1345" spans="2:3" x14ac:dyDescent="0.25">
      <c r="B1345" s="59"/>
      <c r="C1345"/>
    </row>
    <row r="1346" spans="2:3" x14ac:dyDescent="0.25">
      <c r="B1346" s="59"/>
      <c r="C1346"/>
    </row>
    <row r="1347" spans="2:3" x14ac:dyDescent="0.25">
      <c r="B1347" s="59"/>
      <c r="C1347"/>
    </row>
    <row r="1348" spans="2:3" x14ac:dyDescent="0.25">
      <c r="B1348" s="59"/>
      <c r="C1348"/>
    </row>
    <row r="1349" spans="2:3" x14ac:dyDescent="0.25">
      <c r="B1349" s="59"/>
      <c r="C1349"/>
    </row>
    <row r="1350" spans="2:3" x14ac:dyDescent="0.25">
      <c r="B1350" s="59"/>
      <c r="C1350"/>
    </row>
    <row r="1351" spans="2:3" x14ac:dyDescent="0.25">
      <c r="B1351" s="59"/>
      <c r="C1351"/>
    </row>
    <row r="1352" spans="2:3" x14ac:dyDescent="0.25">
      <c r="B1352" s="59"/>
      <c r="C1352"/>
    </row>
    <row r="1353" spans="2:3" x14ac:dyDescent="0.25">
      <c r="B1353" s="59"/>
      <c r="C1353"/>
    </row>
    <row r="1354" spans="2:3" x14ac:dyDescent="0.25">
      <c r="B1354" s="59"/>
      <c r="C1354"/>
    </row>
    <row r="1355" spans="2:3" x14ac:dyDescent="0.25">
      <c r="B1355" s="59"/>
      <c r="C1355"/>
    </row>
    <row r="1356" spans="2:3" x14ac:dyDescent="0.25">
      <c r="B1356" s="59"/>
      <c r="C1356"/>
    </row>
    <row r="1357" spans="2:3" x14ac:dyDescent="0.25">
      <c r="B1357" s="59"/>
      <c r="C1357"/>
    </row>
    <row r="1358" spans="2:3" x14ac:dyDescent="0.25">
      <c r="B1358" s="59"/>
      <c r="C1358"/>
    </row>
    <row r="1359" spans="2:3" x14ac:dyDescent="0.25">
      <c r="B1359" s="59"/>
      <c r="C1359"/>
    </row>
    <row r="1360" spans="2:3" x14ac:dyDescent="0.25">
      <c r="B1360" s="59"/>
      <c r="C1360"/>
    </row>
    <row r="1361" spans="2:3" x14ac:dyDescent="0.25">
      <c r="B1361" s="59"/>
      <c r="C1361"/>
    </row>
    <row r="1362" spans="2:3" x14ac:dyDescent="0.25">
      <c r="B1362" s="59"/>
      <c r="C1362"/>
    </row>
    <row r="1363" spans="2:3" x14ac:dyDescent="0.25">
      <c r="B1363" s="59"/>
      <c r="C1363"/>
    </row>
    <row r="1364" spans="2:3" x14ac:dyDescent="0.25">
      <c r="B1364" s="59"/>
      <c r="C1364"/>
    </row>
    <row r="1365" spans="2:3" x14ac:dyDescent="0.25">
      <c r="B1365" s="59"/>
      <c r="C1365"/>
    </row>
    <row r="1366" spans="2:3" x14ac:dyDescent="0.25">
      <c r="B1366" s="59"/>
      <c r="C1366"/>
    </row>
    <row r="1367" spans="2:3" x14ac:dyDescent="0.25">
      <c r="B1367" s="59"/>
      <c r="C1367"/>
    </row>
    <row r="1368" spans="2:3" x14ac:dyDescent="0.25">
      <c r="B1368" s="59"/>
      <c r="C1368"/>
    </row>
    <row r="1369" spans="2:3" x14ac:dyDescent="0.25">
      <c r="B1369" s="59"/>
      <c r="C1369"/>
    </row>
    <row r="1370" spans="2:3" x14ac:dyDescent="0.25">
      <c r="B1370" s="59"/>
      <c r="C1370"/>
    </row>
    <row r="1371" spans="2:3" x14ac:dyDescent="0.25">
      <c r="B1371" s="59"/>
      <c r="C1371"/>
    </row>
    <row r="1372" spans="2:3" x14ac:dyDescent="0.25">
      <c r="B1372" s="59"/>
      <c r="C1372"/>
    </row>
    <row r="1373" spans="2:3" x14ac:dyDescent="0.25">
      <c r="B1373" s="59"/>
      <c r="C1373"/>
    </row>
    <row r="1374" spans="2:3" x14ac:dyDescent="0.25">
      <c r="B1374" s="59"/>
      <c r="C1374"/>
    </row>
    <row r="1375" spans="2:3" x14ac:dyDescent="0.25">
      <c r="B1375" s="59"/>
      <c r="C1375"/>
    </row>
    <row r="1376" spans="2:3" x14ac:dyDescent="0.25">
      <c r="B1376" s="59"/>
      <c r="C1376"/>
    </row>
    <row r="1377" spans="2:3" x14ac:dyDescent="0.25">
      <c r="B1377" s="59"/>
      <c r="C1377"/>
    </row>
    <row r="1378" spans="2:3" x14ac:dyDescent="0.25">
      <c r="B1378" s="59"/>
      <c r="C1378"/>
    </row>
    <row r="1379" spans="2:3" x14ac:dyDescent="0.25">
      <c r="B1379" s="59"/>
      <c r="C1379"/>
    </row>
    <row r="1380" spans="2:3" x14ac:dyDescent="0.25">
      <c r="B1380" s="59"/>
      <c r="C1380"/>
    </row>
    <row r="1381" spans="2:3" x14ac:dyDescent="0.25">
      <c r="B1381" s="59"/>
      <c r="C1381"/>
    </row>
    <row r="1382" spans="2:3" x14ac:dyDescent="0.25">
      <c r="B1382" s="59"/>
      <c r="C1382"/>
    </row>
    <row r="1383" spans="2:3" x14ac:dyDescent="0.25">
      <c r="B1383" s="59"/>
      <c r="C1383"/>
    </row>
    <row r="1384" spans="2:3" x14ac:dyDescent="0.25">
      <c r="B1384" s="59"/>
      <c r="C1384"/>
    </row>
    <row r="1385" spans="2:3" x14ac:dyDescent="0.25">
      <c r="B1385" s="59"/>
      <c r="C1385"/>
    </row>
    <row r="1386" spans="2:3" x14ac:dyDescent="0.25">
      <c r="B1386" s="59"/>
      <c r="C1386"/>
    </row>
    <row r="1387" spans="2:3" x14ac:dyDescent="0.25">
      <c r="B1387" s="59"/>
      <c r="C1387"/>
    </row>
    <row r="1388" spans="2:3" x14ac:dyDescent="0.25">
      <c r="B1388" s="59"/>
      <c r="C1388"/>
    </row>
    <row r="1389" spans="2:3" x14ac:dyDescent="0.25">
      <c r="B1389" s="59"/>
      <c r="C1389"/>
    </row>
    <row r="1390" spans="2:3" x14ac:dyDescent="0.25">
      <c r="B1390" s="59"/>
      <c r="C1390"/>
    </row>
    <row r="1391" spans="2:3" x14ac:dyDescent="0.25">
      <c r="B1391" s="59"/>
      <c r="C1391"/>
    </row>
    <row r="1392" spans="2:3" x14ac:dyDescent="0.25">
      <c r="B1392" s="59"/>
      <c r="C1392"/>
    </row>
    <row r="1393" spans="2:3" x14ac:dyDescent="0.25">
      <c r="B1393" s="59"/>
      <c r="C1393"/>
    </row>
    <row r="1394" spans="2:3" x14ac:dyDescent="0.25">
      <c r="B1394" s="59"/>
      <c r="C1394"/>
    </row>
    <row r="1395" spans="2:3" x14ac:dyDescent="0.25">
      <c r="B1395" s="59"/>
      <c r="C1395"/>
    </row>
    <row r="1396" spans="2:3" x14ac:dyDescent="0.25">
      <c r="B1396" s="59"/>
      <c r="C1396"/>
    </row>
    <row r="1397" spans="2:3" x14ac:dyDescent="0.25">
      <c r="B1397" s="59"/>
      <c r="C1397"/>
    </row>
    <row r="1398" spans="2:3" x14ac:dyDescent="0.25">
      <c r="B1398" s="59"/>
      <c r="C1398"/>
    </row>
    <row r="1399" spans="2:3" x14ac:dyDescent="0.25">
      <c r="B1399" s="59"/>
      <c r="C1399"/>
    </row>
    <row r="1400" spans="2:3" x14ac:dyDescent="0.25">
      <c r="B1400" s="59"/>
      <c r="C1400"/>
    </row>
    <row r="1401" spans="2:3" x14ac:dyDescent="0.25">
      <c r="B1401" s="59"/>
      <c r="C1401"/>
    </row>
    <row r="1402" spans="2:3" x14ac:dyDescent="0.25">
      <c r="B1402" s="59"/>
      <c r="C1402"/>
    </row>
    <row r="1403" spans="2:3" x14ac:dyDescent="0.25">
      <c r="B1403" s="59"/>
      <c r="C1403"/>
    </row>
    <row r="1404" spans="2:3" x14ac:dyDescent="0.25">
      <c r="B1404" s="59"/>
      <c r="C1404"/>
    </row>
    <row r="1405" spans="2:3" x14ac:dyDescent="0.25">
      <c r="B1405" s="59"/>
      <c r="C1405"/>
    </row>
    <row r="1406" spans="2:3" x14ac:dyDescent="0.25">
      <c r="B1406" s="59"/>
      <c r="C1406"/>
    </row>
    <row r="1407" spans="2:3" x14ac:dyDescent="0.25">
      <c r="B1407" s="59"/>
      <c r="C1407"/>
    </row>
    <row r="1408" spans="2:3" x14ac:dyDescent="0.25">
      <c r="B1408" s="59"/>
      <c r="C1408"/>
    </row>
    <row r="1409" spans="2:3" x14ac:dyDescent="0.25">
      <c r="B1409" s="59"/>
      <c r="C1409"/>
    </row>
    <row r="1410" spans="2:3" x14ac:dyDescent="0.25">
      <c r="B1410" s="59"/>
      <c r="C1410"/>
    </row>
    <row r="1411" spans="2:3" x14ac:dyDescent="0.25">
      <c r="B1411" s="59"/>
      <c r="C1411"/>
    </row>
    <row r="1412" spans="2:3" x14ac:dyDescent="0.25">
      <c r="B1412" s="59"/>
      <c r="C1412"/>
    </row>
    <row r="1413" spans="2:3" x14ac:dyDescent="0.25">
      <c r="B1413" s="59"/>
      <c r="C1413"/>
    </row>
    <row r="1414" spans="2:3" x14ac:dyDescent="0.25">
      <c r="B1414" s="59"/>
      <c r="C1414"/>
    </row>
    <row r="1415" spans="2:3" x14ac:dyDescent="0.25">
      <c r="B1415" s="59"/>
      <c r="C1415"/>
    </row>
    <row r="1416" spans="2:3" x14ac:dyDescent="0.25">
      <c r="B1416" s="59"/>
      <c r="C1416"/>
    </row>
    <row r="1417" spans="2:3" x14ac:dyDescent="0.25">
      <c r="B1417" s="59"/>
      <c r="C1417"/>
    </row>
    <row r="1418" spans="2:3" x14ac:dyDescent="0.25">
      <c r="B1418" s="59"/>
      <c r="C1418"/>
    </row>
    <row r="1419" spans="2:3" x14ac:dyDescent="0.25">
      <c r="B1419" s="59"/>
      <c r="C1419"/>
    </row>
    <row r="1420" spans="2:3" x14ac:dyDescent="0.25">
      <c r="B1420" s="59"/>
      <c r="C1420"/>
    </row>
    <row r="1421" spans="2:3" x14ac:dyDescent="0.25">
      <c r="B1421" s="59"/>
      <c r="C1421"/>
    </row>
    <row r="1422" spans="2:3" x14ac:dyDescent="0.25">
      <c r="B1422" s="59"/>
      <c r="C1422"/>
    </row>
    <row r="1423" spans="2:3" x14ac:dyDescent="0.25">
      <c r="B1423" s="59"/>
      <c r="C1423"/>
    </row>
    <row r="1424" spans="2:3" x14ac:dyDescent="0.25">
      <c r="B1424" s="59"/>
      <c r="C1424"/>
    </row>
    <row r="1425" spans="2:3" x14ac:dyDescent="0.25">
      <c r="B1425" s="59"/>
      <c r="C1425"/>
    </row>
    <row r="1426" spans="2:3" x14ac:dyDescent="0.25">
      <c r="B1426" s="59"/>
      <c r="C1426"/>
    </row>
    <row r="1427" spans="2:3" x14ac:dyDescent="0.25">
      <c r="B1427" s="59"/>
      <c r="C1427"/>
    </row>
    <row r="1428" spans="2:3" x14ac:dyDescent="0.25">
      <c r="B1428" s="59"/>
      <c r="C1428"/>
    </row>
    <row r="1429" spans="2:3" x14ac:dyDescent="0.25">
      <c r="B1429" s="59"/>
      <c r="C1429"/>
    </row>
    <row r="1430" spans="2:3" x14ac:dyDescent="0.25">
      <c r="B1430" s="59"/>
      <c r="C1430"/>
    </row>
    <row r="1431" spans="2:3" x14ac:dyDescent="0.25">
      <c r="B1431" s="59"/>
      <c r="C1431"/>
    </row>
    <row r="1432" spans="2:3" x14ac:dyDescent="0.25">
      <c r="B1432" s="59"/>
      <c r="C1432"/>
    </row>
    <row r="1433" spans="2:3" x14ac:dyDescent="0.25">
      <c r="B1433" s="59"/>
      <c r="C1433"/>
    </row>
    <row r="1434" spans="2:3" x14ac:dyDescent="0.25">
      <c r="B1434" s="59"/>
      <c r="C1434"/>
    </row>
    <row r="1435" spans="2:3" x14ac:dyDescent="0.25">
      <c r="B1435" s="59"/>
      <c r="C1435"/>
    </row>
    <row r="1436" spans="2:3" x14ac:dyDescent="0.25">
      <c r="B1436" s="59"/>
      <c r="C1436"/>
    </row>
    <row r="1437" spans="2:3" x14ac:dyDescent="0.25">
      <c r="B1437" s="59"/>
      <c r="C1437"/>
    </row>
    <row r="1438" spans="2:3" x14ac:dyDescent="0.25">
      <c r="B1438" s="59"/>
      <c r="C1438"/>
    </row>
    <row r="1439" spans="2:3" x14ac:dyDescent="0.25">
      <c r="B1439" s="59"/>
      <c r="C1439"/>
    </row>
    <row r="1440" spans="2:3" x14ac:dyDescent="0.25">
      <c r="B1440" s="59"/>
      <c r="C1440"/>
    </row>
    <row r="1441" spans="2:3" x14ac:dyDescent="0.25">
      <c r="B1441" s="59"/>
      <c r="C1441"/>
    </row>
    <row r="1442" spans="2:3" x14ac:dyDescent="0.25">
      <c r="B1442" s="59"/>
      <c r="C1442"/>
    </row>
    <row r="1443" spans="2:3" x14ac:dyDescent="0.25">
      <c r="B1443" s="59"/>
      <c r="C1443"/>
    </row>
    <row r="1444" spans="2:3" x14ac:dyDescent="0.25">
      <c r="B1444" s="59"/>
      <c r="C1444"/>
    </row>
    <row r="1445" spans="2:3" x14ac:dyDescent="0.25">
      <c r="B1445" s="59"/>
      <c r="C1445"/>
    </row>
    <row r="1446" spans="2:3" x14ac:dyDescent="0.25">
      <c r="B1446" s="59"/>
      <c r="C1446"/>
    </row>
    <row r="1447" spans="2:3" x14ac:dyDescent="0.25">
      <c r="B1447" s="59"/>
      <c r="C1447"/>
    </row>
    <row r="1448" spans="2:3" x14ac:dyDescent="0.25">
      <c r="B1448" s="59"/>
      <c r="C1448"/>
    </row>
    <row r="1449" spans="2:3" x14ac:dyDescent="0.25">
      <c r="B1449" s="59"/>
      <c r="C1449"/>
    </row>
    <row r="1450" spans="2:3" x14ac:dyDescent="0.25">
      <c r="B1450" s="59"/>
      <c r="C1450"/>
    </row>
    <row r="1451" spans="2:3" x14ac:dyDescent="0.25">
      <c r="B1451" s="59"/>
      <c r="C1451"/>
    </row>
    <row r="1452" spans="2:3" x14ac:dyDescent="0.25">
      <c r="B1452" s="59"/>
      <c r="C1452"/>
    </row>
    <row r="1453" spans="2:3" x14ac:dyDescent="0.25">
      <c r="B1453" s="59"/>
      <c r="C1453"/>
    </row>
    <row r="1454" spans="2:3" x14ac:dyDescent="0.25">
      <c r="B1454" s="59"/>
      <c r="C1454"/>
    </row>
    <row r="1455" spans="2:3" x14ac:dyDescent="0.25">
      <c r="B1455" s="59"/>
      <c r="C1455"/>
    </row>
    <row r="1456" spans="2:3" x14ac:dyDescent="0.25">
      <c r="B1456" s="59"/>
      <c r="C1456"/>
    </row>
    <row r="1457" spans="2:3" x14ac:dyDescent="0.25">
      <c r="B1457" s="59"/>
      <c r="C1457"/>
    </row>
    <row r="1458" spans="2:3" x14ac:dyDescent="0.25">
      <c r="B1458" s="59"/>
      <c r="C1458"/>
    </row>
    <row r="1459" spans="2:3" x14ac:dyDescent="0.25">
      <c r="B1459" s="59"/>
      <c r="C1459"/>
    </row>
    <row r="1460" spans="2:3" x14ac:dyDescent="0.25">
      <c r="B1460" s="59"/>
      <c r="C1460"/>
    </row>
    <row r="1461" spans="2:3" x14ac:dyDescent="0.25">
      <c r="B1461" s="59"/>
      <c r="C1461"/>
    </row>
    <row r="1462" spans="2:3" x14ac:dyDescent="0.25">
      <c r="B1462" s="59"/>
      <c r="C1462"/>
    </row>
    <row r="1463" spans="2:3" x14ac:dyDescent="0.25">
      <c r="B1463" s="59"/>
      <c r="C1463"/>
    </row>
    <row r="1464" spans="2:3" x14ac:dyDescent="0.25">
      <c r="B1464" s="59"/>
      <c r="C1464"/>
    </row>
    <row r="1465" spans="2:3" x14ac:dyDescent="0.25">
      <c r="B1465" s="59"/>
      <c r="C1465"/>
    </row>
    <row r="1466" spans="2:3" x14ac:dyDescent="0.25">
      <c r="B1466" s="59"/>
      <c r="C1466"/>
    </row>
    <row r="1467" spans="2:3" x14ac:dyDescent="0.25">
      <c r="B1467" s="59"/>
      <c r="C1467"/>
    </row>
    <row r="1468" spans="2:3" x14ac:dyDescent="0.25">
      <c r="B1468" s="59"/>
      <c r="C1468"/>
    </row>
    <row r="1469" spans="2:3" x14ac:dyDescent="0.25">
      <c r="B1469" s="59"/>
      <c r="C1469"/>
    </row>
    <row r="1470" spans="2:3" x14ac:dyDescent="0.25">
      <c r="B1470" s="59"/>
      <c r="C1470"/>
    </row>
    <row r="1471" spans="2:3" x14ac:dyDescent="0.25">
      <c r="B1471" s="59"/>
      <c r="C1471"/>
    </row>
    <row r="1472" spans="2:3" x14ac:dyDescent="0.25">
      <c r="B1472" s="59"/>
      <c r="C1472"/>
    </row>
    <row r="1473" spans="2:3" x14ac:dyDescent="0.25">
      <c r="B1473" s="59"/>
      <c r="C1473"/>
    </row>
    <row r="1474" spans="2:3" x14ac:dyDescent="0.25">
      <c r="B1474" s="59"/>
      <c r="C1474"/>
    </row>
    <row r="1475" spans="2:3" x14ac:dyDescent="0.25">
      <c r="B1475" s="59"/>
      <c r="C1475"/>
    </row>
    <row r="1476" spans="2:3" x14ac:dyDescent="0.25">
      <c r="B1476" s="59"/>
      <c r="C1476"/>
    </row>
    <row r="1477" spans="2:3" x14ac:dyDescent="0.25">
      <c r="B1477" s="59"/>
      <c r="C1477"/>
    </row>
    <row r="1478" spans="2:3" x14ac:dyDescent="0.25">
      <c r="B1478" s="59"/>
      <c r="C1478"/>
    </row>
    <row r="1479" spans="2:3" x14ac:dyDescent="0.25">
      <c r="B1479" s="59"/>
      <c r="C1479"/>
    </row>
    <row r="1480" spans="2:3" x14ac:dyDescent="0.25">
      <c r="B1480" s="59"/>
      <c r="C1480"/>
    </row>
    <row r="1481" spans="2:3" x14ac:dyDescent="0.25">
      <c r="B1481" s="59"/>
      <c r="C1481"/>
    </row>
    <row r="1482" spans="2:3" x14ac:dyDescent="0.25">
      <c r="B1482" s="59"/>
      <c r="C1482"/>
    </row>
    <row r="1483" spans="2:3" x14ac:dyDescent="0.25">
      <c r="B1483" s="59"/>
      <c r="C1483"/>
    </row>
    <row r="1484" spans="2:3" x14ac:dyDescent="0.25">
      <c r="B1484" s="59"/>
      <c r="C1484"/>
    </row>
    <row r="1485" spans="2:3" x14ac:dyDescent="0.25">
      <c r="B1485" s="59"/>
      <c r="C1485"/>
    </row>
    <row r="1486" spans="2:3" x14ac:dyDescent="0.25">
      <c r="B1486" s="59"/>
      <c r="C1486"/>
    </row>
    <row r="1487" spans="2:3" x14ac:dyDescent="0.25">
      <c r="B1487" s="59"/>
      <c r="C1487"/>
    </row>
    <row r="1488" spans="2:3" x14ac:dyDescent="0.25">
      <c r="B1488" s="59"/>
      <c r="C1488"/>
    </row>
    <row r="1489" spans="2:3" x14ac:dyDescent="0.25">
      <c r="B1489" s="59"/>
      <c r="C1489"/>
    </row>
    <row r="1490" spans="2:3" x14ac:dyDescent="0.25">
      <c r="B1490" s="59"/>
      <c r="C1490"/>
    </row>
    <row r="1491" spans="2:3" x14ac:dyDescent="0.25">
      <c r="B1491" s="59"/>
      <c r="C1491"/>
    </row>
    <row r="1492" spans="2:3" x14ac:dyDescent="0.25">
      <c r="B1492" s="59"/>
      <c r="C1492"/>
    </row>
    <row r="1493" spans="2:3" x14ac:dyDescent="0.25">
      <c r="B1493" s="59"/>
      <c r="C1493"/>
    </row>
    <row r="1494" spans="2:3" x14ac:dyDescent="0.25">
      <c r="B1494" s="59"/>
      <c r="C1494"/>
    </row>
    <row r="1495" spans="2:3" x14ac:dyDescent="0.25">
      <c r="B1495" s="59"/>
      <c r="C1495"/>
    </row>
    <row r="1496" spans="2:3" x14ac:dyDescent="0.25">
      <c r="B1496" s="59"/>
      <c r="C1496"/>
    </row>
    <row r="1497" spans="2:3" x14ac:dyDescent="0.25">
      <c r="B1497" s="59"/>
      <c r="C1497"/>
    </row>
    <row r="1498" spans="2:3" x14ac:dyDescent="0.25">
      <c r="B1498" s="59"/>
      <c r="C1498"/>
    </row>
    <row r="1499" spans="2:3" x14ac:dyDescent="0.25">
      <c r="B1499" s="59"/>
      <c r="C1499"/>
    </row>
    <row r="1500" spans="2:3" x14ac:dyDescent="0.25">
      <c r="B1500" s="59"/>
      <c r="C1500"/>
    </row>
    <row r="1501" spans="2:3" x14ac:dyDescent="0.25">
      <c r="B1501" s="59"/>
      <c r="C1501"/>
    </row>
    <row r="1502" spans="2:3" x14ac:dyDescent="0.25">
      <c r="B1502" s="59"/>
      <c r="C1502"/>
    </row>
    <row r="1503" spans="2:3" x14ac:dyDescent="0.25">
      <c r="B1503" s="59"/>
      <c r="C1503"/>
    </row>
    <row r="1504" spans="2:3" x14ac:dyDescent="0.25">
      <c r="B1504" s="59"/>
      <c r="C1504"/>
    </row>
    <row r="1505" spans="2:3" x14ac:dyDescent="0.25">
      <c r="B1505" s="59"/>
      <c r="C1505"/>
    </row>
    <row r="1506" spans="2:3" x14ac:dyDescent="0.25">
      <c r="B1506" s="59"/>
      <c r="C1506"/>
    </row>
    <row r="1507" spans="2:3" x14ac:dyDescent="0.25">
      <c r="B1507" s="59"/>
      <c r="C1507"/>
    </row>
    <row r="1508" spans="2:3" x14ac:dyDescent="0.25">
      <c r="B1508" s="59"/>
      <c r="C1508"/>
    </row>
    <row r="1509" spans="2:3" x14ac:dyDescent="0.25">
      <c r="B1509" s="59"/>
      <c r="C1509"/>
    </row>
    <row r="1510" spans="2:3" x14ac:dyDescent="0.25">
      <c r="B1510" s="59"/>
      <c r="C1510"/>
    </row>
    <row r="1511" spans="2:3" x14ac:dyDescent="0.25">
      <c r="B1511" s="59"/>
      <c r="C1511"/>
    </row>
    <row r="1512" spans="2:3" x14ac:dyDescent="0.25">
      <c r="B1512" s="59"/>
      <c r="C1512"/>
    </row>
    <row r="1513" spans="2:3" x14ac:dyDescent="0.25">
      <c r="B1513" s="59"/>
      <c r="C1513"/>
    </row>
    <row r="1514" spans="2:3" x14ac:dyDescent="0.25">
      <c r="B1514" s="59"/>
      <c r="C1514"/>
    </row>
    <row r="1515" spans="2:3" x14ac:dyDescent="0.25">
      <c r="B1515" s="59"/>
      <c r="C1515"/>
    </row>
    <row r="1516" spans="2:3" x14ac:dyDescent="0.25">
      <c r="B1516" s="59"/>
      <c r="C1516"/>
    </row>
    <row r="1517" spans="2:3" x14ac:dyDescent="0.25">
      <c r="B1517" s="59"/>
      <c r="C1517"/>
    </row>
    <row r="1518" spans="2:3" x14ac:dyDescent="0.25">
      <c r="B1518" s="59"/>
      <c r="C1518"/>
    </row>
    <row r="1519" spans="2:3" x14ac:dyDescent="0.25">
      <c r="B1519" s="59"/>
      <c r="C1519"/>
    </row>
    <row r="1520" spans="2:3" x14ac:dyDescent="0.25">
      <c r="B1520" s="59"/>
      <c r="C1520"/>
    </row>
    <row r="1521" spans="2:3" x14ac:dyDescent="0.25">
      <c r="B1521" s="59"/>
      <c r="C1521"/>
    </row>
    <row r="1522" spans="2:3" x14ac:dyDescent="0.25">
      <c r="B1522" s="59"/>
      <c r="C1522"/>
    </row>
    <row r="1523" spans="2:3" x14ac:dyDescent="0.25">
      <c r="B1523" s="59"/>
      <c r="C1523"/>
    </row>
    <row r="1524" spans="2:3" x14ac:dyDescent="0.25">
      <c r="B1524" s="59"/>
      <c r="C1524"/>
    </row>
    <row r="1525" spans="2:3" x14ac:dyDescent="0.25">
      <c r="B1525" s="59"/>
      <c r="C1525"/>
    </row>
    <row r="1526" spans="2:3" x14ac:dyDescent="0.25">
      <c r="B1526" s="59"/>
      <c r="C1526"/>
    </row>
    <row r="1527" spans="2:3" x14ac:dyDescent="0.25">
      <c r="B1527" s="59"/>
      <c r="C1527"/>
    </row>
    <row r="1528" spans="2:3" x14ac:dyDescent="0.25">
      <c r="B1528" s="59"/>
      <c r="C1528"/>
    </row>
    <row r="1529" spans="2:3" x14ac:dyDescent="0.25">
      <c r="B1529" s="59"/>
      <c r="C1529"/>
    </row>
    <row r="1530" spans="2:3" x14ac:dyDescent="0.25">
      <c r="B1530" s="59"/>
      <c r="C1530"/>
    </row>
    <row r="1531" spans="2:3" x14ac:dyDescent="0.25">
      <c r="B1531" s="59"/>
      <c r="C1531"/>
    </row>
    <row r="1532" spans="2:3" x14ac:dyDescent="0.25">
      <c r="B1532" s="59"/>
      <c r="C1532"/>
    </row>
    <row r="1533" spans="2:3" x14ac:dyDescent="0.25">
      <c r="B1533" s="59"/>
      <c r="C1533"/>
    </row>
    <row r="1534" spans="2:3" x14ac:dyDescent="0.25">
      <c r="B1534" s="59"/>
      <c r="C1534"/>
    </row>
    <row r="1535" spans="2:3" x14ac:dyDescent="0.25">
      <c r="B1535" s="59"/>
      <c r="C1535"/>
    </row>
    <row r="1536" spans="2:3" x14ac:dyDescent="0.25">
      <c r="B1536" s="59"/>
      <c r="C1536"/>
    </row>
    <row r="1537" spans="2:3" x14ac:dyDescent="0.25">
      <c r="B1537" s="59"/>
      <c r="C1537"/>
    </row>
    <row r="1538" spans="2:3" x14ac:dyDescent="0.25">
      <c r="B1538" s="59"/>
      <c r="C1538"/>
    </row>
    <row r="1539" spans="2:3" x14ac:dyDescent="0.25">
      <c r="B1539" s="59"/>
      <c r="C1539"/>
    </row>
    <row r="1540" spans="2:3" x14ac:dyDescent="0.25">
      <c r="B1540" s="59"/>
      <c r="C1540"/>
    </row>
    <row r="1541" spans="2:3" x14ac:dyDescent="0.25">
      <c r="B1541" s="59"/>
      <c r="C1541"/>
    </row>
    <row r="1542" spans="2:3" x14ac:dyDescent="0.25">
      <c r="B1542" s="59"/>
      <c r="C1542"/>
    </row>
    <row r="1543" spans="2:3" x14ac:dyDescent="0.25">
      <c r="B1543" s="59"/>
      <c r="C1543"/>
    </row>
    <row r="1544" spans="2:3" x14ac:dyDescent="0.25">
      <c r="B1544" s="59"/>
      <c r="C1544"/>
    </row>
    <row r="1545" spans="2:3" x14ac:dyDescent="0.25">
      <c r="B1545" s="59"/>
      <c r="C1545"/>
    </row>
    <row r="1546" spans="2:3" x14ac:dyDescent="0.25">
      <c r="B1546" s="59"/>
      <c r="C1546"/>
    </row>
    <row r="1547" spans="2:3" x14ac:dyDescent="0.25">
      <c r="B1547" s="59"/>
      <c r="C1547"/>
    </row>
    <row r="1548" spans="2:3" x14ac:dyDescent="0.25">
      <c r="B1548" s="59"/>
      <c r="C1548"/>
    </row>
    <row r="1549" spans="2:3" x14ac:dyDescent="0.25">
      <c r="B1549" s="59"/>
      <c r="C1549"/>
    </row>
    <row r="1550" spans="2:3" x14ac:dyDescent="0.25">
      <c r="B1550" s="59"/>
      <c r="C1550"/>
    </row>
    <row r="1551" spans="2:3" x14ac:dyDescent="0.25">
      <c r="B1551" s="59"/>
      <c r="C1551"/>
    </row>
    <row r="1552" spans="2:3" x14ac:dyDescent="0.25">
      <c r="B1552" s="59"/>
      <c r="C1552"/>
    </row>
    <row r="1553" spans="2:3" x14ac:dyDescent="0.25">
      <c r="B1553" s="59"/>
      <c r="C1553"/>
    </row>
    <row r="1554" spans="2:3" x14ac:dyDescent="0.25">
      <c r="B1554" s="59"/>
      <c r="C1554"/>
    </row>
    <row r="1555" spans="2:3" x14ac:dyDescent="0.25">
      <c r="B1555" s="59"/>
      <c r="C1555"/>
    </row>
    <row r="1556" spans="2:3" x14ac:dyDescent="0.25">
      <c r="B1556" s="59"/>
      <c r="C1556"/>
    </row>
    <row r="1557" spans="2:3" x14ac:dyDescent="0.25">
      <c r="B1557" s="59"/>
      <c r="C1557"/>
    </row>
    <row r="1558" spans="2:3" x14ac:dyDescent="0.25">
      <c r="B1558" s="59"/>
      <c r="C1558"/>
    </row>
    <row r="1559" spans="2:3" x14ac:dyDescent="0.25">
      <c r="B1559" s="59"/>
      <c r="C1559"/>
    </row>
    <row r="1560" spans="2:3" x14ac:dyDescent="0.25">
      <c r="B1560" s="59"/>
      <c r="C1560"/>
    </row>
    <row r="1561" spans="2:3" x14ac:dyDescent="0.25">
      <c r="B1561" s="59"/>
      <c r="C1561"/>
    </row>
    <row r="1562" spans="2:3" x14ac:dyDescent="0.25">
      <c r="B1562" s="59"/>
      <c r="C1562"/>
    </row>
    <row r="1563" spans="2:3" x14ac:dyDescent="0.25">
      <c r="B1563" s="59"/>
      <c r="C1563"/>
    </row>
    <row r="1564" spans="2:3" x14ac:dyDescent="0.25">
      <c r="B1564" s="59"/>
      <c r="C1564"/>
    </row>
    <row r="1565" spans="2:3" x14ac:dyDescent="0.25">
      <c r="B1565" s="59"/>
      <c r="C1565"/>
    </row>
    <row r="1566" spans="2:3" x14ac:dyDescent="0.25">
      <c r="B1566" s="59"/>
      <c r="C1566"/>
    </row>
    <row r="1567" spans="2:3" x14ac:dyDescent="0.25">
      <c r="B1567" s="59"/>
      <c r="C1567"/>
    </row>
    <row r="1568" spans="2:3" x14ac:dyDescent="0.25">
      <c r="B1568" s="59"/>
      <c r="C1568"/>
    </row>
    <row r="1569" spans="2:3" x14ac:dyDescent="0.25">
      <c r="B1569" s="59"/>
      <c r="C1569"/>
    </row>
    <row r="1570" spans="2:3" x14ac:dyDescent="0.25">
      <c r="B1570" s="59"/>
      <c r="C1570"/>
    </row>
    <row r="1571" spans="2:3" x14ac:dyDescent="0.25">
      <c r="B1571" s="59"/>
      <c r="C1571"/>
    </row>
    <row r="1572" spans="2:3" x14ac:dyDescent="0.25">
      <c r="B1572" s="59"/>
      <c r="C1572"/>
    </row>
    <row r="1573" spans="2:3" x14ac:dyDescent="0.25">
      <c r="B1573" s="59"/>
      <c r="C1573"/>
    </row>
    <row r="1574" spans="2:3" x14ac:dyDescent="0.25">
      <c r="B1574" s="59"/>
      <c r="C1574"/>
    </row>
    <row r="1575" spans="2:3" x14ac:dyDescent="0.25">
      <c r="B1575" s="59"/>
      <c r="C1575"/>
    </row>
    <row r="1576" spans="2:3" x14ac:dyDescent="0.25">
      <c r="B1576" s="59"/>
      <c r="C1576"/>
    </row>
    <row r="1577" spans="2:3" x14ac:dyDescent="0.25">
      <c r="B1577" s="59"/>
      <c r="C1577"/>
    </row>
    <row r="1578" spans="2:3" x14ac:dyDescent="0.25">
      <c r="B1578" s="59"/>
      <c r="C1578"/>
    </row>
    <row r="1579" spans="2:3" x14ac:dyDescent="0.25">
      <c r="B1579" s="59"/>
      <c r="C1579"/>
    </row>
    <row r="1580" spans="2:3" x14ac:dyDescent="0.25">
      <c r="B1580" s="59"/>
      <c r="C1580"/>
    </row>
    <row r="1581" spans="2:3" x14ac:dyDescent="0.25">
      <c r="B1581" s="59"/>
      <c r="C1581"/>
    </row>
    <row r="1582" spans="2:3" x14ac:dyDescent="0.25">
      <c r="B1582" s="59"/>
      <c r="C1582"/>
    </row>
    <row r="1583" spans="2:3" x14ac:dyDescent="0.25">
      <c r="B1583" s="59"/>
      <c r="C1583"/>
    </row>
    <row r="1584" spans="2:3" x14ac:dyDescent="0.25">
      <c r="B1584" s="59"/>
      <c r="C1584"/>
    </row>
    <row r="1585" spans="2:3" x14ac:dyDescent="0.25">
      <c r="B1585" s="59"/>
      <c r="C1585"/>
    </row>
    <row r="1586" spans="2:3" x14ac:dyDescent="0.25">
      <c r="B1586" s="59"/>
      <c r="C1586"/>
    </row>
    <row r="1587" spans="2:3" x14ac:dyDescent="0.25">
      <c r="B1587" s="59"/>
      <c r="C1587"/>
    </row>
    <row r="1588" spans="2:3" x14ac:dyDescent="0.25">
      <c r="B1588" s="59"/>
      <c r="C1588"/>
    </row>
    <row r="1589" spans="2:3" x14ac:dyDescent="0.25">
      <c r="B1589" s="59"/>
      <c r="C1589"/>
    </row>
    <row r="1590" spans="2:3" x14ac:dyDescent="0.25">
      <c r="B1590" s="59"/>
      <c r="C1590"/>
    </row>
    <row r="1591" spans="2:3" x14ac:dyDescent="0.25">
      <c r="B1591" s="59"/>
      <c r="C1591"/>
    </row>
    <row r="1592" spans="2:3" x14ac:dyDescent="0.25">
      <c r="B1592" s="59"/>
      <c r="C1592"/>
    </row>
    <row r="1593" spans="2:3" x14ac:dyDescent="0.25">
      <c r="B1593" s="59"/>
      <c r="C1593"/>
    </row>
    <row r="1594" spans="2:3" x14ac:dyDescent="0.25">
      <c r="B1594" s="59"/>
      <c r="C1594"/>
    </row>
    <row r="1595" spans="2:3" x14ac:dyDescent="0.25">
      <c r="B1595" s="59"/>
      <c r="C1595"/>
    </row>
    <row r="1596" spans="2:3" x14ac:dyDescent="0.25">
      <c r="B1596" s="59"/>
      <c r="C1596"/>
    </row>
    <row r="1597" spans="2:3" x14ac:dyDescent="0.25">
      <c r="B1597" s="59"/>
      <c r="C1597"/>
    </row>
    <row r="1598" spans="2:3" x14ac:dyDescent="0.25">
      <c r="B1598" s="59"/>
      <c r="C1598"/>
    </row>
    <row r="1599" spans="2:3" x14ac:dyDescent="0.25">
      <c r="B1599" s="59"/>
      <c r="C1599"/>
    </row>
    <row r="1600" spans="2:3" x14ac:dyDescent="0.25">
      <c r="B1600" s="59"/>
      <c r="C1600"/>
    </row>
    <row r="1601" spans="2:3" x14ac:dyDescent="0.25">
      <c r="B1601" s="59"/>
      <c r="C1601"/>
    </row>
    <row r="1602" spans="2:3" x14ac:dyDescent="0.25">
      <c r="B1602" s="59"/>
      <c r="C1602"/>
    </row>
    <row r="1603" spans="2:3" x14ac:dyDescent="0.25">
      <c r="B1603" s="59"/>
      <c r="C1603"/>
    </row>
    <row r="1604" spans="2:3" x14ac:dyDescent="0.25">
      <c r="B1604" s="59"/>
      <c r="C1604"/>
    </row>
    <row r="1605" spans="2:3" x14ac:dyDescent="0.25">
      <c r="B1605" s="59"/>
      <c r="C1605"/>
    </row>
    <row r="1606" spans="2:3" x14ac:dyDescent="0.25">
      <c r="B1606" s="59"/>
      <c r="C1606"/>
    </row>
    <row r="1607" spans="2:3" x14ac:dyDescent="0.25">
      <c r="B1607" s="59"/>
      <c r="C1607"/>
    </row>
    <row r="1608" spans="2:3" x14ac:dyDescent="0.25">
      <c r="B1608" s="59"/>
      <c r="C1608"/>
    </row>
    <row r="1609" spans="2:3" x14ac:dyDescent="0.25">
      <c r="B1609" s="59"/>
      <c r="C1609"/>
    </row>
    <row r="1610" spans="2:3" x14ac:dyDescent="0.25">
      <c r="B1610" s="59"/>
      <c r="C1610"/>
    </row>
    <row r="1611" spans="2:3" x14ac:dyDescent="0.25">
      <c r="B1611" s="59"/>
      <c r="C1611"/>
    </row>
    <row r="1612" spans="2:3" x14ac:dyDescent="0.25">
      <c r="B1612" s="59"/>
      <c r="C16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2015-01-13T07:32:10Z</cp:lastPrinted>
  <dcterms:created xsi:type="dcterms:W3CDTF">2006-09-16T00:00:00Z</dcterms:created>
  <dcterms:modified xsi:type="dcterms:W3CDTF">2023-07-18T11:29:23Z</dcterms:modified>
</cp:coreProperties>
</file>