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1'!$B$9:$AY$120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0" i="1" l="1"/>
</calcChain>
</file>

<file path=xl/sharedStrings.xml><?xml version="1.0" encoding="utf-8"?>
<sst xmlns="http://schemas.openxmlformats.org/spreadsheetml/2006/main" count="316" uniqueCount="137">
  <si>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</si>
  <si>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</si>
  <si>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</si>
  <si>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</si>
  <si>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</si>
  <si>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</si>
  <si>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</si>
  <si>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</si>
  <si>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</si>
  <si>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</si>
  <si>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</si>
  <si>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</si>
  <si>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</si>
  <si>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</si>
  <si>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</si>
  <si>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</si>
  <si>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</si>
  <si>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</si>
  <si>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</si>
  <si>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</si>
  <si>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</si>
  <si>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</si>
  <si>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</si>
  <si>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</si>
  <si>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</si>
  <si>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</si>
  <si>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</si>
  <si>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</si>
  <si>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</si>
  <si>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</si>
  <si>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ДОКТОРСКАЯ ТРАДИЦ. вар п/о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</si>
  <si>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</si>
  <si>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</si>
  <si>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</si>
  <si>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</si>
  <si>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</si>
  <si>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</si>
  <si>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</si>
  <si>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</si>
  <si>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</si>
  <si>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</si>
  <si>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</si>
  <si>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</si>
  <si>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</si>
  <si>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</si>
  <si>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</si>
  <si>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</si>
  <si>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</si>
  <si>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</si>
  <si>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</si>
  <si>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</si>
  <si>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</si>
  <si>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</si>
  <si>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</si>
  <si>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</si>
  <si>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</si>
  <si>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</si>
  <si>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</si>
  <si>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</si>
  <si>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</si>
  <si>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</si>
  <si>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</si>
  <si>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</si>
  <si>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</si>
  <si>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</si>
  <si>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</si>
  <si>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</si>
  <si>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</si>
  <si>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</si>
  <si>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</si>
  <si>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</si>
  <si>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</si>
  <si>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</si>
  <si>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</si>
  <si>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</si>
  <si>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</si>
  <si>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</si>
  <si>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</si>
  <si>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</si>
  <si>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</si>
  <si>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</si>
  <si>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</si>
  <si>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</si>
  <si>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</si>
  <si>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</si>
  <si>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</si>
  <si>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</si>
  <si>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</si>
  <si>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</si>
  <si>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</si>
  <si>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</si>
  <si>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</si>
  <si>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</si>
  <si>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</si>
  <si>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</si>
  <si>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</si>
  <si>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</si>
  <si>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</si>
  <si>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</si>
  <si>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</si>
  <si>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</si>
  <si>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</si>
  <si>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</si>
  <si>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</si>
  <si>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</si>
  <si>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</si>
  <si>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</si>
  <si>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</si>
  <si>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</si>
  <si>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</si>
  <si>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</si>
  <si>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</si>
  <si>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</si>
  <si>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</si>
  <si>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</si>
  <si>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МЯСНОЙ пашт п/о 1/150 16шт.</t>
  </si>
  <si>
    <t>ПЕЧЕНОЧНЫЙ пашт п/о 1/150 16шт.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</si>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</sst>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4"/>
  <sheetViews>
    <sheetView tabSelected="1" zoomScale="87" zoomScaleNormal="87" workbookViewId="0">
      <pane ySplit="9" topLeftCell="A94" activePane="bottomLeft" state="frozen"/>
      <selection pane="bottomLeft" activeCell="E24" sqref="E24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45145</v>
      </c>
      <c r="E3" s="7" t="s">
        <v>3</v>
      </c>
      <c r="F3" s="86"/>
      <c r="G3" s="90">
        <v>45148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6" si="0">RIGHT(D11:D119,4)</f>
        <v>5246</v>
      </c>
      <c r="B11" s="27" t="s">
        <v>22</v>
      </c>
      <c r="C11" s="31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120</v>
      </c>
      <c r="F12" s="23"/>
      <c r="G12" s="23">
        <f>E12*0.84</f>
        <v>100.8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90</v>
      </c>
      <c r="F15" s="23"/>
      <c r="G15" s="23">
        <f>E15*1</f>
        <v>90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200</v>
      </c>
      <c r="F16" s="23"/>
      <c r="G16" s="23">
        <f>E16*0.45</f>
        <v>90</v>
      </c>
      <c r="H16" s="14"/>
      <c r="I16" s="14"/>
      <c r="J16" s="41"/>
      <c r="K16" s="39"/>
    </row>
    <row r="17" spans="1:11" s="15" customFormat="1" ht="16.5" customHeight="1" x14ac:dyDescent="0.25">
      <c r="A17" s="80" t="str">
        <f>RIGHT(D17:D123,4)</f>
        <v>3248</v>
      </c>
      <c r="B17" s="27" t="s">
        <v>30</v>
      </c>
      <c r="C17" s="31" t="s">
        <v>23</v>
      </c>
      <c r="D17" s="28">
        <v>1001010113248</v>
      </c>
      <c r="E17" s="24">
        <v>0</v>
      </c>
      <c r="F17" s="23">
        <v>1.2625</v>
      </c>
      <c r="G17" s="23">
        <f>E17*1</f>
        <v>0</v>
      </c>
      <c r="H17" s="14">
        <v>10.1</v>
      </c>
      <c r="I17" s="14">
        <v>60</v>
      </c>
      <c r="J17" s="41"/>
      <c r="K17" s="39"/>
    </row>
    <row r="18" spans="1:11" s="15" customFormat="1" ht="16.5" customHeight="1" x14ac:dyDescent="0.25">
      <c r="A18" s="80" t="str">
        <f>RIGHT(D18:D125,4)</f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1"/>
      <c r="K18" s="39"/>
    </row>
    <row r="19" spans="1:11" s="15" customFormat="1" ht="16.5" customHeight="1" x14ac:dyDescent="0.25">
      <c r="A19" s="80" t="str">
        <f>RIGHT(D19:D126,4)</f>
        <v>6594</v>
      </c>
      <c r="B19" s="27" t="s">
        <v>32</v>
      </c>
      <c r="C19" s="32" t="s">
        <v>23</v>
      </c>
      <c r="D19" s="28">
        <v>1001010026594</v>
      </c>
      <c r="E19" s="24">
        <v>50</v>
      </c>
      <c r="F19" s="23"/>
      <c r="G19" s="23">
        <f>E19*1</f>
        <v>50</v>
      </c>
      <c r="H19" s="14"/>
      <c r="I19" s="14"/>
      <c r="J19" s="41"/>
      <c r="K19" s="39"/>
    </row>
    <row r="20" spans="1:11" s="15" customFormat="1" ht="16.5" customHeight="1" x14ac:dyDescent="0.25">
      <c r="A20" s="80" t="str">
        <f>RIGHT(D20:D127,4)</f>
        <v>6595</v>
      </c>
      <c r="B20" s="27" t="s">
        <v>33</v>
      </c>
      <c r="C20" s="34" t="s">
        <v>25</v>
      </c>
      <c r="D20" s="28">
        <v>6595</v>
      </c>
      <c r="E20" s="24">
        <v>200</v>
      </c>
      <c r="F20" s="23"/>
      <c r="G20" s="23">
        <f>E20*0.45</f>
        <v>90</v>
      </c>
      <c r="H20" s="14"/>
      <c r="I20" s="14"/>
      <c r="J20" s="41"/>
      <c r="K20" s="39"/>
    </row>
    <row r="21" spans="1:11" ht="16.5" customHeight="1" x14ac:dyDescent="0.25">
      <c r="A21" s="80" t="str">
        <f>RIGHT(D21:D126,4)</f>
        <v>4063</v>
      </c>
      <c r="B21" s="27" t="s">
        <v>34</v>
      </c>
      <c r="C21" s="32" t="s">
        <v>23</v>
      </c>
      <c r="D21" s="28">
        <v>1001012484063</v>
      </c>
      <c r="E21" s="24">
        <v>450</v>
      </c>
      <c r="F21" s="23">
        <v>1.366666666666666</v>
      </c>
      <c r="G21" s="23">
        <f>E21*1</f>
        <v>450</v>
      </c>
      <c r="H21" s="14">
        <v>4.0999999999999996</v>
      </c>
      <c r="I21" s="14">
        <v>60</v>
      </c>
      <c r="J21" s="41"/>
    </row>
    <row r="22" spans="1:11" ht="16.5" customHeight="1" x14ac:dyDescent="0.25">
      <c r="A22" s="80" t="str">
        <f>RIGHT(D22:D127,4)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1"/>
    </row>
    <row r="23" spans="1:11" ht="16.5" customHeight="1" x14ac:dyDescent="0.25">
      <c r="A23" s="80" t="str">
        <f>RIGHT(D23:D128,4)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1"/>
    </row>
    <row r="24" spans="1:11" ht="16.5" customHeight="1" x14ac:dyDescent="0.25">
      <c r="A24" s="80" t="str">
        <f>RIGHT(D24:D129,4)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1"/>
    </row>
    <row r="25" spans="1:11" ht="16.5" customHeight="1" x14ac:dyDescent="0.25">
      <c r="A25" s="80" t="str">
        <f>RIGHT(D25:D130,4)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1"/>
    </row>
    <row r="26" spans="1:11" ht="16.5" customHeight="1" x14ac:dyDescent="0.25">
      <c r="A26" s="80" t="str">
        <f>RIGHT(D26:D132,4)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1"/>
    </row>
    <row r="27" spans="1:11" ht="16.5" customHeight="1" x14ac:dyDescent="0.25">
      <c r="A27" s="80" t="str">
        <f>RIGHT(D27:D134,4)</f>
        <v>5247</v>
      </c>
      <c r="B27" s="27" t="s">
        <v>40</v>
      </c>
      <c r="C27" s="31" t="s">
        <v>23</v>
      </c>
      <c r="D27" s="28">
        <v>1001010855247</v>
      </c>
      <c r="E27" s="24">
        <v>50</v>
      </c>
      <c r="F27" s="23">
        <v>1.48</v>
      </c>
      <c r="G27" s="23">
        <f>E27*1</f>
        <v>50</v>
      </c>
      <c r="H27" s="14">
        <v>2.96</v>
      </c>
      <c r="I27" s="14">
        <v>30</v>
      </c>
      <c r="J27" s="41"/>
    </row>
    <row r="28" spans="1:11" ht="16.5" customHeight="1" x14ac:dyDescent="0.25">
      <c r="A28" s="80" t="str">
        <f>RIGHT(D28:D135,4)</f>
        <v>6597</v>
      </c>
      <c r="B28" s="27" t="s">
        <v>41</v>
      </c>
      <c r="C28" s="34" t="s">
        <v>25</v>
      </c>
      <c r="D28" s="28">
        <v>6597</v>
      </c>
      <c r="E28" s="24">
        <v>40</v>
      </c>
      <c r="F28" s="23"/>
      <c r="G28" s="23">
        <f>E28*0.45</f>
        <v>18</v>
      </c>
      <c r="H28" s="14"/>
      <c r="I28" s="14"/>
      <c r="J28" s="41"/>
    </row>
    <row r="29" spans="1:11" ht="16.5" customHeight="1" x14ac:dyDescent="0.25">
      <c r="A29" s="80" t="str">
        <f>RIGHT(D29:D137,4)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1"/>
    </row>
    <row r="30" spans="1:11" ht="16.5" customHeight="1" x14ac:dyDescent="0.25">
      <c r="A30" s="80" t="str">
        <f>RIGHT(D30:D138,4)</f>
        <v>6348</v>
      </c>
      <c r="B30" s="27" t="s">
        <v>43</v>
      </c>
      <c r="C30" s="34" t="s">
        <v>25</v>
      </c>
      <c r="D30" s="28">
        <v>1001012566348</v>
      </c>
      <c r="E30" s="24">
        <v>600</v>
      </c>
      <c r="F30" s="23">
        <v>0.4</v>
      </c>
      <c r="G30" s="23">
        <f>E30*0.4</f>
        <v>240</v>
      </c>
      <c r="H30" s="14">
        <v>3.2</v>
      </c>
      <c r="I30" s="14">
        <v>60</v>
      </c>
      <c r="J30" s="41"/>
    </row>
    <row r="31" spans="1:11" ht="16.5" customHeight="1" x14ac:dyDescent="0.25">
      <c r="A31" s="80" t="str">
        <f>RIGHT(D31:D140,4)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1"/>
    </row>
    <row r="32" spans="1:11" ht="16.5" customHeight="1" thickBot="1" x14ac:dyDescent="0.3">
      <c r="A32" s="80" t="str">
        <f>RIGHT(D32:D141,4)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1"/>
    </row>
    <row r="33" spans="1:11" ht="16.5" customHeight="1" thickTop="1" thickBot="1" x14ac:dyDescent="0.3">
      <c r="A33" s="80" t="str">
        <f>RIGHT(D33:D142,4)</f>
        <v/>
      </c>
      <c r="B33" s="76" t="s">
        <v>46</v>
      </c>
      <c r="C33" s="76"/>
      <c r="D33" s="76"/>
      <c r="E33" s="76"/>
      <c r="F33" s="75"/>
      <c r="G33" s="76"/>
      <c r="H33" s="76"/>
      <c r="I33" s="76"/>
      <c r="J33" s="77"/>
    </row>
    <row r="34" spans="1:11" s="15" customFormat="1" ht="16.5" customHeight="1" thickTop="1" x14ac:dyDescent="0.25">
      <c r="A34" s="80" t="str">
        <f>RIGHT(D34:D144,4)</f>
        <v>6601</v>
      </c>
      <c r="B34" s="27" t="s">
        <v>47</v>
      </c>
      <c r="C34" s="31" t="s">
        <v>23</v>
      </c>
      <c r="D34" s="28">
        <v>1001022296601</v>
      </c>
      <c r="E34" s="24">
        <v>100</v>
      </c>
      <c r="F34" s="23"/>
      <c r="G34" s="23">
        <f>E34*1</f>
        <v>100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RIGHT(D35:D144,4)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RIGHT(D36:D145,4)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1"/>
      <c r="K36" s="39"/>
    </row>
    <row r="37" spans="1:11" s="15" customFormat="1" ht="16.5" customHeight="1" x14ac:dyDescent="0.25">
      <c r="A37" s="80" t="str">
        <f>RIGHT(D37:D147,4)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1"/>
      <c r="K37" s="39"/>
    </row>
    <row r="38" spans="1:11" ht="16.5" customHeight="1" x14ac:dyDescent="0.25">
      <c r="A38" s="80" t="str">
        <f>RIGHT(D38:D152,4)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1"/>
    </row>
    <row r="39" spans="1:11" ht="16.5" customHeight="1" x14ac:dyDescent="0.25">
      <c r="A39" s="80" t="str">
        <f>RIGHT(D39:D155,4)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1"/>
    </row>
    <row r="40" spans="1:11" ht="16.5" customHeight="1" x14ac:dyDescent="0.25">
      <c r="A40" s="80" t="str">
        <f>RIGHT(D40:D156,4)</f>
        <v>6062</v>
      </c>
      <c r="B40" s="27" t="s">
        <v>53</v>
      </c>
      <c r="C40" s="32" t="s">
        <v>23</v>
      </c>
      <c r="D40" s="28">
        <v>1001024906062</v>
      </c>
      <c r="E40" s="24">
        <v>200</v>
      </c>
      <c r="F40" s="23">
        <v>2.125</v>
      </c>
      <c r="G40" s="23">
        <f>E40*1</f>
        <v>200</v>
      </c>
      <c r="H40" s="14">
        <v>4.25</v>
      </c>
      <c r="I40" s="14">
        <v>45</v>
      </c>
      <c r="J40" s="41"/>
    </row>
    <row r="41" spans="1:11" s="15" customFormat="1" ht="16.5" customHeight="1" x14ac:dyDescent="0.25">
      <c r="A41" s="80" t="str">
        <f>RIGHT(D41:D159,4)</f>
        <v>5818</v>
      </c>
      <c r="B41" s="72" t="s">
        <v>54</v>
      </c>
      <c r="C41" s="31" t="s">
        <v>23</v>
      </c>
      <c r="D41" s="28">
        <v>1001022725818</v>
      </c>
      <c r="E41" s="24">
        <v>0</v>
      </c>
      <c r="F41" s="23">
        <v>1.0666666666666671</v>
      </c>
      <c r="G41" s="23">
        <f>E41*1</f>
        <v>0</v>
      </c>
      <c r="H41" s="14">
        <v>3.2</v>
      </c>
      <c r="I41" s="14">
        <v>45</v>
      </c>
      <c r="J41" s="41"/>
      <c r="K41" s="39"/>
    </row>
    <row r="42" spans="1:11" ht="16.5" customHeight="1" x14ac:dyDescent="0.25">
      <c r="A42" s="80" t="str">
        <f>RIGHT(D42:D160,4)</f>
        <v>6641</v>
      </c>
      <c r="B42" s="47" t="s">
        <v>55</v>
      </c>
      <c r="C42" s="34" t="s">
        <v>25</v>
      </c>
      <c r="D42" s="28">
        <v>6641</v>
      </c>
      <c r="E42" s="24">
        <v>400</v>
      </c>
      <c r="F42" s="23">
        <v>0.45</v>
      </c>
      <c r="G42" s="23">
        <f>E42*0.41</f>
        <v>164</v>
      </c>
      <c r="H42" s="14">
        <v>4.5</v>
      </c>
      <c r="I42" s="14">
        <v>45</v>
      </c>
      <c r="J42" s="41"/>
    </row>
    <row r="43" spans="1:11" ht="16.5" customHeight="1" x14ac:dyDescent="0.25">
      <c r="A43" s="80" t="str">
        <f>RIGHT(D43:D161,4)</f>
        <v>5820</v>
      </c>
      <c r="B43" s="47" t="s">
        <v>56</v>
      </c>
      <c r="C43" s="31" t="s">
        <v>23</v>
      </c>
      <c r="D43" s="28">
        <v>1001022465820</v>
      </c>
      <c r="E43" s="24">
        <v>0</v>
      </c>
      <c r="F43" s="23"/>
      <c r="G43" s="23">
        <f>E43*1</f>
        <v>0</v>
      </c>
      <c r="H43" s="14"/>
      <c r="I43" s="14">
        <v>45</v>
      </c>
      <c r="J43" s="41"/>
    </row>
    <row r="44" spans="1:11" ht="16.5" customHeight="1" x14ac:dyDescent="0.25">
      <c r="A44" s="80" t="str">
        <f>RIGHT(D44:D162,4)</f>
        <v>6590</v>
      </c>
      <c r="B44" s="47" t="s">
        <v>57</v>
      </c>
      <c r="C44" s="34" t="s">
        <v>25</v>
      </c>
      <c r="D44" s="28">
        <v>1001020846590</v>
      </c>
      <c r="E44" s="24">
        <v>300</v>
      </c>
      <c r="F44" s="23"/>
      <c r="G44" s="23">
        <f>E44*0.41</f>
        <v>122.99999999999999</v>
      </c>
      <c r="H44" s="14"/>
      <c r="I44" s="14"/>
      <c r="J44" s="41"/>
    </row>
    <row r="45" spans="1:11" ht="16.5" customHeight="1" x14ac:dyDescent="0.25">
      <c r="A45" s="80" t="str">
        <f>RIGHT(D45:D163,4)</f>
        <v>6563</v>
      </c>
      <c r="B45" s="47" t="s">
        <v>58</v>
      </c>
      <c r="C45" s="31" t="s">
        <v>23</v>
      </c>
      <c r="D45" s="28">
        <v>1001020846563</v>
      </c>
      <c r="E45" s="24">
        <v>0</v>
      </c>
      <c r="F45" s="23"/>
      <c r="G45" s="23">
        <f>E45*1</f>
        <v>0</v>
      </c>
      <c r="H45" s="14"/>
      <c r="I45" s="14"/>
      <c r="J45" s="41"/>
    </row>
    <row r="46" spans="1:11" ht="16.5" customHeight="1" x14ac:dyDescent="0.25">
      <c r="A46" s="80" t="str">
        <f t="shared" ref="A46:A52" si="1">RIGHT(D46:D162,4)</f>
        <v>5532</v>
      </c>
      <c r="B46" s="47" t="s">
        <v>59</v>
      </c>
      <c r="C46" s="34" t="s">
        <v>25</v>
      </c>
      <c r="D46" s="28">
        <v>1001022375532</v>
      </c>
      <c r="E46" s="24">
        <v>0</v>
      </c>
      <c r="F46" s="23">
        <v>0.45</v>
      </c>
      <c r="G46" s="23">
        <f>E46*0.45</f>
        <v>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1"/>
        <v>3678</v>
      </c>
      <c r="B47" s="47" t="s">
        <v>60</v>
      </c>
      <c r="C47" s="31" t="s">
        <v>23</v>
      </c>
      <c r="D47" s="28">
        <v>1001022373678</v>
      </c>
      <c r="E47" s="24">
        <v>0</v>
      </c>
      <c r="F47" s="23">
        <v>2.125</v>
      </c>
      <c r="G47" s="23">
        <f>E47*1</f>
        <v>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1"/>
        <v>3717</v>
      </c>
      <c r="B48" s="27" t="s">
        <v>61</v>
      </c>
      <c r="C48" s="31" t="s">
        <v>23</v>
      </c>
      <c r="D48" s="28">
        <v>1001022373717</v>
      </c>
      <c r="E48" s="24">
        <v>400</v>
      </c>
      <c r="F48" s="23">
        <v>1.033333333333333</v>
      </c>
      <c r="G48" s="23">
        <f>E48*1</f>
        <v>400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1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1"/>
        <v>6642</v>
      </c>
      <c r="B50" s="27" t="s">
        <v>63</v>
      </c>
      <c r="C50" s="36" t="s">
        <v>25</v>
      </c>
      <c r="D50" s="28">
        <v>6642</v>
      </c>
      <c r="E50" s="24">
        <v>400</v>
      </c>
      <c r="F50" s="23"/>
      <c r="G50" s="23">
        <f>E50*0.41</f>
        <v>164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1"/>
        <v>6475</v>
      </c>
      <c r="B51" s="27" t="s">
        <v>64</v>
      </c>
      <c r="C51" s="36" t="s">
        <v>25</v>
      </c>
      <c r="D51" s="28">
        <v>1001025176475</v>
      </c>
      <c r="E51" s="24">
        <v>0</v>
      </c>
      <c r="F51" s="23"/>
      <c r="G51" s="23">
        <f>E51*0.4</f>
        <v>0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1"/>
        <v>6439</v>
      </c>
      <c r="B52" s="27" t="s">
        <v>65</v>
      </c>
      <c r="C52" s="36" t="s">
        <v>25</v>
      </c>
      <c r="D52" s="28">
        <v>1001025166439</v>
      </c>
      <c r="E52" s="24">
        <v>180</v>
      </c>
      <c r="F52" s="23"/>
      <c r="G52" s="23">
        <f>E52*0.38</f>
        <v>68.400000000000006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2">RIGHT(D53:D165,4)</f>
        <v>6297</v>
      </c>
      <c r="B53" s="48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2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2"/>
        <v>6606</v>
      </c>
      <c r="B55" s="48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2"/>
        <v>6648</v>
      </c>
      <c r="B56" s="48" t="s">
        <v>69</v>
      </c>
      <c r="C56" s="31" t="s">
        <v>23</v>
      </c>
      <c r="D56" s="28">
        <v>1001031896648</v>
      </c>
      <c r="E56" s="24">
        <v>20</v>
      </c>
      <c r="F56" s="23"/>
      <c r="G56" s="23">
        <f>E56*1</f>
        <v>20</v>
      </c>
      <c r="H56" s="14"/>
      <c r="I56" s="14"/>
      <c r="J56" s="41"/>
    </row>
    <row r="57" spans="1:11" ht="16.5" customHeight="1" x14ac:dyDescent="0.25">
      <c r="A57" s="80" t="str">
        <f t="shared" si="2"/>
        <v>6650</v>
      </c>
      <c r="B57" s="48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1"/>
    </row>
    <row r="58" spans="1:11" ht="16.5" customHeight="1" x14ac:dyDescent="0.25">
      <c r="A58" s="80" t="str">
        <f t="shared" si="2"/>
        <v>6652</v>
      </c>
      <c r="B58" s="48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1"/>
    </row>
    <row r="59" spans="1:11" ht="16.5" customHeight="1" thickBot="1" x14ac:dyDescent="0.3">
      <c r="A59" s="80" t="str">
        <f>RIGHT(D59:D172,4)</f>
        <v>6527</v>
      </c>
      <c r="B59" s="48" t="s">
        <v>72</v>
      </c>
      <c r="C59" s="31" t="s">
        <v>23</v>
      </c>
      <c r="D59" s="28">
        <v>1001031076527</v>
      </c>
      <c r="E59" s="24">
        <v>80</v>
      </c>
      <c r="F59" s="23">
        <v>1.0166666666666671</v>
      </c>
      <c r="G59" s="23">
        <f>E59*1</f>
        <v>80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RIGHT(D60:D173,4)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RIGHT(D61:D174,4)</f>
        <v>6397</v>
      </c>
      <c r="B61" s="27" t="s">
        <v>74</v>
      </c>
      <c r="C61" s="34" t="s">
        <v>25</v>
      </c>
      <c r="D61" s="28">
        <v>1001302276397</v>
      </c>
      <c r="E61" s="24">
        <v>280</v>
      </c>
      <c r="F61" s="23">
        <v>0.28000000000000003</v>
      </c>
      <c r="G61" s="23">
        <f>E61*0.28</f>
        <v>78.400000000000006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RIGHT(D62:D175,4)</f>
        <v>6658</v>
      </c>
      <c r="B62" s="27" t="s">
        <v>75</v>
      </c>
      <c r="C62" s="34" t="s">
        <v>25</v>
      </c>
      <c r="D62" s="28">
        <v>1001305256658</v>
      </c>
      <c r="E62" s="24">
        <v>90</v>
      </c>
      <c r="F62" s="23"/>
      <c r="G62" s="23">
        <f>E62*0.33</f>
        <v>29.700000000000003</v>
      </c>
      <c r="H62" s="14"/>
      <c r="I62" s="14"/>
      <c r="J62" s="41"/>
    </row>
    <row r="63" spans="1:11" ht="16.5" customHeight="1" x14ac:dyDescent="0.25">
      <c r="A63" s="80" t="str">
        <f>RIGHT(D63:D175,4)</f>
        <v>6400</v>
      </c>
      <c r="B63" s="27" t="s">
        <v>76</v>
      </c>
      <c r="C63" s="34" t="s">
        <v>25</v>
      </c>
      <c r="D63" s="28">
        <v>1001300516400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RIGHT(D64:D176,4)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RIGHT(D65:D178,4)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RIGHT(D66:D179,4)</f>
        <v>6510</v>
      </c>
      <c r="B66" s="27" t="s">
        <v>79</v>
      </c>
      <c r="C66" s="34" t="s">
        <v>25</v>
      </c>
      <c r="D66" s="28">
        <v>1001300386510</v>
      </c>
      <c r="E66" s="24">
        <v>0</v>
      </c>
      <c r="F66" s="23">
        <v>0.35</v>
      </c>
      <c r="G66" s="23">
        <f>E66*0.35</f>
        <v>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RIGHT(D67:D180,4)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RIGHT(D68:D180,4)</f>
        <v>5489</v>
      </c>
      <c r="B68" s="27" t="s">
        <v>81</v>
      </c>
      <c r="C68" s="31" t="s">
        <v>23</v>
      </c>
      <c r="D68" s="28">
        <v>1001050385489</v>
      </c>
      <c r="E68" s="24">
        <v>0</v>
      </c>
      <c r="F68" s="23"/>
      <c r="G68" s="23">
        <f>E68*1</f>
        <v>0</v>
      </c>
      <c r="H68" s="14"/>
      <c r="I68" s="14"/>
      <c r="J68" s="41"/>
    </row>
    <row r="69" spans="1:10" ht="16.5" customHeight="1" x14ac:dyDescent="0.25">
      <c r="A69" s="80" t="str">
        <f>RIGHT(D69:D183,4)</f>
        <v>6365</v>
      </c>
      <c r="B69" s="27" t="s">
        <v>82</v>
      </c>
      <c r="C69" s="34" t="s">
        <v>25</v>
      </c>
      <c r="D69" s="28">
        <v>1001304506365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1"/>
    </row>
    <row r="70" spans="1:10" ht="16.5" customHeight="1" x14ac:dyDescent="0.25">
      <c r="A70" s="80" t="str">
        <f>RIGHT(D70:D184,4)</f>
        <v>6562</v>
      </c>
      <c r="B70" s="27" t="s">
        <v>83</v>
      </c>
      <c r="C70" s="34" t="s">
        <v>25</v>
      </c>
      <c r="D70" s="28">
        <v>1001304506562</v>
      </c>
      <c r="E70" s="24">
        <v>600</v>
      </c>
      <c r="F70" s="23"/>
      <c r="G70" s="23">
        <f>E70*0.28</f>
        <v>168.00000000000003</v>
      </c>
      <c r="H70" s="14"/>
      <c r="I70" s="14"/>
      <c r="J70" s="41"/>
    </row>
    <row r="71" spans="1:10" ht="16.5" customHeight="1" x14ac:dyDescent="0.25">
      <c r="A71" s="80" t="str">
        <f>RIGHT(D71:D185,4)</f>
        <v>6535</v>
      </c>
      <c r="B71" s="27" t="s">
        <v>84</v>
      </c>
      <c r="C71" s="34" t="s">
        <v>25</v>
      </c>
      <c r="D71" s="28">
        <v>6535</v>
      </c>
      <c r="E71" s="24">
        <v>0</v>
      </c>
      <c r="F71" s="23"/>
      <c r="G71" s="23">
        <f>E71*0.35</f>
        <v>0</v>
      </c>
      <c r="H71" s="14"/>
      <c r="I71" s="14"/>
      <c r="J71" s="41"/>
    </row>
    <row r="72" spans="1:10" ht="16.5" customHeight="1" x14ac:dyDescent="0.25">
      <c r="A72" s="80" t="str">
        <f>RIGHT(D72:D186,4)</f>
        <v>6564</v>
      </c>
      <c r="B72" s="27" t="s">
        <v>85</v>
      </c>
      <c r="C72" s="34" t="s">
        <v>25</v>
      </c>
      <c r="D72" s="28">
        <v>1001305196564</v>
      </c>
      <c r="E72" s="24">
        <v>80</v>
      </c>
      <c r="F72" s="23"/>
      <c r="G72" s="23">
        <f>E72*0.31</f>
        <v>24.8</v>
      </c>
      <c r="H72" s="14"/>
      <c r="I72" s="14"/>
      <c r="J72" s="41"/>
    </row>
    <row r="73" spans="1:10" ht="16.5" customHeight="1" x14ac:dyDescent="0.25">
      <c r="A73" s="80" t="str">
        <f>RIGHT(D73:D184,4)</f>
        <v>6372</v>
      </c>
      <c r="B73" s="66" t="s">
        <v>86</v>
      </c>
      <c r="C73" s="34" t="s">
        <v>25</v>
      </c>
      <c r="D73" s="28">
        <v>1001303986372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1"/>
    </row>
    <row r="74" spans="1:10" ht="16.5" customHeight="1" x14ac:dyDescent="0.25">
      <c r="A74" s="80" t="str">
        <f>RIGHT(D74:D185,4)</f>
        <v>5341</v>
      </c>
      <c r="B74" s="66" t="s">
        <v>87</v>
      </c>
      <c r="C74" s="31" t="s">
        <v>23</v>
      </c>
      <c r="D74" s="28">
        <v>1001053985341</v>
      </c>
      <c r="E74" s="24">
        <v>30</v>
      </c>
      <c r="F74" s="23">
        <v>0.71250000000000002</v>
      </c>
      <c r="G74" s="23">
        <f>E74*1</f>
        <v>30</v>
      </c>
      <c r="H74" s="14">
        <v>5.7</v>
      </c>
      <c r="I74" s="14">
        <v>45</v>
      </c>
      <c r="J74" s="41"/>
    </row>
    <row r="75" spans="1:10" ht="16.5" customHeight="1" x14ac:dyDescent="0.25">
      <c r="A75" s="80" t="str">
        <f>RIGHT(D75:D186,4)</f>
        <v>6375</v>
      </c>
      <c r="B75" s="66" t="s">
        <v>88</v>
      </c>
      <c r="C75" s="34" t="s">
        <v>25</v>
      </c>
      <c r="D75" s="28">
        <v>1001303056375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1"/>
    </row>
    <row r="76" spans="1:10" ht="16.5" customHeight="1" x14ac:dyDescent="0.25">
      <c r="A76" s="80" t="str">
        <f>RIGHT(D76:D187,4)</f>
        <v>6566</v>
      </c>
      <c r="B76" s="66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1"/>
    </row>
    <row r="77" spans="1:10" ht="16.5" customHeight="1" x14ac:dyDescent="0.25">
      <c r="A77" s="80" t="str">
        <f>RIGHT(D77:D187,4)</f>
        <v>5544</v>
      </c>
      <c r="B77" s="27" t="s">
        <v>90</v>
      </c>
      <c r="C77" s="31" t="s">
        <v>23</v>
      </c>
      <c r="D77" s="28">
        <v>1001051875544</v>
      </c>
      <c r="E77" s="24">
        <v>0</v>
      </c>
      <c r="F77" s="23">
        <v>0.85</v>
      </c>
      <c r="G77" s="23">
        <f>E77*1</f>
        <v>0</v>
      </c>
      <c r="H77" s="14">
        <v>5.0999999999999996</v>
      </c>
      <c r="I77" s="14">
        <v>45</v>
      </c>
      <c r="J77" s="41"/>
    </row>
    <row r="78" spans="1:10" ht="16.5" customHeight="1" x14ac:dyDescent="0.25">
      <c r="A78" s="80" t="str">
        <f>RIGHT(D78:D189,4)</f>
        <v>6534</v>
      </c>
      <c r="B78" s="27" t="s">
        <v>91</v>
      </c>
      <c r="C78" s="34" t="s">
        <v>25</v>
      </c>
      <c r="D78" s="28">
        <v>1001301876534</v>
      </c>
      <c r="E78" s="24">
        <v>0</v>
      </c>
      <c r="F78" s="23"/>
      <c r="G78" s="23">
        <f>E78*0.35</f>
        <v>0</v>
      </c>
      <c r="H78" s="14"/>
      <c r="I78" s="14"/>
      <c r="J78" s="41"/>
    </row>
    <row r="79" spans="1:10" ht="15.75" customHeight="1" thickBot="1" x14ac:dyDescent="0.3">
      <c r="A79" s="80" t="str">
        <f>RIGHT(D79:D189,4)</f>
        <v>6509</v>
      </c>
      <c r="B79" s="27" t="s">
        <v>92</v>
      </c>
      <c r="C79" s="37" t="s">
        <v>25</v>
      </c>
      <c r="D79" s="28">
        <v>1001301876509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41"/>
    </row>
    <row r="80" spans="1:10" ht="16.5" customHeight="1" thickTop="1" thickBot="1" x14ac:dyDescent="0.3">
      <c r="A80" s="80" t="str">
        <f>RIGHT(D80:D190,4)</f>
        <v/>
      </c>
      <c r="B80" s="76" t="s">
        <v>93</v>
      </c>
      <c r="C80" s="76"/>
      <c r="D80" s="76"/>
      <c r="E80" s="76"/>
      <c r="F80" s="75"/>
      <c r="G80" s="76"/>
      <c r="H80" s="76"/>
      <c r="I80" s="76"/>
      <c r="J80" s="77"/>
    </row>
    <row r="81" spans="1:10" ht="16.5" customHeight="1" thickTop="1" x14ac:dyDescent="0.25">
      <c r="A81" s="80" t="str">
        <f>RIGHT(D81:D191,4)</f>
        <v>5706</v>
      </c>
      <c r="B81" s="27" t="s">
        <v>94</v>
      </c>
      <c r="C81" s="34" t="s">
        <v>25</v>
      </c>
      <c r="D81" s="28">
        <v>1001061975706</v>
      </c>
      <c r="E81" s="24">
        <v>0</v>
      </c>
      <c r="F81" s="23">
        <v>0.25</v>
      </c>
      <c r="G81" s="23">
        <f>E81*0.25</f>
        <v>0</v>
      </c>
      <c r="H81" s="14">
        <v>2</v>
      </c>
      <c r="I81" s="14">
        <v>120</v>
      </c>
      <c r="J81" s="41"/>
    </row>
    <row r="82" spans="1:10" ht="16.5" customHeight="1" x14ac:dyDescent="0.25">
      <c r="A82" s="80" t="str">
        <f>RIGHT(D82:D192,4)</f>
        <v>6454</v>
      </c>
      <c r="B82" s="27" t="s">
        <v>95</v>
      </c>
      <c r="C82" s="34" t="s">
        <v>25</v>
      </c>
      <c r="D82" s="28">
        <v>1001201976454</v>
      </c>
      <c r="E82" s="24">
        <v>140</v>
      </c>
      <c r="F82" s="23">
        <v>0.1</v>
      </c>
      <c r="G82" s="23">
        <f>E82*0.1</f>
        <v>14</v>
      </c>
      <c r="H82" s="14">
        <v>0.8</v>
      </c>
      <c r="I82" s="14">
        <v>60</v>
      </c>
      <c r="J82" s="41"/>
    </row>
    <row r="83" spans="1:10" ht="16.5" customHeight="1" x14ac:dyDescent="0.25">
      <c r="A83" s="80" t="str">
        <f>RIGHT(D83:D194,4)</f>
        <v>5931</v>
      </c>
      <c r="B83" s="27" t="s">
        <v>96</v>
      </c>
      <c r="C83" s="34" t="s">
        <v>25</v>
      </c>
      <c r="D83" s="28">
        <v>1001060755931</v>
      </c>
      <c r="E83" s="24">
        <v>0</v>
      </c>
      <c r="F83" s="23">
        <v>0.22</v>
      </c>
      <c r="G83" s="23">
        <f>E83*0.22</f>
        <v>0</v>
      </c>
      <c r="H83" s="14">
        <v>1.76</v>
      </c>
      <c r="I83" s="14">
        <v>120</v>
      </c>
      <c r="J83" s="41"/>
    </row>
    <row r="84" spans="1:10" ht="16.5" customHeight="1" x14ac:dyDescent="0.25">
      <c r="A84" s="80" t="str">
        <f>RIGHT(D84:D196,4)</f>
        <v>5708</v>
      </c>
      <c r="B84" s="27" t="s">
        <v>97</v>
      </c>
      <c r="C84" s="31" t="s">
        <v>23</v>
      </c>
      <c r="D84" s="28">
        <v>1001063145708</v>
      </c>
      <c r="E84" s="24">
        <v>0</v>
      </c>
      <c r="F84" s="23">
        <v>0.51249999999999996</v>
      </c>
      <c r="G84" s="23">
        <f>E84*1</f>
        <v>0</v>
      </c>
      <c r="H84" s="14">
        <v>4.0999999999999996</v>
      </c>
      <c r="I84" s="14">
        <v>120</v>
      </c>
      <c r="J84" s="41"/>
    </row>
    <row r="85" spans="1:10" ht="16.5" customHeight="1" x14ac:dyDescent="0.25">
      <c r="A85" s="80" t="str">
        <f>RIGHT(D85:D201,4)</f>
        <v>4993</v>
      </c>
      <c r="B85" s="27" t="s">
        <v>98</v>
      </c>
      <c r="C85" s="34" t="s">
        <v>25</v>
      </c>
      <c r="D85" s="28">
        <v>1001060764993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1"/>
    </row>
    <row r="86" spans="1:10" ht="16.5" customHeight="1" x14ac:dyDescent="0.25">
      <c r="A86" s="80" t="str">
        <f>RIGHT(D86:D202,4)</f>
        <v>5682</v>
      </c>
      <c r="B86" s="27" t="s">
        <v>99</v>
      </c>
      <c r="C86" s="34" t="s">
        <v>25</v>
      </c>
      <c r="D86" s="28">
        <v>1001193115682</v>
      </c>
      <c r="E86" s="24">
        <v>0</v>
      </c>
      <c r="F86" s="23">
        <v>0.12</v>
      </c>
      <c r="G86" s="23">
        <f>E86*0.12</f>
        <v>0</v>
      </c>
      <c r="H86" s="14">
        <v>0.96</v>
      </c>
      <c r="I86" s="14">
        <v>60</v>
      </c>
      <c r="J86" s="41"/>
    </row>
    <row r="87" spans="1:10" ht="16.5" customHeight="1" x14ac:dyDescent="0.25">
      <c r="A87" s="80" t="str">
        <f t="shared" ref="A87:A92" si="3">RIGHT(D87:D205,4)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1"/>
    </row>
    <row r="88" spans="1:10" ht="16.5" customHeight="1" x14ac:dyDescent="0.25">
      <c r="A88" s="80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1"/>
    </row>
    <row r="89" spans="1:10" ht="16.5" customHeight="1" thickBot="1" x14ac:dyDescent="0.3">
      <c r="A89" s="80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280</v>
      </c>
      <c r="F89" s="23">
        <v>0.1</v>
      </c>
      <c r="G89" s="23">
        <f>E89*0.1</f>
        <v>28</v>
      </c>
      <c r="H89" s="14">
        <v>0.8</v>
      </c>
      <c r="I89" s="14">
        <v>60</v>
      </c>
      <c r="J89" s="41"/>
    </row>
    <row r="90" spans="1:10" ht="16.5" customHeight="1" thickTop="1" thickBot="1" x14ac:dyDescent="0.3">
      <c r="A90" s="80" t="str">
        <f t="shared" si="3"/>
        <v/>
      </c>
      <c r="B90" s="76" t="s">
        <v>103</v>
      </c>
      <c r="C90" s="76"/>
      <c r="D90" s="76"/>
      <c r="E90" s="76"/>
      <c r="F90" s="75"/>
      <c r="G90" s="76"/>
      <c r="H90" s="76"/>
      <c r="I90" s="76"/>
      <c r="J90" s="77"/>
    </row>
    <row r="91" spans="1:10" ht="16.5" customHeight="1" thickTop="1" x14ac:dyDescent="0.25">
      <c r="A91" s="80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0</v>
      </c>
      <c r="F91" s="23">
        <v>1.5249999999999999</v>
      </c>
      <c r="G91" s="23">
        <f>E91*1</f>
        <v>0</v>
      </c>
      <c r="H91" s="14">
        <v>6.1</v>
      </c>
      <c r="I91" s="14">
        <v>60</v>
      </c>
      <c r="J91" s="41"/>
    </row>
    <row r="92" spans="1:10" ht="16.5" customHeight="1" x14ac:dyDescent="0.25">
      <c r="A92" s="80" t="str">
        <f t="shared" si="3"/>
        <v>4611</v>
      </c>
      <c r="B92" s="29" t="s">
        <v>105</v>
      </c>
      <c r="C92" s="38" t="s">
        <v>25</v>
      </c>
      <c r="D92" s="84">
        <v>1001092444611</v>
      </c>
      <c r="E92" s="24">
        <v>0</v>
      </c>
      <c r="F92" s="23"/>
      <c r="G92" s="23">
        <f>E92*0.4</f>
        <v>0</v>
      </c>
      <c r="H92" s="14"/>
      <c r="I92" s="14"/>
      <c r="J92" s="41"/>
    </row>
    <row r="93" spans="1:10" ht="16.5" customHeight="1" thickBot="1" x14ac:dyDescent="0.3">
      <c r="A93" s="80" t="str">
        <f>RIGHT(D93:D210,4)</f>
        <v>3215</v>
      </c>
      <c r="B93" s="27" t="s">
        <v>106</v>
      </c>
      <c r="C93" s="38" t="s">
        <v>25</v>
      </c>
      <c r="D93" s="53">
        <v>1001094053215</v>
      </c>
      <c r="E93" s="24">
        <v>0</v>
      </c>
      <c r="F93" s="23">
        <v>0.4</v>
      </c>
      <c r="G93" s="23">
        <f>E93*0.4</f>
        <v>0</v>
      </c>
      <c r="H93" s="14">
        <v>3.2</v>
      </c>
      <c r="I93" s="14">
        <v>60</v>
      </c>
      <c r="J93" s="41"/>
    </row>
    <row r="94" spans="1:10" ht="16.5" customHeight="1" thickTop="1" thickBot="1" x14ac:dyDescent="0.3">
      <c r="A94" s="80" t="str">
        <f>RIGHT(D94:D213,4)</f>
        <v/>
      </c>
      <c r="B94" s="76" t="s">
        <v>107</v>
      </c>
      <c r="C94" s="76"/>
      <c r="D94" s="76"/>
      <c r="E94" s="76"/>
      <c r="F94" s="75"/>
      <c r="G94" s="76"/>
      <c r="H94" s="76"/>
      <c r="I94" s="76"/>
      <c r="J94" s="77"/>
    </row>
    <row r="95" spans="1:10" ht="15.75" customHeight="1" thickTop="1" x14ac:dyDescent="0.25">
      <c r="A95" s="80" t="str">
        <f>RIGHT(D95:D215,4)</f>
        <v>6450</v>
      </c>
      <c r="B95" s="49" t="s">
        <v>108</v>
      </c>
      <c r="C95" s="36" t="s">
        <v>25</v>
      </c>
      <c r="D95" s="28">
        <v>1001233296450</v>
      </c>
      <c r="E95" s="24">
        <v>40</v>
      </c>
      <c r="F95" s="83"/>
      <c r="G95" s="23">
        <f>E95*0.1</f>
        <v>4</v>
      </c>
      <c r="H95" s="14"/>
      <c r="I95" s="14">
        <v>30</v>
      </c>
      <c r="J95" s="41"/>
    </row>
    <row r="96" spans="1:10" x14ac:dyDescent="0.25">
      <c r="A96" s="80" t="str">
        <f>RIGHT(D96:D216,4)</f>
        <v>6655</v>
      </c>
      <c r="B96" s="49" t="s">
        <v>109</v>
      </c>
      <c r="C96" s="36" t="s">
        <v>25</v>
      </c>
      <c r="D96" s="28">
        <v>6655</v>
      </c>
      <c r="E96" s="24">
        <v>0</v>
      </c>
      <c r="F96" s="83"/>
      <c r="G96" s="23">
        <f>E96*0.1</f>
        <v>0</v>
      </c>
      <c r="H96" s="14"/>
      <c r="I96" s="14"/>
      <c r="J96" s="41"/>
    </row>
    <row r="97" spans="1:10" x14ac:dyDescent="0.25">
      <c r="A97" s="80" t="str">
        <f>RIGHT(D97:D216,4)</f>
        <v>6500</v>
      </c>
      <c r="B97" s="49" t="s">
        <v>110</v>
      </c>
      <c r="C97" s="36" t="s">
        <v>25</v>
      </c>
      <c r="D97" s="28">
        <v>1001225156500</v>
      </c>
      <c r="E97" s="24">
        <v>0</v>
      </c>
      <c r="F97" s="83"/>
      <c r="G97" s="23">
        <f>E97*0.15</f>
        <v>0</v>
      </c>
      <c r="H97" s="14"/>
      <c r="I97" s="14"/>
      <c r="J97" s="41"/>
    </row>
    <row r="98" spans="1:10" x14ac:dyDescent="0.25">
      <c r="A98" s="80" t="str">
        <f>RIGHT(D98:D217,4)</f>
        <v>6279</v>
      </c>
      <c r="B98" s="49" t="s">
        <v>111</v>
      </c>
      <c r="C98" s="36" t="s">
        <v>25</v>
      </c>
      <c r="D98" s="28">
        <v>1001220286279</v>
      </c>
      <c r="E98" s="24">
        <v>40</v>
      </c>
      <c r="F98" s="83"/>
      <c r="G98" s="23">
        <f>E98*0.15</f>
        <v>6</v>
      </c>
      <c r="H98" s="14"/>
      <c r="I98" s="14"/>
      <c r="J98" s="41"/>
    </row>
    <row r="99" spans="1:10" x14ac:dyDescent="0.25">
      <c r="A99" s="80" t="str">
        <f>RIGHT(D99:D218,4)</f>
        <v>6448</v>
      </c>
      <c r="B99" s="49" t="s">
        <v>112</v>
      </c>
      <c r="C99" s="36" t="s">
        <v>25</v>
      </c>
      <c r="D99" s="28">
        <v>1001234146448</v>
      </c>
      <c r="E99" s="24">
        <v>0</v>
      </c>
      <c r="F99" s="83"/>
      <c r="G99" s="23">
        <f>E99*0.1</f>
        <v>0</v>
      </c>
      <c r="H99" s="14"/>
      <c r="I99" s="14"/>
      <c r="J99" s="41"/>
    </row>
    <row r="100" spans="1:10" ht="16.5" customHeight="1" thickBot="1" x14ac:dyDescent="0.3">
      <c r="A100" s="80" t="str">
        <f>RIGHT(D100:D216,4)</f>
        <v>6281</v>
      </c>
      <c r="B100" s="49" t="s">
        <v>113</v>
      </c>
      <c r="C100" s="36" t="s">
        <v>25</v>
      </c>
      <c r="D100" s="28">
        <v>1001082576281</v>
      </c>
      <c r="E100" s="24">
        <v>0</v>
      </c>
      <c r="F100" s="23">
        <v>0.3</v>
      </c>
      <c r="G100" s="23">
        <f>E100*0.3</f>
        <v>0</v>
      </c>
      <c r="H100" s="14">
        <v>1.8</v>
      </c>
      <c r="I100" s="14">
        <v>30</v>
      </c>
      <c r="J100" s="41"/>
    </row>
    <row r="101" spans="1:10" ht="16.5" customHeight="1" thickTop="1" thickBot="1" x14ac:dyDescent="0.3">
      <c r="A101" s="80" t="str">
        <f t="shared" ref="A101:A107" si="4">RIGHT(D101:D218,4)</f>
        <v/>
      </c>
      <c r="B101" s="76" t="s">
        <v>114</v>
      </c>
      <c r="C101" s="76"/>
      <c r="D101" s="76"/>
      <c r="E101" s="76"/>
      <c r="F101" s="75"/>
      <c r="G101" s="76"/>
      <c r="H101" s="76"/>
      <c r="I101" s="76"/>
      <c r="J101" s="77"/>
    </row>
    <row r="102" spans="1:10" ht="16.5" customHeight="1" thickTop="1" x14ac:dyDescent="0.25">
      <c r="A102" s="80" t="str">
        <f t="shared" si="4"/>
        <v>5160</v>
      </c>
      <c r="B102" s="27" t="s">
        <v>115</v>
      </c>
      <c r="C102" s="34" t="s">
        <v>25</v>
      </c>
      <c r="D102" s="28">
        <v>1001100615160</v>
      </c>
      <c r="E102" s="24">
        <v>0</v>
      </c>
      <c r="F102" s="23">
        <v>0.15</v>
      </c>
      <c r="G102" s="23">
        <f>E102*0.15</f>
        <v>0</v>
      </c>
      <c r="H102" s="14">
        <v>2.4</v>
      </c>
      <c r="I102" s="14">
        <v>60</v>
      </c>
      <c r="J102" s="41"/>
    </row>
    <row r="103" spans="1:10" ht="16.5" customHeight="1" thickBot="1" x14ac:dyDescent="0.3">
      <c r="A103" s="80" t="str">
        <f t="shared" si="4"/>
        <v>5161</v>
      </c>
      <c r="B103" s="27" t="s">
        <v>116</v>
      </c>
      <c r="C103" s="37" t="s">
        <v>25</v>
      </c>
      <c r="D103" s="28">
        <v>1001100625161</v>
      </c>
      <c r="E103" s="24">
        <v>0</v>
      </c>
      <c r="F103" s="23">
        <v>0.15</v>
      </c>
      <c r="G103" s="23">
        <f>E103*0.15</f>
        <v>0</v>
      </c>
      <c r="H103" s="14">
        <v>2.4</v>
      </c>
      <c r="I103" s="14">
        <v>60</v>
      </c>
      <c r="J103" s="41"/>
    </row>
    <row r="104" spans="1:10" ht="16.5" customHeight="1" thickTop="1" thickBot="1" x14ac:dyDescent="0.3">
      <c r="A104" s="80" t="str">
        <f t="shared" si="4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x14ac:dyDescent="0.25">
      <c r="A105" s="80" t="str">
        <f t="shared" si="4"/>
        <v>4669</v>
      </c>
      <c r="B105" s="49" t="s">
        <v>118</v>
      </c>
      <c r="C105" s="34" t="s">
        <v>25</v>
      </c>
      <c r="D105" s="28">
        <v>1002112604669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x14ac:dyDescent="0.25">
      <c r="A106" s="80" t="str">
        <f t="shared" si="4"/>
        <v>6155</v>
      </c>
      <c r="B106" s="49" t="s">
        <v>119</v>
      </c>
      <c r="C106" s="34" t="s">
        <v>25</v>
      </c>
      <c r="D106" s="28">
        <v>1002115036155</v>
      </c>
      <c r="E106" s="24">
        <v>0</v>
      </c>
      <c r="F106" s="23"/>
      <c r="G106" s="23">
        <f>E106*0.45</f>
        <v>0</v>
      </c>
      <c r="H106" s="14"/>
      <c r="I106" s="74"/>
      <c r="J106" s="41"/>
    </row>
    <row r="107" spans="1:10" ht="16.5" customHeight="1" x14ac:dyDescent="0.25">
      <c r="A107" s="80" t="str">
        <f t="shared" si="4"/>
        <v>6157</v>
      </c>
      <c r="B107" s="49" t="s">
        <v>120</v>
      </c>
      <c r="C107" s="34" t="s">
        <v>25</v>
      </c>
      <c r="D107" s="28">
        <v>1002115056157</v>
      </c>
      <c r="E107" s="24">
        <v>0</v>
      </c>
      <c r="F107" s="23"/>
      <c r="G107" s="23">
        <f>E107*0.45</f>
        <v>0</v>
      </c>
      <c r="H107" s="14"/>
      <c r="I107" s="74"/>
      <c r="J107" s="41"/>
    </row>
    <row r="108" spans="1:10" ht="16.5" customHeight="1" thickBot="1" x14ac:dyDescent="0.3">
      <c r="A108" s="80" t="str">
        <f t="shared" ref="A108:A119" si="5">RIGHT(D108:D223,4)</f>
        <v>4663</v>
      </c>
      <c r="B108" s="49" t="s">
        <v>121</v>
      </c>
      <c r="C108" s="37" t="s">
        <v>25</v>
      </c>
      <c r="D108" s="28">
        <v>1002112604663</v>
      </c>
      <c r="E108" s="24">
        <v>0</v>
      </c>
      <c r="F108" s="23">
        <v>0.9</v>
      </c>
      <c r="G108" s="23">
        <f>E108*0.9</f>
        <v>0</v>
      </c>
      <c r="H108" s="14">
        <v>9</v>
      </c>
      <c r="I108" s="74">
        <v>120</v>
      </c>
      <c r="J108" s="41"/>
    </row>
    <row r="109" spans="1:10" ht="16.5" customHeight="1" thickTop="1" thickBot="1" x14ac:dyDescent="0.3">
      <c r="A109" s="80" t="str">
        <f t="shared" si="5"/>
        <v/>
      </c>
      <c r="B109" s="76" t="s">
        <v>122</v>
      </c>
      <c r="C109" s="76"/>
      <c r="D109" s="76"/>
      <c r="E109" s="76"/>
      <c r="F109" s="75"/>
      <c r="G109" s="76"/>
      <c r="H109" s="76"/>
      <c r="I109" s="76"/>
      <c r="J109" s="77"/>
    </row>
    <row r="110" spans="1:10" ht="16.5" customHeight="1" thickTop="1" thickBot="1" x14ac:dyDescent="0.3">
      <c r="A110" s="80" t="str">
        <f t="shared" si="5"/>
        <v>4945</v>
      </c>
      <c r="B110" s="49" t="s">
        <v>123</v>
      </c>
      <c r="C110" s="37" t="s">
        <v>25</v>
      </c>
      <c r="D110" s="28">
        <v>1002151784945</v>
      </c>
      <c r="E110" s="24">
        <v>0</v>
      </c>
      <c r="F110" s="23">
        <v>0.5</v>
      </c>
      <c r="G110" s="23">
        <f>E110*0.5</f>
        <v>0</v>
      </c>
      <c r="H110" s="14">
        <v>8</v>
      </c>
      <c r="I110" s="74">
        <v>120</v>
      </c>
      <c r="J110" s="41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4956</v>
      </c>
      <c r="B112" s="49" t="s">
        <v>125</v>
      </c>
      <c r="C112" s="37" t="s">
        <v>25</v>
      </c>
      <c r="D112" s="28">
        <v>1002133974956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4">
        <v>120</v>
      </c>
      <c r="J112" s="41"/>
    </row>
    <row r="113" spans="1:10" ht="16.5" customHeight="1" thickTop="1" x14ac:dyDescent="0.25">
      <c r="A113" s="80" t="str">
        <f t="shared" si="5"/>
        <v>1762</v>
      </c>
      <c r="B113" s="49" t="s">
        <v>126</v>
      </c>
      <c r="C113" s="34" t="s">
        <v>25</v>
      </c>
      <c r="D113" s="28">
        <v>1002131151762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4">
        <v>120</v>
      </c>
      <c r="J113" s="41"/>
    </row>
    <row r="114" spans="1:10" ht="16.5" customHeight="1" thickBot="1" x14ac:dyDescent="0.3">
      <c r="A114" s="80" t="str">
        <f t="shared" si="5"/>
        <v>1764</v>
      </c>
      <c r="B114" s="49" t="s">
        <v>127</v>
      </c>
      <c r="C114" s="37" t="s">
        <v>25</v>
      </c>
      <c r="D114" s="28">
        <v>1002131181764</v>
      </c>
      <c r="E114" s="24">
        <v>0</v>
      </c>
      <c r="F114" s="23">
        <v>0.42</v>
      </c>
      <c r="G114" s="23">
        <f>E114*0.42</f>
        <v>0</v>
      </c>
      <c r="H114" s="14">
        <v>4.2</v>
      </c>
      <c r="I114" s="74">
        <v>120</v>
      </c>
      <c r="J114" s="41"/>
    </row>
    <row r="115" spans="1:10" ht="16.5" customHeight="1" thickTop="1" thickBot="1" x14ac:dyDescent="0.3">
      <c r="A115" s="80" t="str">
        <f t="shared" si="5"/>
        <v/>
      </c>
      <c r="B115" s="76" t="s">
        <v>128</v>
      </c>
      <c r="C115" s="76"/>
      <c r="D115" s="76"/>
      <c r="E115" s="76"/>
      <c r="F115" s="75"/>
      <c r="G115" s="76"/>
      <c r="H115" s="76"/>
      <c r="I115" s="76"/>
      <c r="J115" s="77"/>
    </row>
    <row r="116" spans="1:10" ht="16.5" customHeight="1" thickTop="1" thickBot="1" x14ac:dyDescent="0.3">
      <c r="A116" s="80" t="str">
        <f t="shared" si="5"/>
        <v/>
      </c>
      <c r="B116" s="76" t="s">
        <v>129</v>
      </c>
      <c r="C116" s="76"/>
      <c r="D116" s="76"/>
      <c r="E116" s="76"/>
      <c r="F116" s="75"/>
      <c r="G116" s="76"/>
      <c r="H116" s="76"/>
      <c r="I116" s="76"/>
      <c r="J116" s="77"/>
    </row>
    <row r="117" spans="1:10" ht="16.5" customHeight="1" thickTop="1" thickBot="1" x14ac:dyDescent="0.3">
      <c r="A117" s="80" t="str">
        <f t="shared" si="5"/>
        <v>6004</v>
      </c>
      <c r="B117" s="49" t="s">
        <v>130</v>
      </c>
      <c r="C117" s="37" t="s">
        <v>25</v>
      </c>
      <c r="D117" s="70" t="s">
        <v>131</v>
      </c>
      <c r="E117" s="24">
        <v>0</v>
      </c>
      <c r="F117" s="23">
        <v>1</v>
      </c>
      <c r="G117" s="23">
        <f>E117*1</f>
        <v>0</v>
      </c>
      <c r="H117" s="14">
        <v>8</v>
      </c>
      <c r="I117" s="74">
        <v>120</v>
      </c>
      <c r="J117" s="41"/>
    </row>
    <row r="118" spans="1:10" ht="15.75" customHeight="1" thickTop="1" x14ac:dyDescent="0.25">
      <c r="A118" s="80" t="str">
        <f t="shared" si="5"/>
        <v>5417</v>
      </c>
      <c r="B118" s="49" t="s">
        <v>132</v>
      </c>
      <c r="C118" s="31" t="s">
        <v>23</v>
      </c>
      <c r="D118" s="70" t="s">
        <v>133</v>
      </c>
      <c r="E118" s="24">
        <v>0</v>
      </c>
      <c r="F118" s="23">
        <v>2</v>
      </c>
      <c r="G118" s="23">
        <f>E118*1</f>
        <v>0</v>
      </c>
      <c r="H118" s="14">
        <v>6</v>
      </c>
      <c r="I118" s="74">
        <v>90</v>
      </c>
      <c r="J118" s="41"/>
    </row>
    <row r="119" spans="1:10" ht="15.75" customHeight="1" thickBot="1" x14ac:dyDescent="0.3">
      <c r="A119" s="80" t="str">
        <f t="shared" si="5"/>
        <v>6019</v>
      </c>
      <c r="B119" s="49" t="s">
        <v>134</v>
      </c>
      <c r="C119" s="37" t="s">
        <v>25</v>
      </c>
      <c r="D119" s="71" t="s">
        <v>135</v>
      </c>
      <c r="E119" s="24">
        <v>0</v>
      </c>
      <c r="F119" s="23">
        <v>1</v>
      </c>
      <c r="G119" s="23">
        <f>E119*1</f>
        <v>0</v>
      </c>
      <c r="H119" s="14">
        <v>12</v>
      </c>
      <c r="I119" s="74">
        <v>120</v>
      </c>
      <c r="J119" s="41"/>
    </row>
    <row r="120" spans="1:10" ht="16.5" customHeight="1" thickTop="1" thickBot="1" x14ac:dyDescent="0.3">
      <c r="A120" s="79"/>
      <c r="B120" s="79" t="s">
        <v>136</v>
      </c>
      <c r="C120" s="16"/>
      <c r="D120" s="50"/>
      <c r="E120" s="17">
        <f>SUM(E5:E119)</f>
        <v>8550</v>
      </c>
      <c r="F120" s="17">
        <f>SUM(F10:F119)</f>
        <v>41.295416666666668</v>
      </c>
      <c r="G120" s="17">
        <f>SUM(G11:G119)</f>
        <v>4023.1000000000004</v>
      </c>
      <c r="H120" s="17">
        <f>SUM(H10:H116)</f>
        <v>197.57999999999996</v>
      </c>
      <c r="I120" s="17"/>
      <c r="J120" s="17"/>
    </row>
    <row r="121" spans="1:10" ht="15.75" customHeight="1" thickTop="1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  <row r="1640" spans="2:10" x14ac:dyDescent="0.25">
      <c r="B1640" s="55"/>
      <c r="C1640" s="18"/>
      <c r="D1640" s="54"/>
      <c r="F1640" s="19"/>
      <c r="G1640" s="19"/>
      <c r="H1640" s="20"/>
      <c r="I1640" s="20"/>
      <c r="J1640" s="21"/>
    </row>
    <row r="1641" spans="2:10" x14ac:dyDescent="0.25">
      <c r="B1641" s="55"/>
      <c r="C1641" s="18"/>
      <c r="D1641" s="54"/>
      <c r="F1641" s="19"/>
      <c r="G1641" s="19"/>
      <c r="H1641" s="20"/>
      <c r="I1641" s="20"/>
      <c r="J1641" s="21"/>
    </row>
    <row r="1642" spans="2:10" x14ac:dyDescent="0.25">
      <c r="B1642" s="55"/>
      <c r="C1642" s="18"/>
      <c r="D1642" s="54"/>
      <c r="F1642" s="19"/>
      <c r="G1642" s="19"/>
      <c r="H1642" s="20"/>
      <c r="I1642" s="20"/>
      <c r="J1642" s="21"/>
    </row>
    <row r="1643" spans="2:10" x14ac:dyDescent="0.25">
      <c r="B1643" s="55"/>
      <c r="C1643" s="18"/>
      <c r="D1643" s="54"/>
      <c r="F1643" s="19"/>
      <c r="G1643" s="19"/>
      <c r="H1643" s="20"/>
      <c r="I1643" s="20"/>
      <c r="J1643" s="21"/>
    </row>
    <row r="1644" spans="2:10" x14ac:dyDescent="0.25">
      <c r="B1644" s="55"/>
      <c r="C1644" s="18"/>
      <c r="D1644" s="54"/>
      <c r="F1644" s="19"/>
      <c r="G1644" s="19"/>
      <c r="H1644" s="20"/>
      <c r="I1644" s="20"/>
      <c r="J1644" s="21"/>
    </row>
  </sheetData>
  <autoFilter ref="B9:AY120"/>
  <mergeCells count="2">
    <mergeCell ref="E1:J1"/>
    <mergeCell ref="G3:J3"/>
  </mergeCells>
  <dataValidations count="2">
    <dataValidation type="textLength" operator="lessThanOrEqual" allowBlank="1" showInputMessage="1" showErrorMessage="1" sqref="B113">
      <formula1>40</formula1>
    </dataValidation>
    <dataValidation type="textLength" operator="equal" allowBlank="1" showInputMessage="1" showErrorMessage="1" sqref="D117:D119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9"/>
  <sheetViews>
    <sheetView topLeftCell="A43" workbookViewId="0">
      <selection activeCell="B71" sqref="B7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106</v>
      </c>
    </row>
    <row r="2" spans="2:3" x14ac:dyDescent="0.25">
      <c r="B2" s="60" t="s">
        <v>30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34</v>
      </c>
    </row>
    <row r="6" spans="2:3" ht="14.25" customHeight="1" x14ac:dyDescent="0.25">
      <c r="B6" s="67" t="s">
        <v>100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36</v>
      </c>
    </row>
    <row r="9" spans="2:3" x14ac:dyDescent="0.25">
      <c r="B9" s="82" t="s">
        <v>105</v>
      </c>
      <c r="C9" s="85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115</v>
      </c>
    </row>
    <row r="14" spans="2:3" x14ac:dyDescent="0.25">
      <c r="B14" s="27" t="s">
        <v>116</v>
      </c>
    </row>
    <row r="15" spans="2:3" x14ac:dyDescent="0.25">
      <c r="B15" s="60" t="s">
        <v>22</v>
      </c>
      <c r="C15" s="63"/>
    </row>
    <row r="16" spans="2:3" x14ac:dyDescent="0.25">
      <c r="B16" s="60" t="s">
        <v>40</v>
      </c>
      <c r="C16" s="63"/>
    </row>
    <row r="17" spans="2:3" x14ac:dyDescent="0.25">
      <c r="B17" s="27" t="s">
        <v>37</v>
      </c>
    </row>
    <row r="18" spans="2:3" x14ac:dyDescent="0.25">
      <c r="B18" s="27" t="s">
        <v>39</v>
      </c>
      <c r="C18" s="64"/>
    </row>
    <row r="19" spans="2:3" x14ac:dyDescent="0.25">
      <c r="B19" s="60" t="s">
        <v>87</v>
      </c>
      <c r="C19" s="63"/>
    </row>
    <row r="20" spans="2:3" x14ac:dyDescent="0.25">
      <c r="B20" s="72" t="s">
        <v>101</v>
      </c>
    </row>
    <row r="21" spans="2:3" x14ac:dyDescent="0.25">
      <c r="B21" s="60" t="s">
        <v>81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2" t="s">
        <v>54</v>
      </c>
    </row>
    <row r="28" spans="2:3" x14ac:dyDescent="0.25">
      <c r="B28" s="81" t="s">
        <v>56</v>
      </c>
      <c r="C28" s="63"/>
    </row>
    <row r="29" spans="2:3" x14ac:dyDescent="0.25">
      <c r="B29" s="47" t="s">
        <v>55</v>
      </c>
    </row>
    <row r="30" spans="2:3" x14ac:dyDescent="0.25">
      <c r="B30" s="72" t="s">
        <v>44</v>
      </c>
    </row>
    <row r="31" spans="2:3" x14ac:dyDescent="0.25">
      <c r="B31" s="68" t="s">
        <v>96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38</v>
      </c>
      <c r="C33" s="63"/>
    </row>
    <row r="34" spans="2:3" x14ac:dyDescent="0.25">
      <c r="B34" s="68" t="s">
        <v>52</v>
      </c>
      <c r="C34" s="63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2" t="s">
        <v>111</v>
      </c>
      <c r="C37" s="85"/>
    </row>
    <row r="38" spans="2:3" x14ac:dyDescent="0.25">
      <c r="B38" s="68" t="s">
        <v>113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8" t="s">
        <v>88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31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49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112</v>
      </c>
      <c r="C54" s="63"/>
    </row>
    <row r="55" spans="2:3" x14ac:dyDescent="0.25">
      <c r="B55" s="82" t="s">
        <v>108</v>
      </c>
      <c r="C55" s="85"/>
    </row>
    <row r="56" spans="2:3" x14ac:dyDescent="0.25">
      <c r="B56" s="72" t="s">
        <v>102</v>
      </c>
    </row>
    <row r="57" spans="2:3" x14ac:dyDescent="0.25">
      <c r="B57" s="27" t="s">
        <v>95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110</v>
      </c>
      <c r="C60" s="85"/>
    </row>
    <row r="61" spans="2:3" x14ac:dyDescent="0.25">
      <c r="B61" s="27" t="s">
        <v>92</v>
      </c>
    </row>
    <row r="62" spans="2:3" x14ac:dyDescent="0.25">
      <c r="B62" s="68" t="s">
        <v>79</v>
      </c>
      <c r="C62" s="63"/>
    </row>
    <row r="63" spans="2:3" x14ac:dyDescent="0.25">
      <c r="B63" s="82" t="s">
        <v>48</v>
      </c>
      <c r="C63" s="85"/>
    </row>
    <row r="64" spans="2:3" x14ac:dyDescent="0.25">
      <c r="B64" s="57" t="s">
        <v>72</v>
      </c>
    </row>
    <row r="65" spans="2:3" x14ac:dyDescent="0.25">
      <c r="B65" s="57" t="s">
        <v>50</v>
      </c>
      <c r="C65" s="63"/>
    </row>
    <row r="66" spans="2:3" x14ac:dyDescent="0.25">
      <c r="B66" s="57" t="s">
        <v>57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32</v>
      </c>
      <c r="C69" s="63"/>
    </row>
    <row r="70" spans="2:3" x14ac:dyDescent="0.25">
      <c r="B70" s="82" t="s">
        <v>33</v>
      </c>
      <c r="C70" s="63"/>
    </row>
    <row r="71" spans="2:3" x14ac:dyDescent="0.25">
      <c r="B71" s="82" t="s">
        <v>41</v>
      </c>
      <c r="C71" s="63"/>
    </row>
    <row r="72" spans="2:3" x14ac:dyDescent="0.25">
      <c r="B72" s="82" t="s">
        <v>91</v>
      </c>
      <c r="C72" s="85"/>
    </row>
    <row r="73" spans="2:3" x14ac:dyDescent="0.25">
      <c r="B73" s="82" t="s">
        <v>84</v>
      </c>
      <c r="C73" s="85"/>
    </row>
    <row r="74" spans="2:3" x14ac:dyDescent="0.25">
      <c r="B74" s="82" t="s">
        <v>83</v>
      </c>
      <c r="C74" s="85"/>
    </row>
    <row r="75" spans="2:3" x14ac:dyDescent="0.25">
      <c r="B75" s="82" t="s">
        <v>85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109</v>
      </c>
      <c r="C77" s="63"/>
    </row>
    <row r="78" spans="2:3" x14ac:dyDescent="0.25">
      <c r="B78" s="62" t="s">
        <v>58</v>
      </c>
      <c r="C78" s="63"/>
    </row>
    <row r="79" spans="2:3" x14ac:dyDescent="0.25">
      <c r="B79" s="62" t="s">
        <v>47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69</v>
      </c>
      <c r="C81" s="63"/>
    </row>
    <row r="82" spans="2:4" x14ac:dyDescent="0.25">
      <c r="B82" s="62" t="s">
        <v>70</v>
      </c>
      <c r="C82" s="63"/>
    </row>
    <row r="83" spans="2:4" x14ac:dyDescent="0.25">
      <c r="B83" s="62" t="s">
        <v>71</v>
      </c>
      <c r="C83" s="63"/>
    </row>
    <row r="84" spans="2:4" x14ac:dyDescent="0.25">
      <c r="B84" s="62" t="s">
        <v>89</v>
      </c>
      <c r="C84" s="63"/>
    </row>
    <row r="85" spans="2:4" x14ac:dyDescent="0.25">
      <c r="B85" s="69" t="s">
        <v>75</v>
      </c>
      <c r="C85" s="63"/>
    </row>
    <row r="86" spans="2:4" x14ac:dyDescent="0.25">
      <c r="B86" s="55"/>
      <c r="D86" s="59">
        <f>SUM(C1:C96)</f>
        <v>0</v>
      </c>
    </row>
    <row r="87" spans="2:4" x14ac:dyDescent="0.25">
      <c r="B87" s="55"/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2023-08-04T13:47:02Z</dcterms:modified>
</cp:coreProperties>
</file>