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7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G61" i="1" l="1"/>
  <c r="A61" i="1"/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<sst xmlns="http://schemas.openxmlformats.org/spreadsheetml/2006/main" count="315" uniqueCount="146">
  <si>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</si>
  <si>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</si>
  <si>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</si>
  <si>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</si>
  <si>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</si>
  <si>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</si>
  <si>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</si>
  <si>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</si>
  <si>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</si>
  <si>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</si>
  <si>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</si>
  <si>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</si>
  <si>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</si>
  <si>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</si>
  <si>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</si>
  <si>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</si>
  <si>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</si>
  <si>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</si>
  <si>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</si>
  <si>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</si>
  <si>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</si>
  <si>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</si>
  <si>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</si>
  <si>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</si>
  <si>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</si>
  <si>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</si>
  <si>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</si>
  <si>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</si>
  <si>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</si>
  <si>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</si>
  <si>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</si>
  <si>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</si>
  <si>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</si>
  <si>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</si>
  <si>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</si>
  <si>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</si>
  <si>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</si>
  <si>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</si>
  <si>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</si>
  <si>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</si>
  <si>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</si>
  <si>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</si>
  <si>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</si>
  <si>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</si>
  <si>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</si>
  <si>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</si>
  <si>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</si>
  <si>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</si>
  <si>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</si>
  <si>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</si>
  <si>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</si>
  <si>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</si>
  <si>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</si>
  <si>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</si>
  <si>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</si>
  <si>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</si>
  <si>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</si>
  <si>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</si>
  <si>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</si>
  <si>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</si>
  <si>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</si>
  <si>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</si>
  <si>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</si>
  <si>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</si>
  <si>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</si>
  <si>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</si>
  <si>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</si>
  <si>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</si>
  <si>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</si>
  <si>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</si>
  <si>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</si>
  <si>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</si>
  <si>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</si>
  <si>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</si>
  <si>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</si>
  <si>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</si>
  <si>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</si>
  <si>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</si>
  <si>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</si>
  <si>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</si>
  <si>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</si>
  <si>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</si>
  <si>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</si>
  <si>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</si>
  <si>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</si>
  <si>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</si>
  <si>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</si>
  <si>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</si>
  <si>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</si>
  <si>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</si>
  <si>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</si>
  <si>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</si>
  <si>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</si>
  <si>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</si>
  <si>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</si>
  <si>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</si>
  <si>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</si>
  <si>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</si>
  <si>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</si>
  <si>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</si>
  <si>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</si>
  <si>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</si>
  <si>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</si>
  <si>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</si>
  <si>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</si>
  <si>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</si>
  <si>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</si>
  <si>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</si>
  <si>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</si>
  <si>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</si>
  <si>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</si>
  <si>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</si>
  <si>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</si>
  <si>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</si>
  <si>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</si>
  <si>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</si>
  <si>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</si>
  <si>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</si>
  <si>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</si>
  <si>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</si>
  <si>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</si>
  <si>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</si>
  <si>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</si>
  <si>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</si>
  <si>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</si>
  <si>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</si>
  <si>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</si>
  <si>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</si>
  <si>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</si>
  <si>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</si>
  <si>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</si>
  <si>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</si>
  <si>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</si>
  <si>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</si>
  <si>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</si>
  <si>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</si>
  <si>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</si>
  <si>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</si>
  <si>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</si>
  <si>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</si>
  <si>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</si>
  <si>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</si>
  <si>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</si>
  <si>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</si>
  <si>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</si>
  <si>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ШПИКАЧКИ ДОМАШНИЕ СН п/о мгс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</si>
</sst>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45211</v>
      </c>
      <c r="E3" s="7" t="s">
        <v>3</v>
      </c>
      <c r="F3" s="86"/>
      <c r="G3" s="90">
        <v>45214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240</v>
      </c>
      <c r="F13" s="23"/>
      <c r="G13" s="23">
        <f>E13*0.4</f>
        <v>96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>RIGHT(D16:D122,4)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>RIGHT(D17:D123,4)</f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>RIGHT(D18:D124,4)</f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>RIGHT(D19:D125,4)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>RIGHT(D20:D126,4)</f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70</v>
      </c>
      <c r="F27" s="23">
        <v>1.48</v>
      </c>
      <c r="G27" s="23">
        <f>E27*1</f>
        <v>70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400</v>
      </c>
      <c r="F32" s="23">
        <v>0.4</v>
      </c>
      <c r="G32" s="23">
        <f>E32*0.4</f>
        <v>160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80</v>
      </c>
      <c r="F34" s="23"/>
      <c r="G34" s="23">
        <f>E34*1</f>
        <v>80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RIGHT(D40:D155,4)</f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RIGHT(D41:D156,4)</f>
        <v>6227</v>
      </c>
      <c r="B41" s="27" t="s">
        <v>54</v>
      </c>
      <c r="C41" s="34" t="s">
        <v>25</v>
      </c>
      <c r="D41" s="28">
        <v>6227</v>
      </c>
      <c r="E41" s="24">
        <v>240</v>
      </c>
      <c r="F41" s="23"/>
      <c r="G41" s="23">
        <f>E41*0.6</f>
        <v>144</v>
      </c>
      <c r="H41" s="14"/>
      <c r="I41" s="14"/>
      <c r="J41" s="40"/>
    </row>
    <row r="42" spans="1:12" ht="16.5" customHeight="1" x14ac:dyDescent="0.25">
      <c r="A42" s="79" t="str">
        <f>RIGHT(D42:D157,4)</f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>RIGHT(D43:D158,4)</f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>RIGHT(D44:D159,4)</f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>RIGHT(D45:D160,4)</f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>RIGHT(D46:D161,4)</f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>RIGHT(D47:D162,4)</f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>RIGHT(D48:D163,4)</f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>RIGHT(D49:D161,4)</f>
        <v>6644</v>
      </c>
      <c r="B49" s="46" t="s">
        <v>62</v>
      </c>
      <c r="C49" s="34" t="s">
        <v>25</v>
      </c>
      <c r="D49" s="28">
        <v>1001022376644</v>
      </c>
      <c r="E49" s="24">
        <v>1400</v>
      </c>
      <c r="F49" s="23">
        <v>0.45</v>
      </c>
      <c r="G49" s="23">
        <f>E49*0.41</f>
        <v>574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>RIGHT(D50:D162,4)</f>
        <v>3678</v>
      </c>
      <c r="B50" s="46" t="s">
        <v>63</v>
      </c>
      <c r="C50" s="31" t="s">
        <v>23</v>
      </c>
      <c r="D50" s="28">
        <v>1001022373678</v>
      </c>
      <c r="E50" s="24">
        <v>380</v>
      </c>
      <c r="F50" s="23">
        <v>2.125</v>
      </c>
      <c r="G50" s="23">
        <f>E50*1</f>
        <v>380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>RIGHT(D51:D163,4)</f>
        <v>3717</v>
      </c>
      <c r="B51" s="27" t="s">
        <v>64</v>
      </c>
      <c r="C51" s="31" t="s">
        <v>23</v>
      </c>
      <c r="D51" s="28">
        <v>1001022373717</v>
      </c>
      <c r="E51" s="24">
        <v>300</v>
      </c>
      <c r="F51" s="23">
        <v>1.033333333333333</v>
      </c>
      <c r="G51" s="23">
        <f>E51*1</f>
        <v>300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>RIGHT(D52:D164,4)</f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>RIGHT(D53:D165,4)</f>
        <v>6642</v>
      </c>
      <c r="B53" s="27" t="s">
        <v>66</v>
      </c>
      <c r="C53" s="36" t="s">
        <v>25</v>
      </c>
      <c r="D53" s="28">
        <v>1001022246642</v>
      </c>
      <c r="E53" s="24">
        <v>600</v>
      </c>
      <c r="F53" s="23"/>
      <c r="G53" s="23">
        <f>E53*0.41</f>
        <v>245.99999999999997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>RIGHT(D54:D166,4)</f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>RIGHT(D55:D167,4)</f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RIGHT(D56:D164,4)</f>
        <v>6297</v>
      </c>
      <c r="B56" s="47" t="s">
        <v>69</v>
      </c>
      <c r="C56" s="36" t="s">
        <v>25</v>
      </c>
      <c r="D56" s="28">
        <v>1001022556297</v>
      </c>
      <c r="E56" s="24">
        <v>300</v>
      </c>
      <c r="F56" s="23"/>
      <c r="G56" s="23">
        <f>E56*0.27</f>
        <v>81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RIGHT(D57:D165,4)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RIGHT(D58:D166,4)</f>
        <v>6606</v>
      </c>
      <c r="B58" s="47" t="s">
        <v>71</v>
      </c>
      <c r="C58" s="31" t="s">
        <v>23</v>
      </c>
      <c r="D58" s="28">
        <v>1001034066606</v>
      </c>
      <c r="E58" s="24">
        <v>30</v>
      </c>
      <c r="F58" s="23">
        <v>1.013333333333333</v>
      </c>
      <c r="G58" s="23">
        <f>E58*1</f>
        <v>30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RIGHT(D59:D167,4)</f>
        <v>6648</v>
      </c>
      <c r="B59" s="47" t="s">
        <v>72</v>
      </c>
      <c r="C59" s="31" t="s">
        <v>23</v>
      </c>
      <c r="D59" s="28">
        <v>1001031896648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x14ac:dyDescent="0.25">
      <c r="A60" s="79" t="str">
        <f>RIGHT(D60:D168,4)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>RIGHT(D61:D169,4)</f>
        <v>6217</v>
      </c>
      <c r="B61" s="47" t="s">
        <v>145</v>
      </c>
      <c r="C61" s="34" t="s">
        <v>25</v>
      </c>
      <c r="D61" s="28">
        <v>6217</v>
      </c>
      <c r="E61" s="24">
        <v>120</v>
      </c>
      <c r="F61" s="23"/>
      <c r="G61" s="23">
        <f>E61*0.4</f>
        <v>48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74</v>
      </c>
      <c r="C62" s="31" t="s">
        <v>23</v>
      </c>
      <c r="D62" s="28">
        <v>1001031076527</v>
      </c>
      <c r="E62" s="24">
        <v>120</v>
      </c>
      <c r="F62" s="23">
        <v>1.0166666666666671</v>
      </c>
      <c r="G62" s="23">
        <f>E62*1</f>
        <v>120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75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76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77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78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79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81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82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83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84</v>
      </c>
      <c r="C72" s="34" t="s">
        <v>25</v>
      </c>
      <c r="D72" s="28">
        <v>1001304506562</v>
      </c>
      <c r="E72" s="24">
        <v>280</v>
      </c>
      <c r="F72" s="23"/>
      <c r="G72" s="23">
        <f>E72*0.28</f>
        <v>78.400000000000006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85</v>
      </c>
      <c r="C73" s="34" t="s">
        <v>25</v>
      </c>
      <c r="D73" s="28">
        <v>1001305196535</v>
      </c>
      <c r="E73" s="24">
        <v>40</v>
      </c>
      <c r="F73" s="23"/>
      <c r="G73" s="23">
        <f>E73*0.35</f>
        <v>14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86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87</v>
      </c>
      <c r="C75" s="34" t="s">
        <v>25</v>
      </c>
      <c r="D75" s="28">
        <v>1001303986689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88</v>
      </c>
      <c r="C76" s="31" t="s">
        <v>23</v>
      </c>
      <c r="D76" s="28">
        <v>1001053985341</v>
      </c>
      <c r="E76" s="24">
        <v>50</v>
      </c>
      <c r="F76" s="23">
        <v>0.71250000000000002</v>
      </c>
      <c r="G76" s="23">
        <f>E76*1</f>
        <v>50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89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90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91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92</v>
      </c>
      <c r="C80" s="31" t="s">
        <v>23</v>
      </c>
      <c r="D80" s="28">
        <v>1001051875544</v>
      </c>
      <c r="E80" s="24">
        <v>0</v>
      </c>
      <c r="F80" s="23">
        <v>0.85</v>
      </c>
      <c r="G80" s="23">
        <f>E80*1</f>
        <v>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93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94</v>
      </c>
      <c r="C82" s="37" t="s">
        <v>25</v>
      </c>
      <c r="D82" s="28">
        <v>1001301876697</v>
      </c>
      <c r="E82" s="24">
        <v>1200</v>
      </c>
      <c r="F82" s="23">
        <v>0.35</v>
      </c>
      <c r="G82" s="23">
        <f>E82*0.35</f>
        <v>420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95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96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97</v>
      </c>
      <c r="C85" s="34" t="s">
        <v>25</v>
      </c>
      <c r="D85" s="28">
        <v>1001201976454</v>
      </c>
      <c r="E85" s="24"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98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99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100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101</v>
      </c>
      <c r="C89" s="34" t="s">
        <v>25</v>
      </c>
      <c r="D89" s="28">
        <v>1001193115682</v>
      </c>
      <c r="E89" s="24"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0">RIGHT(D90:D204,4)</f>
        <v>4117</v>
      </c>
      <c r="B90" s="27" t="s">
        <v>102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0"/>
        <v>5483</v>
      </c>
      <c r="B91" s="27" t="s">
        <v>103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0"/>
        <v>6453</v>
      </c>
      <c r="B92" s="27" t="s">
        <v>104</v>
      </c>
      <c r="C92" s="34" t="s">
        <v>25</v>
      </c>
      <c r="D92" s="28">
        <v>1001202506453</v>
      </c>
      <c r="E92" s="24"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0"/>
        <v/>
      </c>
      <c r="B93" s="75" t="s">
        <v>105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0"/>
        <v>4614</v>
      </c>
      <c r="B94" s="29" t="s">
        <v>106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0"/>
        <v>4611</v>
      </c>
      <c r="B95" s="29" t="s">
        <v>107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108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109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110</v>
      </c>
      <c r="C98" s="36" t="s">
        <v>25</v>
      </c>
      <c r="D98" s="28">
        <v>1001233296450</v>
      </c>
      <c r="E98" s="24">
        <v>40</v>
      </c>
      <c r="F98" s="82"/>
      <c r="G98" s="23">
        <f>E98*0.1</f>
        <v>4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111</v>
      </c>
      <c r="C99" s="36" t="s">
        <v>25</v>
      </c>
      <c r="D99" s="28">
        <v>1001220286279</v>
      </c>
      <c r="E99" s="24">
        <v>40</v>
      </c>
      <c r="F99" s="82"/>
      <c r="G99" s="23">
        <f>E99*0.15</f>
        <v>6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112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113</v>
      </c>
      <c r="C101" s="36" t="s">
        <v>25</v>
      </c>
      <c r="D101" s="28">
        <v>1001082576281</v>
      </c>
      <c r="E101" s="24">
        <v>120</v>
      </c>
      <c r="F101" s="23">
        <v>0.3</v>
      </c>
      <c r="G101" s="23">
        <f>E101*0.3</f>
        <v>36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114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115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116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117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118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1">RIGHT(D107:D222,4)</f>
        <v>6313</v>
      </c>
      <c r="B107" s="48" t="s">
        <v>119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1"/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1"/>
        <v>4945</v>
      </c>
      <c r="B109" s="48" t="s">
        <v>121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1"/>
        <v/>
      </c>
      <c r="B110" s="75" t="s">
        <v>122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1"/>
        <v>4956</v>
      </c>
      <c r="B111" s="48" t="s">
        <v>123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1"/>
        <v>1762</v>
      </c>
      <c r="B112" s="48" t="s">
        <v>124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1"/>
        <v>1764</v>
      </c>
      <c r="B113" s="48" t="s">
        <v>125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1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1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1"/>
        <v>6004</v>
      </c>
      <c r="B116" s="48" t="s">
        <v>128</v>
      </c>
      <c r="C116" s="37" t="s">
        <v>25</v>
      </c>
      <c r="D116" s="69" t="s">
        <v>129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1"/>
        <v>5417</v>
      </c>
      <c r="B117" s="48" t="s">
        <v>130</v>
      </c>
      <c r="C117" s="31" t="s">
        <v>23</v>
      </c>
      <c r="D117" s="69" t="s">
        <v>131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1"/>
        <v>6019</v>
      </c>
      <c r="B118" s="48" t="s">
        <v>132</v>
      </c>
      <c r="C118" s="37" t="s">
        <v>25</v>
      </c>
      <c r="D118" s="70" t="s">
        <v>133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134</v>
      </c>
      <c r="C119" s="16"/>
      <c r="D119" s="49"/>
      <c r="E119" s="17">
        <f>SUM(E5:E118)</f>
        <v>7050</v>
      </c>
      <c r="F119" s="17">
        <f>SUM(F10:F118)</f>
        <v>39.732916666666668</v>
      </c>
      <c r="G119" s="17">
        <f>SUM(G11:G118)</f>
        <v>3395.4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2">
      <formula1>40</formula1>
    </dataValidation>
    <dataValidation type="textLength" operator="equal" allowBlank="1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142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143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144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2023-10-10T12:26:07Z</dcterms:modified>
</cp:coreProperties>
</file>