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9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<sst xmlns="http://schemas.openxmlformats.org/spreadsheetml/2006/main" count="315" uniqueCount="146">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</sst>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3"/>
  <sheetViews>
    <sheetView tabSelected="1" zoomScale="87" zoomScaleNormal="87" workbookViewId="0">
      <pane ySplit="9" topLeftCell="A94" activePane="bottomLeft" state="frozen"/>
      <selection pane="bottomLeft" activeCell="E119" sqref="E1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45222</v>
      </c>
      <c r="E3" s="7" t="s">
        <v>3</v>
      </c>
      <c r="F3" s="86"/>
      <c r="G3" s="90">
        <v>45224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320</v>
      </c>
      <c r="F13" s="23"/>
      <c r="G13" s="23">
        <f>E13*0.4</f>
        <v>128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120</v>
      </c>
      <c r="F14" s="23"/>
      <c r="G14" s="23">
        <f>E14*0.4</f>
        <v>48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30</v>
      </c>
      <c r="F16" s="23"/>
      <c r="G16" s="23">
        <f>E16*1</f>
        <v>30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20</v>
      </c>
      <c r="F19" s="23"/>
      <c r="G19" s="23">
        <f>E19*1</f>
        <v>20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3400</v>
      </c>
      <c r="F22" s="23">
        <v>0.4</v>
      </c>
      <c r="G22" s="23">
        <f>E22*0.4</f>
        <v>1360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50</v>
      </c>
      <c r="F25" s="23"/>
      <c r="G25" s="23">
        <f>E25*1</f>
        <v>50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180</v>
      </c>
      <c r="F29" s="23">
        <v>1.366666666666666</v>
      </c>
      <c r="G29" s="23">
        <f>E29*1</f>
        <v>180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2400</v>
      </c>
      <c r="F30" s="23">
        <v>0.4</v>
      </c>
      <c r="G30" s="23">
        <f>E30*0.4</f>
        <v>960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120</v>
      </c>
      <c r="F31" s="23">
        <v>1.366666666666666</v>
      </c>
      <c r="G31" s="23">
        <f>E31*1</f>
        <v>120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1800</v>
      </c>
      <c r="F32" s="23">
        <v>0.4</v>
      </c>
      <c r="G32" s="23">
        <f>E32*0.4</f>
        <v>720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70</v>
      </c>
      <c r="F34" s="23"/>
      <c r="G34" s="23">
        <f>E34*1</f>
        <v>70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320</v>
      </c>
      <c r="F36" s="23"/>
      <c r="G36" s="23">
        <f>E36*0.3</f>
        <v>96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50</v>
      </c>
      <c r="F37" s="23"/>
      <c r="G37" s="23">
        <f>E37*0.41</f>
        <v>20.5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600</v>
      </c>
      <c r="F38" s="23"/>
      <c r="G38" s="23">
        <f>E38*1</f>
        <v>600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600</v>
      </c>
      <c r="F39" s="23">
        <v>0.4</v>
      </c>
      <c r="G39" s="23">
        <f>E39*0.4</f>
        <v>240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70</v>
      </c>
      <c r="F40" s="23">
        <v>2.125</v>
      </c>
      <c r="G40" s="23">
        <f>E40*1</f>
        <v>70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600</v>
      </c>
      <c r="F41" s="23"/>
      <c r="G41" s="23">
        <f>E41*0.6</f>
        <v>360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180</v>
      </c>
      <c r="F42" s="23"/>
      <c r="G42" s="23">
        <f>E42*1</f>
        <v>180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160</v>
      </c>
      <c r="F43" s="23">
        <v>1.0666666666666671</v>
      </c>
      <c r="G43" s="23">
        <f>E43*1</f>
        <v>160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900</v>
      </c>
      <c r="F44" s="23">
        <v>0.45</v>
      </c>
      <c r="G44" s="23">
        <f>E44*0.41</f>
        <v>369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60</v>
      </c>
      <c r="F45" s="23"/>
      <c r="G45" s="23">
        <f>E45*1</f>
        <v>60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220</v>
      </c>
      <c r="F46" s="23"/>
      <c r="G46" s="23">
        <f>E46*0.41</f>
        <v>90.199999999999989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20</v>
      </c>
      <c r="F47" s="23"/>
      <c r="G47" s="23">
        <f>E47*1</f>
        <v>20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4800</v>
      </c>
      <c r="F49" s="23">
        <v>0.45</v>
      </c>
      <c r="G49" s="23">
        <f>E49*0.41</f>
        <v>1967.9999999999998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300</v>
      </c>
      <c r="F50" s="23">
        <v>2.125</v>
      </c>
      <c r="G50" s="23">
        <f>E50*1</f>
        <v>300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150</v>
      </c>
      <c r="F51" s="23">
        <v>1.033333333333333</v>
      </c>
      <c r="G51" s="23">
        <f>E51*1</f>
        <v>150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1000</v>
      </c>
      <c r="F53" s="23"/>
      <c r="G53" s="23">
        <f>E53*0.41</f>
        <v>410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210</v>
      </c>
      <c r="F54" s="23"/>
      <c r="G54" s="23">
        <f>E54*0.4</f>
        <v>84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1200</v>
      </c>
      <c r="F56" s="23"/>
      <c r="G56" s="23">
        <f>E56*0.27</f>
        <v>324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40</v>
      </c>
      <c r="F58" s="23">
        <v>1.013333333333333</v>
      </c>
      <c r="G58" s="23">
        <f>E58*1</f>
        <v>40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10</v>
      </c>
      <c r="F60" s="23"/>
      <c r="G60" s="23">
        <f>E60*1</f>
        <v>10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40</v>
      </c>
      <c r="F61" s="23"/>
      <c r="G61" s="23">
        <f>E61*0.4</f>
        <v>16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75</v>
      </c>
      <c r="C62" s="31" t="s">
        <v>23</v>
      </c>
      <c r="D62" s="28">
        <v>1001031076527</v>
      </c>
      <c r="E62" s="24">
        <v>250</v>
      </c>
      <c r="F62" s="23">
        <v>1.0166666666666671</v>
      </c>
      <c r="G62" s="23">
        <f>E62*1</f>
        <v>250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77</v>
      </c>
      <c r="C64" s="34" t="s">
        <v>25</v>
      </c>
      <c r="D64" s="28">
        <v>1001302276666</v>
      </c>
      <c r="E64" s="24">
        <v>800</v>
      </c>
      <c r="F64" s="23">
        <v>0.28000000000000003</v>
      </c>
      <c r="G64" s="23">
        <f>E64*0.28</f>
        <v>224.00000000000003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79</v>
      </c>
      <c r="C66" s="34" t="s">
        <v>25</v>
      </c>
      <c r="D66" s="28">
        <v>1001300516669</v>
      </c>
      <c r="E66" s="24">
        <v>400</v>
      </c>
      <c r="F66" s="23">
        <v>0.28000000000000003</v>
      </c>
      <c r="G66" s="23">
        <f>E66*0.28</f>
        <v>112.00000000000001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82</v>
      </c>
      <c r="C69" s="34" t="s">
        <v>25</v>
      </c>
      <c r="D69" s="28">
        <v>1001300386683</v>
      </c>
      <c r="E69" s="24">
        <v>2000</v>
      </c>
      <c r="F69" s="23">
        <v>0.35</v>
      </c>
      <c r="G69" s="23">
        <f>E69*0.35</f>
        <v>700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83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84</v>
      </c>
      <c r="C71" s="34" t="s">
        <v>25</v>
      </c>
      <c r="D71" s="28">
        <v>1001304506684</v>
      </c>
      <c r="E71" s="24">
        <v>2000</v>
      </c>
      <c r="F71" s="23">
        <v>0.28000000000000003</v>
      </c>
      <c r="G71" s="23">
        <f>E71*0.28</f>
        <v>560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85</v>
      </c>
      <c r="C72" s="34" t="s">
        <v>25</v>
      </c>
      <c r="D72" s="28">
        <v>1001304506562</v>
      </c>
      <c r="E72" s="24">
        <v>240</v>
      </c>
      <c r="F72" s="23"/>
      <c r="G72" s="23">
        <f>E72*0.28</f>
        <v>67.2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86</v>
      </c>
      <c r="C73" s="34" t="s">
        <v>25</v>
      </c>
      <c r="D73" s="28">
        <v>1001305196535</v>
      </c>
      <c r="E73" s="24">
        <v>40</v>
      </c>
      <c r="F73" s="23"/>
      <c r="G73" s="23">
        <f>E73*0.35</f>
        <v>14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87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88</v>
      </c>
      <c r="C75" s="34" t="s">
        <v>25</v>
      </c>
      <c r="D75" s="28">
        <v>1001303986689</v>
      </c>
      <c r="E75" s="24">
        <v>4000</v>
      </c>
      <c r="F75" s="23">
        <v>0.35</v>
      </c>
      <c r="G75" s="23">
        <f>E75*0.35</f>
        <v>1400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89</v>
      </c>
      <c r="C76" s="31" t="s">
        <v>23</v>
      </c>
      <c r="D76" s="28">
        <v>1001053985341</v>
      </c>
      <c r="E76" s="24">
        <v>180</v>
      </c>
      <c r="F76" s="23">
        <v>0.71250000000000002</v>
      </c>
      <c r="G76" s="23">
        <f>E76*1</f>
        <v>180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90</v>
      </c>
      <c r="C77" s="34" t="s">
        <v>25</v>
      </c>
      <c r="D77" s="28">
        <v>1001303056692</v>
      </c>
      <c r="E77" s="24">
        <v>480</v>
      </c>
      <c r="F77" s="23">
        <v>0.28000000000000003</v>
      </c>
      <c r="G77" s="23">
        <f>E77*0.28</f>
        <v>134.4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91</v>
      </c>
      <c r="C78" s="34" t="s">
        <v>25</v>
      </c>
      <c r="D78" s="28">
        <v>6565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92</v>
      </c>
      <c r="C79" s="34" t="s">
        <v>25</v>
      </c>
      <c r="D79" s="28">
        <v>1001305306566</v>
      </c>
      <c r="E79" s="24">
        <v>0</v>
      </c>
      <c r="F79" s="23"/>
      <c r="G79" s="23">
        <f>E79*0.31</f>
        <v>0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93</v>
      </c>
      <c r="C80" s="31" t="s">
        <v>23</v>
      </c>
      <c r="D80" s="28">
        <v>1001051875544</v>
      </c>
      <c r="E80" s="24">
        <v>600</v>
      </c>
      <c r="F80" s="23">
        <v>0.85</v>
      </c>
      <c r="G80" s="23">
        <f>E80*1</f>
        <v>600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94</v>
      </c>
      <c r="C81" s="34" t="s">
        <v>25</v>
      </c>
      <c r="D81" s="28">
        <v>1001301876534</v>
      </c>
      <c r="E81" s="24">
        <v>40</v>
      </c>
      <c r="F81" s="23"/>
      <c r="G81" s="23">
        <f>E81*0.35</f>
        <v>14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95</v>
      </c>
      <c r="C82" s="37" t="s">
        <v>25</v>
      </c>
      <c r="D82" s="28">
        <v>1001301876697</v>
      </c>
      <c r="E82" s="24">
        <v>4800</v>
      </c>
      <c r="F82" s="23">
        <v>0.35</v>
      </c>
      <c r="G82" s="23">
        <f>E82*0.35</f>
        <v>1680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96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97</v>
      </c>
      <c r="C84" s="34" t="s">
        <v>25</v>
      </c>
      <c r="D84" s="28">
        <v>1001061975706</v>
      </c>
      <c r="E84" s="24">
        <v>800</v>
      </c>
      <c r="F84" s="23">
        <v>0.25</v>
      </c>
      <c r="G84" s="23">
        <f>E84*0.25</f>
        <v>200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98</v>
      </c>
      <c r="C85" s="34" t="s">
        <v>25</v>
      </c>
      <c r="D85" s="28">
        <v>1001201976454</v>
      </c>
      <c r="E85" s="24">
        <v>560</v>
      </c>
      <c r="F85" s="23">
        <v>0.1</v>
      </c>
      <c r="G85" s="23">
        <f>E85*0.1</f>
        <v>56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99</v>
      </c>
      <c r="C86" s="34" t="s">
        <v>25</v>
      </c>
      <c r="D86" s="28">
        <v>1001060755931</v>
      </c>
      <c r="E86" s="24">
        <v>240</v>
      </c>
      <c r="F86" s="23">
        <v>0.22</v>
      </c>
      <c r="G86" s="23">
        <f>E86*0.22</f>
        <v>52.8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100</v>
      </c>
      <c r="C87" s="31" t="s">
        <v>23</v>
      </c>
      <c r="D87" s="28">
        <v>1001063145708</v>
      </c>
      <c r="E87" s="24">
        <v>150</v>
      </c>
      <c r="F87" s="23">
        <v>0.51249999999999996</v>
      </c>
      <c r="G87" s="23">
        <f>E87*1</f>
        <v>150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101</v>
      </c>
      <c r="C88" s="34" t="s">
        <v>25</v>
      </c>
      <c r="D88" s="28">
        <v>1001060764993</v>
      </c>
      <c r="E88" s="24">
        <v>400</v>
      </c>
      <c r="F88" s="23">
        <v>0.25</v>
      </c>
      <c r="G88" s="23">
        <f>E88*0.25</f>
        <v>100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102</v>
      </c>
      <c r="C89" s="34" t="s">
        <v>25</v>
      </c>
      <c r="D89" s="28">
        <v>1001193115682</v>
      </c>
      <c r="E89" s="24">
        <v>600</v>
      </c>
      <c r="F89" s="23">
        <v>0.12</v>
      </c>
      <c r="G89" s="23">
        <f>E89*0.12</f>
        <v>72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103</v>
      </c>
      <c r="C90" s="31" t="s">
        <v>23</v>
      </c>
      <c r="D90" s="28">
        <v>1001062504117</v>
      </c>
      <c r="E90" s="24">
        <v>100</v>
      </c>
      <c r="F90" s="23">
        <v>0.48749999999999999</v>
      </c>
      <c r="G90" s="23">
        <f>E90*1</f>
        <v>100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104</v>
      </c>
      <c r="C91" s="34" t="s">
        <v>25</v>
      </c>
      <c r="D91" s="28">
        <v>1001062505483</v>
      </c>
      <c r="E91" s="24">
        <v>800</v>
      </c>
      <c r="F91" s="23">
        <v>0.25</v>
      </c>
      <c r="G91" s="23">
        <f>E91*0.25</f>
        <v>200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105</v>
      </c>
      <c r="C92" s="34" t="s">
        <v>25</v>
      </c>
      <c r="D92" s="28">
        <v>1001202506453</v>
      </c>
      <c r="E92" s="24">
        <v>420</v>
      </c>
      <c r="F92" s="23">
        <v>0.1</v>
      </c>
      <c r="G92" s="23">
        <f>E92*0.1</f>
        <v>42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107</v>
      </c>
      <c r="C94" s="33" t="s">
        <v>23</v>
      </c>
      <c r="D94" s="30">
        <v>1001092444614</v>
      </c>
      <c r="E94" s="24">
        <v>150</v>
      </c>
      <c r="F94" s="23">
        <v>1.5249999999999999</v>
      </c>
      <c r="G94" s="23">
        <f>E94*1</f>
        <v>150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108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109</v>
      </c>
      <c r="C96" s="38" t="s">
        <v>25</v>
      </c>
      <c r="D96" s="52">
        <v>1001094053215</v>
      </c>
      <c r="E96" s="24">
        <v>120</v>
      </c>
      <c r="F96" s="23">
        <v>0.4</v>
      </c>
      <c r="G96" s="23">
        <f>E96*0.4</f>
        <v>48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111</v>
      </c>
      <c r="C98" s="36" t="s">
        <v>25</v>
      </c>
      <c r="D98" s="28">
        <v>1001233296450</v>
      </c>
      <c r="E98" s="24">
        <v>200</v>
      </c>
      <c r="F98" s="82"/>
      <c r="G98" s="23">
        <f>E98*0.1</f>
        <v>20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112</v>
      </c>
      <c r="C99" s="36" t="s">
        <v>25</v>
      </c>
      <c r="D99" s="28">
        <v>1001220286279</v>
      </c>
      <c r="E99" s="24">
        <v>80</v>
      </c>
      <c r="F99" s="82"/>
      <c r="G99" s="23">
        <f>E99*0.15</f>
        <v>12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113</v>
      </c>
      <c r="C100" s="36" t="s">
        <v>25</v>
      </c>
      <c r="D100" s="28">
        <v>1001234146448</v>
      </c>
      <c r="E100" s="24">
        <v>100</v>
      </c>
      <c r="F100" s="82"/>
      <c r="G100" s="23">
        <f>E100*0.1</f>
        <v>10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114</v>
      </c>
      <c r="C101" s="36" t="s">
        <v>25</v>
      </c>
      <c r="D101" s="28">
        <v>1001082576281</v>
      </c>
      <c r="E101" s="24">
        <v>360</v>
      </c>
      <c r="F101" s="23">
        <v>0.3</v>
      </c>
      <c r="G101" s="23">
        <f>E101*0.3</f>
        <v>108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117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118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119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120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122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124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125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126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129</v>
      </c>
      <c r="C116" s="37" t="s">
        <v>25</v>
      </c>
      <c r="D116" s="69" t="s">
        <v>130</v>
      </c>
      <c r="E116" s="24">
        <v>0</v>
      </c>
      <c r="F116" s="23">
        <v>1</v>
      </c>
      <c r="G116" s="23">
        <f>E116*1</f>
        <v>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131</v>
      </c>
      <c r="C117" s="31" t="s">
        <v>23</v>
      </c>
      <c r="D117" s="69" t="s">
        <v>132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133</v>
      </c>
      <c r="C118" s="37" t="s">
        <v>25</v>
      </c>
      <c r="D118" s="70" t="s">
        <v>134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135</v>
      </c>
      <c r="C119" s="16"/>
      <c r="D119" s="49"/>
      <c r="E119" s="17">
        <f>SUM(E5:E118)</f>
        <v>42150</v>
      </c>
      <c r="F119" s="17">
        <f>SUM(F10:F118)</f>
        <v>39.732916666666668</v>
      </c>
      <c r="G119" s="17">
        <f>SUM(G11:G118)</f>
        <v>17014.099999999999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showInputMessage="1" showErrorMessage="1" sqref="B112">
      <formula1>40</formula1>
    </dataValidation>
    <dataValidation type="textLength" operator="equal" showInputMessage="1" showErrorMessage="1" sqref="D116:D118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143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144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145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2023-10-20T13:15:21Z</dcterms:modified>
</cp:coreProperties>
</file>