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35" yWindow="0" windowWidth="16170" windowHeight="9930"/>
  </bookViews>
  <sheets>
    <sheet name="Дист 1" sheetId="1" r:id="rId1"/>
    <sheet name="кск формула" sheetId="2" r:id="rId2"/>
  </sheets>
  <definedNames>
    <definedName name="_xlnm._FilterDatabase" localSheetId="0" hidden="1">'Дист 1'!$A$9:$J$121</definedName>
  </definedNames>
  <calcPr calcId="144525" refMode="R1C1"/>
</workbook>
</file>

<file path=xl/calcChain.xml><?xml version="1.0" encoding="utf-8"?>
<calcChain xmlns="http://schemas.openxmlformats.org/spreadsheetml/2006/main">
  <c r="D87" i="2" l="1"/>
  <c r="H121" i="1"/>
  <c r="F121" i="1"/>
  <c r="E121" i="1"/>
  <c r="G120" i="1"/>
  <c r="A120" i="1"/>
  <c r="G119" i="1"/>
  <c r="A119" i="1"/>
  <c r="G118" i="1"/>
  <c r="A118" i="1"/>
  <c r="A117" i="1"/>
  <c r="A116" i="1"/>
  <c r="G115" i="1"/>
  <c r="A115" i="1"/>
  <c r="G114" i="1"/>
  <c r="A114" i="1"/>
  <c r="G113" i="1"/>
  <c r="A113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1" i="1" l="1"/>
</calcChain>
</file>

<file path=xl/sharedStrings.xml><?xml version="1.0" encoding="utf-8"?>
<sst xmlns="http://schemas.openxmlformats.org/spreadsheetml/2006/main" count="319" uniqueCount="158">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</sst>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5"/>
  <sheetViews>
    <sheetView tabSelected="1" zoomScale="87" zoomScaleNormal="87" workbookViewId="0">
      <pane ySplit="9" topLeftCell="A106" activePane="bottomLeft" state="frozen"/>
      <selection pane="bottomLeft" activeCell="E121" sqref="E12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45272</v>
      </c>
      <c r="E3" s="7" t="s">
        <v>3</v>
      </c>
      <c r="F3" s="100"/>
      <c r="G3" s="104">
        <v>45275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RIGHT(D11:D120,4)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RIGHT(D12:D121,4)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RIGHT(D13:D122,4)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RIGHT(D14:D123,4)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>RIGHT(D15:D123,4)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RIGHT(D16:D124,4)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>RIGHT(D17:D125,4)</f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>RIGHT(D18:D126,4)</f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</row>
    <row r="19" spans="1:10" ht="16.5" customHeight="1" x14ac:dyDescent="0.25">
      <c r="A19" s="79" t="str">
        <f>RIGHT(D19:D127,4)</f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</row>
    <row r="20" spans="1:10" ht="16.5" customHeight="1" x14ac:dyDescent="0.25">
      <c r="A20" s="79" t="str">
        <f>RIGHT(D20:D128,4)</f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RIGHT(D21:D127,4)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RIGHT(D22:D128,4)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RIGHT(D23:D129,4)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RIGHT(D24:D130,4)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RIGHT(D26:D133,4)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RIGHT(D27:D135,4)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RIGHT(D28:D136,4)</f>
        <v>6597</v>
      </c>
      <c r="B28" s="27" t="s">
        <v>41</v>
      </c>
      <c r="C28" s="34" t="s">
        <v>25</v>
      </c>
      <c r="D28" s="28">
        <v>1001010036597</v>
      </c>
      <c r="E28" s="24"/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RIGHT(D29:D138,4)</f>
        <v>4813</v>
      </c>
      <c r="B29" s="27" t="s">
        <v>42</v>
      </c>
      <c r="C29" s="31" t="s">
        <v>23</v>
      </c>
      <c r="D29" s="28">
        <v>1001012564813</v>
      </c>
      <c r="E29" s="24">
        <v>100</v>
      </c>
      <c r="F29" s="23">
        <v>1.366666666666666</v>
      </c>
      <c r="G29" s="23">
        <f>E29*1</f>
        <v>100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RIGHT(D30:D139,4)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RIGHT(D31:D141,4)</f>
        <v>5851</v>
      </c>
      <c r="B31" s="27" t="s">
        <v>44</v>
      </c>
      <c r="C31" s="31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RIGHT(D35:D142,4)</f>
        <v>6353</v>
      </c>
      <c r="B35" s="27" t="s">
        <v>48</v>
      </c>
      <c r="C35" s="34" t="s">
        <v>25</v>
      </c>
      <c r="D35" s="28">
        <v>1001012506353</v>
      </c>
      <c r="E35" s="24">
        <v>240</v>
      </c>
      <c r="F35" s="23">
        <v>0.4</v>
      </c>
      <c r="G35" s="23">
        <f>E35*0.4</f>
        <v>96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RIGHT(D36:D143,4)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RIGHT(D37:D145,4)</f>
        <v>6601</v>
      </c>
      <c r="B37" s="27" t="s">
        <v>50</v>
      </c>
      <c r="C37" s="31" t="s">
        <v>23</v>
      </c>
      <c r="D37" s="28">
        <v>1001022296601</v>
      </c>
      <c r="E37" s="24">
        <v>40</v>
      </c>
      <c r="F37" s="23"/>
      <c r="G37" s="23">
        <f>E37*1</f>
        <v>40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RIGHT(D38:D146,4)</f>
        <v>6602</v>
      </c>
      <c r="B38" s="27" t="s">
        <v>51</v>
      </c>
      <c r="C38" s="34" t="s">
        <v>25</v>
      </c>
      <c r="D38" s="28">
        <v>6602</v>
      </c>
      <c r="E38" s="24"/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RIGHT(D39:D145,4)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RIGHT(D40:D146,4)</f>
        <v>6438</v>
      </c>
      <c r="B40" s="27" t="s">
        <v>53</v>
      </c>
      <c r="C40" s="34" t="s">
        <v>25</v>
      </c>
      <c r="D40" s="28">
        <v>1001024636438</v>
      </c>
      <c r="E40" s="24">
        <v>80</v>
      </c>
      <c r="F40" s="23"/>
      <c r="G40" s="23">
        <f>E40*0.3</f>
        <v>24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RIGHT(D41:D148,4)</f>
        <v>6589</v>
      </c>
      <c r="B41" s="27" t="s">
        <v>54</v>
      </c>
      <c r="C41" s="34" t="s">
        <v>25</v>
      </c>
      <c r="D41" s="28">
        <v>1001020836589</v>
      </c>
      <c r="E41" s="24">
        <v>50</v>
      </c>
      <c r="F41" s="23"/>
      <c r="G41" s="23">
        <f>E41*0.41</f>
        <v>20.5</v>
      </c>
      <c r="H41" s="14"/>
      <c r="I41" s="14"/>
      <c r="J41" s="40"/>
      <c r="K41" s="84"/>
    </row>
    <row r="42" spans="1:11" ht="16.5" customHeight="1" x14ac:dyDescent="0.25">
      <c r="A42" s="79" t="str">
        <f>RIGHT(D42:D153,4)</f>
        <v>6123</v>
      </c>
      <c r="B42" s="27" t="s">
        <v>55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RIGHT(D43:D156,4)</f>
        <v>6042</v>
      </c>
      <c r="B43" s="27" t="s">
        <v>56</v>
      </c>
      <c r="C43" s="34" t="s">
        <v>25</v>
      </c>
      <c r="D43" s="28">
        <v>1001024906042</v>
      </c>
      <c r="E43" s="24">
        <v>0</v>
      </c>
      <c r="F43" s="23">
        <v>0.4</v>
      </c>
      <c r="G43" s="23">
        <f>E43*0.4</f>
        <v>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RIGHT(D44:D157,4)</f>
        <v>6041</v>
      </c>
      <c r="B44" s="86" t="s">
        <v>57</v>
      </c>
      <c r="C44" s="97" t="s">
        <v>23</v>
      </c>
      <c r="D44" s="88">
        <v>6041</v>
      </c>
      <c r="E44" s="24">
        <v>20</v>
      </c>
      <c r="F44" s="90">
        <v>2.125</v>
      </c>
      <c r="G44" s="90">
        <f>E44*1</f>
        <v>20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RIGHT(D45:D158,4)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RIGHT(D46:D159,4)</f>
        <v>5981</v>
      </c>
      <c r="B46" s="27" t="s">
        <v>59</v>
      </c>
      <c r="C46" s="31" t="s">
        <v>23</v>
      </c>
      <c r="D46" s="28">
        <v>1001020965981</v>
      </c>
      <c r="E46" s="24">
        <v>50</v>
      </c>
      <c r="F46" s="23"/>
      <c r="G46" s="23">
        <f>E46*1</f>
        <v>50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50</v>
      </c>
      <c r="F47" s="23">
        <v>1.0666666666666671</v>
      </c>
      <c r="G47" s="23">
        <f>E47*1</f>
        <v>50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500</v>
      </c>
      <c r="F48" s="23">
        <v>0.45</v>
      </c>
      <c r="G48" s="23">
        <f>E48*0.41</f>
        <v>205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RIGHT(D49:D162,4)</f>
        <v>5820</v>
      </c>
      <c r="B49" s="46" t="s">
        <v>62</v>
      </c>
      <c r="C49" s="31" t="s">
        <v>23</v>
      </c>
      <c r="D49" s="28">
        <v>1001022465820</v>
      </c>
      <c r="E49" s="24">
        <v>30</v>
      </c>
      <c r="F49" s="23"/>
      <c r="G49" s="23">
        <f>E49*1</f>
        <v>30</v>
      </c>
      <c r="H49" s="14"/>
      <c r="I49" s="14">
        <v>45</v>
      </c>
      <c r="J49" s="40"/>
    </row>
    <row r="50" spans="1:11" ht="16.5" customHeight="1" x14ac:dyDescent="0.25">
      <c r="A50" s="79" t="str">
        <f>RIGHT(D50:D163,4)</f>
        <v>6590</v>
      </c>
      <c r="B50" s="46" t="s">
        <v>63</v>
      </c>
      <c r="C50" s="34" t="s">
        <v>25</v>
      </c>
      <c r="D50" s="28">
        <v>1001020846590</v>
      </c>
      <c r="E50" s="24">
        <v>150</v>
      </c>
      <c r="F50" s="23"/>
      <c r="G50" s="23">
        <f>E50*0.41</f>
        <v>61.499999999999993</v>
      </c>
      <c r="H50" s="14"/>
      <c r="I50" s="14"/>
      <c r="J50" s="40"/>
    </row>
    <row r="51" spans="1:11" ht="16.5" customHeight="1" x14ac:dyDescent="0.25">
      <c r="A51" s="98" t="str">
        <f>RIGHT(D51:D164,4)</f>
        <v>6563</v>
      </c>
      <c r="B51" s="46" t="s">
        <v>64</v>
      </c>
      <c r="C51" s="31" t="s">
        <v>23</v>
      </c>
      <c r="D51" s="28">
        <v>1001020846563</v>
      </c>
      <c r="E51" s="24">
        <v>20</v>
      </c>
      <c r="F51" s="23"/>
      <c r="G51" s="23">
        <f>E51*1</f>
        <v>20</v>
      </c>
      <c r="H51" s="14"/>
      <c r="I51" s="14"/>
      <c r="J51" s="40"/>
    </row>
    <row r="52" spans="1:11" ht="16.5" customHeight="1" x14ac:dyDescent="0.25">
      <c r="A52" s="98">
        <v>6144</v>
      </c>
      <c r="B52" s="46" t="s">
        <v>66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E52*0.36</f>
        <v>0</v>
      </c>
      <c r="H52" s="14"/>
      <c r="I52" s="14">
        <v>45</v>
      </c>
      <c r="J52" s="40"/>
    </row>
    <row r="53" spans="1:11" ht="16.5" customHeight="1" x14ac:dyDescent="0.25">
      <c r="A53" s="98">
        <v>6722</v>
      </c>
      <c r="B53" s="46" t="s">
        <v>67</v>
      </c>
      <c r="C53" s="34" t="s">
        <v>25</v>
      </c>
      <c r="D53" s="28">
        <v>1001022376722</v>
      </c>
      <c r="E53" s="24">
        <v>1500</v>
      </c>
      <c r="F53" s="23">
        <v>0.41</v>
      </c>
      <c r="G53" s="23">
        <f>E53*0.41</f>
        <v>615</v>
      </c>
      <c r="H53" s="14">
        <v>4.5</v>
      </c>
      <c r="I53" s="14">
        <v>45</v>
      </c>
      <c r="J53" s="40"/>
    </row>
    <row r="54" spans="1:11" ht="16.5" customHeight="1" x14ac:dyDescent="0.25">
      <c r="A54" s="98">
        <v>3812</v>
      </c>
      <c r="B54" s="46" t="s">
        <v>68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8">
        <v>6113</v>
      </c>
      <c r="B55" s="27" t="s">
        <v>69</v>
      </c>
      <c r="C55" s="31" t="s">
        <v>23</v>
      </c>
      <c r="D55" s="28">
        <v>1001022376113</v>
      </c>
      <c r="E55" s="24">
        <v>600</v>
      </c>
      <c r="F55" s="23">
        <v>1.033333333333333</v>
      </c>
      <c r="G55" s="23">
        <f>E55*1</f>
        <v>600</v>
      </c>
      <c r="H55" s="14">
        <v>6.2000000000000011</v>
      </c>
      <c r="I55" s="14">
        <v>45</v>
      </c>
      <c r="J55" s="40"/>
      <c r="K55" s="84"/>
    </row>
    <row r="56" spans="1:11" s="15" customFormat="1" ht="16.5" customHeight="1" x14ac:dyDescent="0.25">
      <c r="A56" s="98" t="str">
        <f>RIGHT(D56:D166,4)</f>
        <v>6661</v>
      </c>
      <c r="B56" s="27" t="s">
        <v>70</v>
      </c>
      <c r="C56" s="31" t="s">
        <v>23</v>
      </c>
      <c r="D56" s="28">
        <v>1001022246661</v>
      </c>
      <c r="E56" s="24">
        <v>10</v>
      </c>
      <c r="F56" s="23"/>
      <c r="G56" s="23">
        <f>E56*1</f>
        <v>10</v>
      </c>
      <c r="H56" s="14"/>
      <c r="I56" s="14"/>
      <c r="J56" s="40"/>
      <c r="K56" s="84"/>
    </row>
    <row r="57" spans="1:11" s="15" customFormat="1" ht="16.5" customHeight="1" x14ac:dyDescent="0.25">
      <c r="A57" s="98">
        <v>6713</v>
      </c>
      <c r="B57" s="27" t="s">
        <v>71</v>
      </c>
      <c r="C57" s="36" t="s">
        <v>25</v>
      </c>
      <c r="D57" s="28">
        <v>1001022246713</v>
      </c>
      <c r="E57" s="24">
        <v>400</v>
      </c>
      <c r="F57" s="23"/>
      <c r="G57" s="23">
        <f>E57*0.41</f>
        <v>164</v>
      </c>
      <c r="H57" s="14"/>
      <c r="I57" s="14"/>
      <c r="J57" s="40"/>
      <c r="K57" s="84"/>
    </row>
    <row r="58" spans="1:11" s="15" customFormat="1" ht="16.5" customHeight="1" x14ac:dyDescent="0.25">
      <c r="A58" s="98" t="str">
        <f>RIGHT(D58:D168,4)</f>
        <v>6475</v>
      </c>
      <c r="B58" s="27" t="s">
        <v>72</v>
      </c>
      <c r="C58" s="36" t="s">
        <v>25</v>
      </c>
      <c r="D58" s="28">
        <v>1001025176475</v>
      </c>
      <c r="E58" s="24">
        <v>60</v>
      </c>
      <c r="F58" s="23"/>
      <c r="G58" s="23">
        <f>E58*0.4</f>
        <v>24</v>
      </c>
      <c r="H58" s="14"/>
      <c r="I58" s="14"/>
      <c r="J58" s="40"/>
      <c r="K58" s="84"/>
    </row>
    <row r="59" spans="1:11" s="15" customFormat="1" ht="16.5" customHeight="1" x14ac:dyDescent="0.25">
      <c r="A59" s="98">
        <v>6241</v>
      </c>
      <c r="B59" s="27" t="s">
        <v>73</v>
      </c>
      <c r="C59" s="36" t="s">
        <v>25</v>
      </c>
      <c r="D59" s="28">
        <v>1001025166241</v>
      </c>
      <c r="E59" s="24">
        <v>80</v>
      </c>
      <c r="F59" s="23"/>
      <c r="G59" s="23">
        <f>E59*0.38</f>
        <v>30.4</v>
      </c>
      <c r="H59" s="14"/>
      <c r="I59" s="14"/>
      <c r="J59" s="40"/>
      <c r="K59" s="84"/>
    </row>
    <row r="60" spans="1:11" ht="16.5" customHeight="1" thickBot="1" x14ac:dyDescent="0.3">
      <c r="A60" s="98" t="str">
        <f>RIGHT(D60:D166,4)</f>
        <v>6297</v>
      </c>
      <c r="B60" s="47" t="s">
        <v>74</v>
      </c>
      <c r="C60" s="36" t="s">
        <v>25</v>
      </c>
      <c r="D60" s="28">
        <v>1001022556297</v>
      </c>
      <c r="E60" s="24">
        <v>600</v>
      </c>
      <c r="F60" s="23"/>
      <c r="G60" s="23">
        <f>E60*0.27</f>
        <v>162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8" t="str">
        <f>RIGHT(D61:D167,4)</f>
        <v/>
      </c>
      <c r="B61" s="75" t="s">
        <v>75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8" t="str">
        <f>RIGHT(D62:D168,4)</f>
        <v>3297</v>
      </c>
      <c r="B62" s="47" t="s">
        <v>76</v>
      </c>
      <c r="C62" s="31" t="s">
        <v>23</v>
      </c>
      <c r="D62" s="28">
        <v>3297</v>
      </c>
      <c r="E62" s="24">
        <v>30</v>
      </c>
      <c r="F62" s="23">
        <v>1.013333333333333</v>
      </c>
      <c r="G62" s="23">
        <f>E62*1</f>
        <v>30</v>
      </c>
      <c r="H62" s="14">
        <v>3.04</v>
      </c>
      <c r="I62" s="14">
        <v>30</v>
      </c>
      <c r="J62" s="40"/>
    </row>
    <row r="63" spans="1:11" ht="16.5" customHeight="1" x14ac:dyDescent="0.25">
      <c r="A63" s="98" t="str">
        <f>RIGHT(D63:D169,4)</f>
        <v>6648</v>
      </c>
      <c r="B63" s="47" t="s">
        <v>77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8" t="str">
        <f>RIGHT(D64:D171,4)</f>
        <v>6217</v>
      </c>
      <c r="B64" s="47" t="s">
        <v>78</v>
      </c>
      <c r="C64" s="34" t="s">
        <v>25</v>
      </c>
      <c r="D64" s="28">
        <v>1001035326217</v>
      </c>
      <c r="E64" s="24">
        <v>0</v>
      </c>
      <c r="F64" s="23"/>
      <c r="G64" s="23">
        <f>E64*0.4</f>
        <v>0</v>
      </c>
      <c r="H64" s="14"/>
      <c r="I64" s="14"/>
      <c r="J64" s="40"/>
    </row>
    <row r="65" spans="1:10" ht="16.5" customHeight="1" thickBot="1" x14ac:dyDescent="0.3">
      <c r="A65" s="98" t="str">
        <f>RIGHT(D65:D173,4)</f>
        <v>6527</v>
      </c>
      <c r="B65" s="47" t="s">
        <v>79</v>
      </c>
      <c r="C65" s="31" t="s">
        <v>23</v>
      </c>
      <c r="D65" s="28">
        <v>1001031076527</v>
      </c>
      <c r="E65" s="24">
        <v>100</v>
      </c>
      <c r="F65" s="23">
        <v>1.0166666666666671</v>
      </c>
      <c r="G65" s="23">
        <f>E65*1</f>
        <v>100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8" t="str">
        <f>RIGHT(D66:D174,4)</f>
        <v/>
      </c>
      <c r="B66" s="75" t="s">
        <v>80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RIGHT(D67:D175,4)</f>
        <v>6666</v>
      </c>
      <c r="B67" s="27" t="s">
        <v>81</v>
      </c>
      <c r="C67" s="34" t="s">
        <v>25</v>
      </c>
      <c r="D67" s="28">
        <v>1001302276666</v>
      </c>
      <c r="E67" s="24">
        <v>280</v>
      </c>
      <c r="F67" s="23">
        <v>0.28000000000000003</v>
      </c>
      <c r="G67" s="23">
        <f>E67*0.28</f>
        <v>78.400000000000006</v>
      </c>
      <c r="H67" s="14">
        <v>2.2400000000000002</v>
      </c>
      <c r="I67" s="14">
        <v>45</v>
      </c>
      <c r="J67" s="40"/>
    </row>
    <row r="68" spans="1:10" ht="16.5" customHeight="1" x14ac:dyDescent="0.25">
      <c r="A68" s="98" t="str">
        <f>RIGHT(D68:D176,4)</f>
        <v>6658</v>
      </c>
      <c r="B68" s="27" t="s">
        <v>82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8" t="str">
        <f>RIGHT(D69:D176,4)</f>
        <v>6669</v>
      </c>
      <c r="B69" s="27" t="s">
        <v>83</v>
      </c>
      <c r="C69" s="34" t="s">
        <v>25</v>
      </c>
      <c r="D69" s="28">
        <v>1001300516669</v>
      </c>
      <c r="E69" s="24">
        <v>120</v>
      </c>
      <c r="F69" s="23">
        <v>0.28000000000000003</v>
      </c>
      <c r="G69" s="23">
        <f>E69*0.28</f>
        <v>33.6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8" t="str">
        <f>RIGHT(D70:D177,4)</f>
        <v>4342</v>
      </c>
      <c r="B70" s="27" t="s">
        <v>84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8" t="str">
        <f>RIGHT(D71:D179,4)</f>
        <v/>
      </c>
      <c r="B71" s="75" t="s">
        <v>85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8" t="str">
        <f>RIGHT(D72:D180,4)</f>
        <v>6683</v>
      </c>
      <c r="B72" s="27" t="s">
        <v>86</v>
      </c>
      <c r="C72" s="34" t="s">
        <v>25</v>
      </c>
      <c r="D72" s="28">
        <v>1001300386683</v>
      </c>
      <c r="E72" s="24">
        <v>400</v>
      </c>
      <c r="F72" s="23">
        <v>0.35</v>
      </c>
      <c r="G72" s="23">
        <f>E72*0.35</f>
        <v>140</v>
      </c>
      <c r="H72" s="14">
        <v>2.8</v>
      </c>
      <c r="I72" s="14">
        <v>45</v>
      </c>
      <c r="J72" s="40"/>
    </row>
    <row r="73" spans="1:10" ht="16.5" customHeight="1" x14ac:dyDescent="0.25">
      <c r="A73" s="98">
        <v>6301</v>
      </c>
      <c r="B73" s="27" t="s">
        <v>87</v>
      </c>
      <c r="C73" s="31" t="s">
        <v>23</v>
      </c>
      <c r="D73" s="28">
        <v>1001303636301</v>
      </c>
      <c r="E73" s="24">
        <v>10</v>
      </c>
      <c r="F73" s="23">
        <v>0.7</v>
      </c>
      <c r="G73" s="23">
        <f>E73</f>
        <v>10</v>
      </c>
      <c r="H73" s="14"/>
      <c r="I73" s="14">
        <v>45</v>
      </c>
      <c r="J73" s="40"/>
    </row>
    <row r="74" spans="1:10" ht="16.5" customHeight="1" x14ac:dyDescent="0.25">
      <c r="A74" s="98">
        <v>6302</v>
      </c>
      <c r="B74" s="27" t="s">
        <v>88</v>
      </c>
      <c r="C74" s="34" t="s">
        <v>25</v>
      </c>
      <c r="D74" s="28">
        <v>1001303636302</v>
      </c>
      <c r="E74" s="24"/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8" t="str">
        <f>RIGHT(D75:D184,4)</f>
        <v>6684</v>
      </c>
      <c r="B75" s="27" t="s">
        <v>89</v>
      </c>
      <c r="C75" s="34" t="s">
        <v>25</v>
      </c>
      <c r="D75" s="28">
        <v>1001304506684</v>
      </c>
      <c r="E75" s="24">
        <v>400</v>
      </c>
      <c r="F75" s="23">
        <v>0.28000000000000003</v>
      </c>
      <c r="G75" s="23">
        <f>E75*0.28</f>
        <v>112.00000000000001</v>
      </c>
      <c r="H75" s="14">
        <v>2.2400000000000002</v>
      </c>
      <c r="I75" s="14">
        <v>45</v>
      </c>
      <c r="J75" s="40"/>
    </row>
    <row r="76" spans="1:10" ht="16.5" customHeight="1" x14ac:dyDescent="0.25">
      <c r="A76" s="98" t="str">
        <f>RIGHT(D76:D185,4)</f>
        <v>6562</v>
      </c>
      <c r="B76" s="27" t="s">
        <v>90</v>
      </c>
      <c r="C76" s="34" t="s">
        <v>25</v>
      </c>
      <c r="D76" s="28">
        <v>1001304506562</v>
      </c>
      <c r="E76" s="24">
        <v>200</v>
      </c>
      <c r="F76" s="23"/>
      <c r="G76" s="23">
        <f>E76*0.28</f>
        <v>56.000000000000007</v>
      </c>
      <c r="H76" s="14"/>
      <c r="I76" s="14"/>
      <c r="J76" s="40"/>
    </row>
    <row r="77" spans="1:10" ht="16.5" customHeight="1" x14ac:dyDescent="0.25">
      <c r="A77" s="98">
        <v>6215</v>
      </c>
      <c r="B77" s="27" t="s">
        <v>91</v>
      </c>
      <c r="C77" s="34" t="s">
        <v>25</v>
      </c>
      <c r="D77" s="28">
        <v>1001305196215</v>
      </c>
      <c r="E77" s="24">
        <v>80</v>
      </c>
      <c r="F77" s="23"/>
      <c r="G77" s="23">
        <f>E77*0.35</f>
        <v>28</v>
      </c>
      <c r="H77" s="14"/>
      <c r="I77" s="14"/>
      <c r="J77" s="40"/>
    </row>
    <row r="78" spans="1:10" ht="16.5" customHeight="1" x14ac:dyDescent="0.25">
      <c r="A78" s="98" t="str">
        <f>RIGHT(D78:D185,4)</f>
        <v>6689</v>
      </c>
      <c r="B78" s="65" t="s">
        <v>92</v>
      </c>
      <c r="C78" s="34" t="s">
        <v>25</v>
      </c>
      <c r="D78" s="28">
        <v>1001303986689</v>
      </c>
      <c r="E78" s="24">
        <v>1200</v>
      </c>
      <c r="F78" s="23">
        <v>0.35</v>
      </c>
      <c r="G78" s="23">
        <f>E78*0.35</f>
        <v>420</v>
      </c>
      <c r="H78" s="14">
        <v>2.8</v>
      </c>
      <c r="I78" s="14">
        <v>45</v>
      </c>
      <c r="J78" s="40"/>
    </row>
    <row r="79" spans="1:10" ht="16.5" customHeight="1" x14ac:dyDescent="0.25">
      <c r="A79" s="98">
        <v>6212</v>
      </c>
      <c r="B79" s="65" t="s">
        <v>93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8" t="str">
        <f>RIGHT(D80:D186,4)</f>
        <v>5341</v>
      </c>
      <c r="B80" s="65" t="s">
        <v>94</v>
      </c>
      <c r="C80" s="31" t="s">
        <v>23</v>
      </c>
      <c r="D80" s="28">
        <v>1001053985341</v>
      </c>
      <c r="E80" s="24">
        <v>0</v>
      </c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8" t="str">
        <f>RIGHT(D81:D187,4)</f>
        <v>6692</v>
      </c>
      <c r="B81" s="65" t="s">
        <v>95</v>
      </c>
      <c r="C81" s="34" t="s">
        <v>25</v>
      </c>
      <c r="D81" s="28">
        <v>1001303056692</v>
      </c>
      <c r="E81" s="24">
        <v>160</v>
      </c>
      <c r="F81" s="23">
        <v>0.28000000000000003</v>
      </c>
      <c r="G81" s="23">
        <f>E81*0.28</f>
        <v>44.800000000000004</v>
      </c>
      <c r="H81" s="14">
        <v>2.2400000000000002</v>
      </c>
      <c r="I81" s="14">
        <v>45</v>
      </c>
      <c r="J81" s="40"/>
    </row>
    <row r="82" spans="1:10" ht="16.5" customHeight="1" x14ac:dyDescent="0.25">
      <c r="A82" s="98" t="str">
        <f>RIGHT(D82:D187,4)</f>
        <v>6225</v>
      </c>
      <c r="B82" s="65" t="s">
        <v>96</v>
      </c>
      <c r="C82" s="34" t="s">
        <v>25</v>
      </c>
      <c r="D82" s="28">
        <v>6225</v>
      </c>
      <c r="E82" s="24">
        <v>0</v>
      </c>
      <c r="F82" s="23"/>
      <c r="G82" s="23">
        <f>E82*0.09</f>
        <v>0</v>
      </c>
      <c r="H82" s="14"/>
      <c r="I82" s="14"/>
      <c r="J82" s="40"/>
    </row>
    <row r="83" spans="1:10" ht="16.5" customHeight="1" x14ac:dyDescent="0.25">
      <c r="A83" s="98" t="str">
        <f>RIGHT(D83:D188,4)</f>
        <v>6228</v>
      </c>
      <c r="B83" s="65" t="s">
        <v>97</v>
      </c>
      <c r="C83" s="34" t="s">
        <v>25</v>
      </c>
      <c r="D83" s="28">
        <v>6228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RIGHT(D84:D188,4)</f>
        <v>5544</v>
      </c>
      <c r="B84" s="27" t="s">
        <v>98</v>
      </c>
      <c r="C84" s="31" t="s">
        <v>23</v>
      </c>
      <c r="D84" s="28">
        <v>1001051875544</v>
      </c>
      <c r="E84" s="24">
        <v>250</v>
      </c>
      <c r="F84" s="23">
        <v>0.85</v>
      </c>
      <c r="G84" s="23">
        <f>E84*1</f>
        <v>250</v>
      </c>
      <c r="H84" s="14">
        <v>5.0999999999999996</v>
      </c>
      <c r="I84" s="14">
        <v>45</v>
      </c>
      <c r="J84" s="40"/>
    </row>
    <row r="85" spans="1:10" ht="16.5" customHeight="1" x14ac:dyDescent="0.25">
      <c r="A85" s="98">
        <v>6213</v>
      </c>
      <c r="B85" s="27" t="s">
        <v>99</v>
      </c>
      <c r="C85" s="34" t="s">
        <v>25</v>
      </c>
      <c r="D85" s="28">
        <v>1001301876213</v>
      </c>
      <c r="E85" s="24">
        <v>40</v>
      </c>
      <c r="F85" s="23"/>
      <c r="G85" s="23">
        <f>E85*0.35</f>
        <v>14</v>
      </c>
      <c r="H85" s="14"/>
      <c r="I85" s="14"/>
      <c r="J85" s="40"/>
    </row>
    <row r="86" spans="1:10" ht="15.75" customHeight="1" thickBot="1" x14ac:dyDescent="0.3">
      <c r="A86" s="98" t="str">
        <f>RIGHT(D86:D190,4)</f>
        <v>6697</v>
      </c>
      <c r="B86" s="27" t="s">
        <v>100</v>
      </c>
      <c r="C86" s="37" t="s">
        <v>25</v>
      </c>
      <c r="D86" s="28">
        <v>1001301876697</v>
      </c>
      <c r="E86" s="24">
        <v>1400</v>
      </c>
      <c r="F86" s="23">
        <v>0.35</v>
      </c>
      <c r="G86" s="23">
        <f>E86*0.35</f>
        <v>489.99999999999994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8" t="str">
        <f>RIGHT(D87:D191,4)</f>
        <v/>
      </c>
      <c r="B87" s="75" t="s">
        <v>101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8" t="str">
        <f>RIGHT(D88:D192,4)</f>
        <v>5706</v>
      </c>
      <c r="B88" s="27" t="s">
        <v>102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8" t="str">
        <f>RIGHT(D89:D193,4)</f>
        <v>6454</v>
      </c>
      <c r="B89" s="27" t="s">
        <v>103</v>
      </c>
      <c r="C89" s="34" t="s">
        <v>25</v>
      </c>
      <c r="D89" s="28">
        <v>1001201976454</v>
      </c>
      <c r="E89" s="24"/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x14ac:dyDescent="0.25">
      <c r="A90" s="98" t="str">
        <f>RIGHT(D90:D195,4)</f>
        <v>5931</v>
      </c>
      <c r="B90" s="27" t="s">
        <v>104</v>
      </c>
      <c r="C90" s="34" t="s">
        <v>25</v>
      </c>
      <c r="D90" s="28">
        <v>1001060755931</v>
      </c>
      <c r="E90" s="24">
        <v>200</v>
      </c>
      <c r="F90" s="23">
        <v>0.22</v>
      </c>
      <c r="G90" s="23">
        <f>E90*0.22</f>
        <v>44</v>
      </c>
      <c r="H90" s="14">
        <v>1.76</v>
      </c>
      <c r="I90" s="14">
        <v>120</v>
      </c>
      <c r="J90" s="40"/>
    </row>
    <row r="91" spans="1:10" ht="16.5" customHeight="1" x14ac:dyDescent="0.25">
      <c r="A91" s="98" t="str">
        <f>RIGHT(D91:D197,4)</f>
        <v>5708</v>
      </c>
      <c r="B91" s="27" t="s">
        <v>105</v>
      </c>
      <c r="C91" s="31" t="s">
        <v>23</v>
      </c>
      <c r="D91" s="28">
        <v>1001063145708</v>
      </c>
      <c r="E91" s="24"/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8" t="str">
        <f>RIGHT(D92:D202,4)</f>
        <v>4993</v>
      </c>
      <c r="B92" s="27" t="s">
        <v>106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>RIGHT(D93:D203,4)</f>
        <v>5682</v>
      </c>
      <c r="B93" s="27" t="s">
        <v>107</v>
      </c>
      <c r="C93" s="34" t="s">
        <v>25</v>
      </c>
      <c r="D93" s="28">
        <v>1001193115682</v>
      </c>
      <c r="E93" s="24">
        <v>400</v>
      </c>
      <c r="F93" s="23">
        <v>0.12</v>
      </c>
      <c r="G93" s="23">
        <f>E93*0.12</f>
        <v>48</v>
      </c>
      <c r="H93" s="14">
        <v>0.96</v>
      </c>
      <c r="I93" s="14">
        <v>60</v>
      </c>
      <c r="J93" s="40"/>
    </row>
    <row r="94" spans="1:10" ht="16.5" customHeight="1" x14ac:dyDescent="0.25">
      <c r="A94" s="98" t="str">
        <f t="shared" ref="A94:A100" si="0">RIGHT(D94:D206,4)</f>
        <v>4117</v>
      </c>
      <c r="B94" s="27" t="s">
        <v>108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8" t="str">
        <f t="shared" si="0"/>
        <v>5483</v>
      </c>
      <c r="B95" s="27" t="s">
        <v>109</v>
      </c>
      <c r="C95" s="34" t="s">
        <v>25</v>
      </c>
      <c r="D95" s="28">
        <v>1001062505483</v>
      </c>
      <c r="E95" s="24">
        <v>0</v>
      </c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8" t="str">
        <f t="shared" si="0"/>
        <v>6453</v>
      </c>
      <c r="B96" s="27" t="s">
        <v>110</v>
      </c>
      <c r="C96" s="34" t="s">
        <v>25</v>
      </c>
      <c r="D96" s="28">
        <v>1001202506453</v>
      </c>
      <c r="E96" s="24">
        <v>140</v>
      </c>
      <c r="F96" s="23">
        <v>0.1</v>
      </c>
      <c r="G96" s="23">
        <f>E96*0.1</f>
        <v>14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8" t="str">
        <f t="shared" si="0"/>
        <v/>
      </c>
      <c r="B97" s="75" t="s">
        <v>111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8" t="str">
        <f t="shared" si="0"/>
        <v>4614</v>
      </c>
      <c r="B98" s="29" t="s">
        <v>112</v>
      </c>
      <c r="C98" s="33" t="s">
        <v>23</v>
      </c>
      <c r="D98" s="30">
        <v>1001092444614</v>
      </c>
      <c r="E98" s="24">
        <v>80</v>
      </c>
      <c r="F98" s="23">
        <v>1.5249999999999999</v>
      </c>
      <c r="G98" s="23">
        <f>E98*1</f>
        <v>80</v>
      </c>
      <c r="H98" s="14">
        <v>6.1</v>
      </c>
      <c r="I98" s="14">
        <v>60</v>
      </c>
      <c r="J98" s="40"/>
    </row>
    <row r="99" spans="1:10" ht="16.5" customHeight="1" x14ac:dyDescent="0.25">
      <c r="A99" s="98" t="str">
        <f t="shared" si="0"/>
        <v>4611</v>
      </c>
      <c r="B99" s="29" t="s">
        <v>113</v>
      </c>
      <c r="C99" s="38" t="s">
        <v>25</v>
      </c>
      <c r="D99" s="82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8" t="str">
        <f t="shared" si="0"/>
        <v>6645</v>
      </c>
      <c r="B100" s="29" t="s">
        <v>114</v>
      </c>
      <c r="C100" s="38" t="s">
        <v>25</v>
      </c>
      <c r="D100" s="82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8" t="str">
        <f>RIGHT(D101:D211,4)</f>
        <v>3215</v>
      </c>
      <c r="B101" s="27" t="s">
        <v>115</v>
      </c>
      <c r="C101" s="38" t="s">
        <v>25</v>
      </c>
      <c r="D101" s="52">
        <v>1001094053215</v>
      </c>
      <c r="E101" s="24">
        <v>80</v>
      </c>
      <c r="F101" s="23">
        <v>0.4</v>
      </c>
      <c r="G101" s="23">
        <f>E101*0.4</f>
        <v>32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8" t="str">
        <f>RIGHT(D102:D214,4)</f>
        <v/>
      </c>
      <c r="B102" s="75" t="s">
        <v>116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98" t="str">
        <f>RIGHT(D103:D217,4)</f>
        <v>6281</v>
      </c>
      <c r="B103" s="48" t="s">
        <v>117</v>
      </c>
      <c r="C103" s="36" t="s">
        <v>25</v>
      </c>
      <c r="D103" s="28">
        <v>1001082576281</v>
      </c>
      <c r="E103" s="24">
        <v>0</v>
      </c>
      <c r="F103" s="23">
        <v>0.3</v>
      </c>
      <c r="G103" s="23">
        <f>E103*0.3</f>
        <v>0</v>
      </c>
      <c r="H103" s="14">
        <v>1.8</v>
      </c>
      <c r="I103" s="14">
        <v>30</v>
      </c>
      <c r="J103" s="40"/>
    </row>
    <row r="104" spans="1:10" ht="16.5" customHeight="1" thickTop="1" thickBot="1" x14ac:dyDescent="0.3">
      <c r="A104" s="98" t="str">
        <f>RIGHT(D104:D219,4)</f>
        <v/>
      </c>
      <c r="B104" s="75" t="s">
        <v>118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RIGHT(D105:D222,4)</f>
        <v/>
      </c>
      <c r="B105" s="75" t="s">
        <v>119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RIGHT(D106:D223,4)</f>
        <v>6314</v>
      </c>
      <c r="B106" s="48" t="s">
        <v>120</v>
      </c>
      <c r="C106" s="34" t="s">
        <v>25</v>
      </c>
      <c r="D106" s="28">
        <v>1002112606314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x14ac:dyDescent="0.25">
      <c r="A107" s="98" t="str">
        <f>RIGHT(D107:D224,4)</f>
        <v>6155</v>
      </c>
      <c r="B107" s="48" t="s">
        <v>121</v>
      </c>
      <c r="C107" s="34" t="s">
        <v>25</v>
      </c>
      <c r="D107" s="28">
        <v>1002115036155</v>
      </c>
      <c r="E107" s="24">
        <v>0</v>
      </c>
      <c r="F107" s="23"/>
      <c r="G107" s="23">
        <f>E107*0.45</f>
        <v>0</v>
      </c>
      <c r="H107" s="14"/>
      <c r="I107" s="73"/>
      <c r="J107" s="40"/>
    </row>
    <row r="108" spans="1:10" ht="16.5" customHeight="1" x14ac:dyDescent="0.25">
      <c r="A108" s="98" t="str">
        <f>RIGHT(D108:D225,4)</f>
        <v>6157</v>
      </c>
      <c r="B108" s="48" t="s">
        <v>122</v>
      </c>
      <c r="C108" s="34" t="s">
        <v>25</v>
      </c>
      <c r="D108" s="28">
        <v>1002115056157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thickBot="1" x14ac:dyDescent="0.3">
      <c r="A109" s="98" t="str">
        <f t="shared" ref="A109:A120" si="1">RIGHT(D109:D224,4)</f>
        <v>6313</v>
      </c>
      <c r="B109" s="48" t="s">
        <v>123</v>
      </c>
      <c r="C109" s="37" t="s">
        <v>25</v>
      </c>
      <c r="D109" s="28">
        <v>1002112606313</v>
      </c>
      <c r="E109" s="24">
        <v>0</v>
      </c>
      <c r="F109" s="23">
        <v>0.9</v>
      </c>
      <c r="G109" s="23">
        <f>E109*0.9</f>
        <v>0</v>
      </c>
      <c r="H109" s="14">
        <v>9</v>
      </c>
      <c r="I109" s="73">
        <v>120</v>
      </c>
      <c r="J109" s="40"/>
    </row>
    <row r="110" spans="1:10" ht="16.5" customHeight="1" thickTop="1" thickBot="1" x14ac:dyDescent="0.3">
      <c r="A110" s="98" t="str">
        <f t="shared" si="1"/>
        <v/>
      </c>
      <c r="B110" s="75" t="s">
        <v>124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 t="shared" si="1"/>
        <v>4945</v>
      </c>
      <c r="B111" s="48" t="s">
        <v>125</v>
      </c>
      <c r="C111" s="37" t="s">
        <v>25</v>
      </c>
      <c r="D111" s="28">
        <v>1002151784945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thickTop="1" thickBot="1" x14ac:dyDescent="0.3">
      <c r="A112" s="79" t="str">
        <f t="shared" si="1"/>
        <v/>
      </c>
      <c r="B112" s="75" t="s">
        <v>126</v>
      </c>
      <c r="C112" s="75"/>
      <c r="D112" s="75"/>
      <c r="E112" s="75"/>
      <c r="F112" s="74"/>
      <c r="G112" s="75"/>
      <c r="H112" s="75"/>
      <c r="I112" s="75"/>
      <c r="J112" s="76"/>
    </row>
    <row r="113" spans="1:11" s="93" customFormat="1" ht="16.5" customHeight="1" thickTop="1" thickBot="1" x14ac:dyDescent="0.3">
      <c r="A113" s="85" t="str">
        <f t="shared" si="1"/>
        <v>4956</v>
      </c>
      <c r="B113" s="94" t="s">
        <v>127</v>
      </c>
      <c r="C113" s="95" t="s">
        <v>25</v>
      </c>
      <c r="D113" s="88">
        <v>1002133974956</v>
      </c>
      <c r="E113" s="89">
        <v>0</v>
      </c>
      <c r="F113" s="90">
        <v>0.42</v>
      </c>
      <c r="G113" s="90">
        <f>E113*0.42</f>
        <v>0</v>
      </c>
      <c r="H113" s="91">
        <v>4.2</v>
      </c>
      <c r="I113" s="96">
        <v>120</v>
      </c>
      <c r="J113" s="91"/>
      <c r="K113" s="92"/>
    </row>
    <row r="114" spans="1:11" ht="16.5" customHeight="1" thickTop="1" x14ac:dyDescent="0.25">
      <c r="A114" s="79" t="str">
        <f t="shared" si="1"/>
        <v>1762</v>
      </c>
      <c r="B114" s="48" t="s">
        <v>128</v>
      </c>
      <c r="C114" s="34" t="s">
        <v>25</v>
      </c>
      <c r="D114" s="28">
        <v>1002131151762</v>
      </c>
      <c r="E114" s="24">
        <v>0</v>
      </c>
      <c r="F114" s="23">
        <v>0.42</v>
      </c>
      <c r="G114" s="23">
        <f>E114*0.42</f>
        <v>0</v>
      </c>
      <c r="H114" s="14">
        <v>4.2</v>
      </c>
      <c r="I114" s="73">
        <v>120</v>
      </c>
      <c r="J114" s="40"/>
    </row>
    <row r="115" spans="1:11" ht="16.5" customHeight="1" thickBot="1" x14ac:dyDescent="0.3">
      <c r="A115" s="79" t="str">
        <f t="shared" si="1"/>
        <v>1764</v>
      </c>
      <c r="B115" s="48" t="s">
        <v>129</v>
      </c>
      <c r="C115" s="37" t="s">
        <v>25</v>
      </c>
      <c r="D115" s="28">
        <v>1002131181764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Top="1" thickBot="1" x14ac:dyDescent="0.3">
      <c r="A116" s="79" t="str">
        <f t="shared" si="1"/>
        <v/>
      </c>
      <c r="B116" s="75" t="s">
        <v>130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79" t="str">
        <f t="shared" si="1"/>
        <v/>
      </c>
      <c r="B117" s="75" t="s">
        <v>131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1"/>
        <v>6004</v>
      </c>
      <c r="B118" s="48" t="s">
        <v>132</v>
      </c>
      <c r="C118" s="37" t="s">
        <v>25</v>
      </c>
      <c r="D118" s="69" t="s">
        <v>133</v>
      </c>
      <c r="E118" s="24">
        <v>0</v>
      </c>
      <c r="F118" s="23">
        <v>1</v>
      </c>
      <c r="G118" s="23">
        <f>E118*1</f>
        <v>0</v>
      </c>
      <c r="H118" s="14">
        <v>8</v>
      </c>
      <c r="I118" s="73">
        <v>120</v>
      </c>
      <c r="J118" s="40"/>
    </row>
    <row r="119" spans="1:11" ht="15.75" customHeight="1" thickTop="1" x14ac:dyDescent="0.25">
      <c r="A119" s="79" t="str">
        <f t="shared" si="1"/>
        <v>5417</v>
      </c>
      <c r="B119" s="48" t="s">
        <v>134</v>
      </c>
      <c r="C119" s="31" t="s">
        <v>23</v>
      </c>
      <c r="D119" s="69" t="s">
        <v>135</v>
      </c>
      <c r="E119" s="24">
        <v>0</v>
      </c>
      <c r="F119" s="23">
        <v>2</v>
      </c>
      <c r="G119" s="23">
        <f>E119*1</f>
        <v>0</v>
      </c>
      <c r="H119" s="14">
        <v>6</v>
      </c>
      <c r="I119" s="73">
        <v>90</v>
      </c>
      <c r="J119" s="40"/>
    </row>
    <row r="120" spans="1:11" ht="15.75" customHeight="1" thickBot="1" x14ac:dyDescent="0.3">
      <c r="A120" s="79" t="str">
        <f t="shared" si="1"/>
        <v>6019</v>
      </c>
      <c r="B120" s="48" t="s">
        <v>136</v>
      </c>
      <c r="C120" s="37" t="s">
        <v>25</v>
      </c>
      <c r="D120" s="70" t="s">
        <v>137</v>
      </c>
      <c r="E120" s="24">
        <v>0</v>
      </c>
      <c r="F120" s="23">
        <v>1</v>
      </c>
      <c r="G120" s="23">
        <f>E120*1</f>
        <v>0</v>
      </c>
      <c r="H120" s="14">
        <v>12</v>
      </c>
      <c r="I120" s="73">
        <v>120</v>
      </c>
      <c r="J120" s="40"/>
    </row>
    <row r="121" spans="1:11" ht="16.5" customHeight="1" thickTop="1" thickBot="1" x14ac:dyDescent="0.3">
      <c r="A121" s="78"/>
      <c r="B121" s="78" t="s">
        <v>138</v>
      </c>
      <c r="C121" s="16"/>
      <c r="D121" s="49"/>
      <c r="E121" s="17">
        <f>SUM(E5:E120)</f>
        <v>14300</v>
      </c>
      <c r="F121" s="17">
        <f>SUM(F10:F120)</f>
        <v>42.832916666666662</v>
      </c>
      <c r="G121" s="17">
        <f>SUM(G11:G120)</f>
        <v>6403.2</v>
      </c>
      <c r="H121" s="17">
        <f>SUM(H10:H117)</f>
        <v>182.67999999999995</v>
      </c>
      <c r="I121" s="17"/>
      <c r="J121" s="17"/>
    </row>
    <row r="122" spans="1:11" ht="15.75" customHeight="1" thickTop="1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</sheetData>
  <autoFilter ref="A9:J121"/>
  <mergeCells count="2">
    <mergeCell ref="E1:J1"/>
    <mergeCell ref="G3:J3"/>
  </mergeCells>
  <dataValidations disablePrompts="1" count="2">
    <dataValidation type="textLength" operator="lessThanOrEqual" showInputMessage="1" showErrorMessage="1" sqref="B114">
      <formula1>40</formula1>
    </dataValidation>
    <dataValidation type="textLength" operator="equal" showInputMessage="1" showErrorMessage="1" sqref="D118:D12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cp:lastPrinted>2023-11-08T08:22:20Z</cp:lastPrinted>
  <dcterms:created xsi:type="dcterms:W3CDTF">2006-09-16T00:00:00Z</dcterms:created>
  <dcterms:modified xsi:type="dcterms:W3CDTF">2023-12-09T07:57:07Z</dcterms:modified>
</cp:coreProperties>
</file>