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040" windowHeight="12195"/>
  </bookViews>
  <sheets>
    <sheet name="Дист 1" sheetId="1" r:id="rId1"/>
    <sheet name="кск формула" sheetId="2" r:id="rId2"/>
  </sheets>
  <definedNames>
    <definedName name="_xlnm._FilterDatabase" localSheetId="0" hidden="1">'Дист 1'!$A$9:$J$126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6" i="1"/>
  <c r="F126" i="1"/>
  <c r="E126" i="1"/>
  <c r="G125" i="1"/>
  <c r="A125" i="1"/>
  <c r="G124" i="1"/>
  <c r="A124" i="1"/>
  <c r="G123" i="1"/>
  <c r="A123" i="1"/>
  <c r="A122" i="1"/>
  <c r="A121" i="1"/>
  <c r="G120" i="1"/>
  <c r="A120" i="1"/>
  <c r="G119" i="1"/>
  <c r="A119" i="1"/>
  <c r="G118" i="1"/>
  <c r="A118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A110" i="1"/>
  <c r="A109" i="1"/>
  <c r="G108" i="1"/>
  <c r="A108" i="1"/>
  <c r="G107" i="1"/>
  <c r="A107" i="1"/>
  <c r="G106" i="1"/>
  <c r="A106" i="1"/>
  <c r="A105" i="1"/>
  <c r="G104" i="1"/>
  <c r="A104" i="1"/>
  <c r="G103" i="1"/>
  <c r="A103" i="1"/>
  <c r="G102" i="1"/>
  <c r="A102" i="1"/>
  <c r="G101" i="1"/>
  <c r="A101" i="1"/>
  <c r="G100" i="1"/>
  <c r="A100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26" i="1" s="1"/>
  <c r="A11" i="1"/>
</calcChain>
</file>

<file path=xl/sharedStrings.xml><?xml version="1.0" encoding="utf-8"?>
<sst xmlns="http://schemas.openxmlformats.org/spreadsheetml/2006/main" count="329" uniqueCount="162">
  <si>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</si>
  <si>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</si>
  <si>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</si>
  <si>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</si>
  <si>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</si>
  <si>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</si>
  <si>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</si>
  <si>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</si>
  <si>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</si>
  <si>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</si>
  <si>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</si>
  <si>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</si>
  <si>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</si>
  <si>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</si>
  <si>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</si>
  <si>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</si>
  <si>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</si>
  <si>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</si>
  <si>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</si>
  <si>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</si>
  <si>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</si>
  <si>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</si>
  <si>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</si>
  <si>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</si>
  <si>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</si>
  <si>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</si>
  <si>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</si>
  <si>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</si>
  <si>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</si>
  <si>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</si>
  <si>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</si>
  <si>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</si>
  <si>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</si>
  <si>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</si>
  <si>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</si>
  <si>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</si>
  <si>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</si>
  <si>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</si>
  <si>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</si>
  <si>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</si>
  <si>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</si>
  <si>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</si>
  <si>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</si>
  <si>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</si>
  <si>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</si>
  <si>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</si>
  <si>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</si>
  <si>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</si>
  <si>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</si>
  <si>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</si>
  <si>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</si>
  <si>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</si>
  <si>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</si>
  <si>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</si>
  <si>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</si>
  <si>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</si>
  <si>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</si>
  <si>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</si>
  <si>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</si>
  <si>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</si>
  <si>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</si>
  <si>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</si>
  <si>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</si>
  <si>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</si>
  <si>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</si>
  <si>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</si>
  <si>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</si>
  <si>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</si>
  <si>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</si>
  <si>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</si>
  <si>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</si>
  <si>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</si>
  <si>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</si>
  <si>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</si>
  <si>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</si>
  <si>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</si>
  <si>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</si>
  <si>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</si>
  <si>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</si>
  <si>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</si>
  <si>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</si>
  <si>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</si>
  <si>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</si>
  <si>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</si>
  <si>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</si>
  <si>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</si>
  <si>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</si>
  <si>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</si>
  <si>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</si>
  <si>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</si>
  <si>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</si>
  <si>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</si>
  <si>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</si>
  <si>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</si>
  <si>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</si>
  <si>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</si>
  <si>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</si>
  <si>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</si>
  <si>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</si>
  <si>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</si>
  <si>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</si>
  <si>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</si>
  <si>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</si>
  <si>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</si>
  <si>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</si>
  <si>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</si>
  <si>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</si>
  <si>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</si>
  <si>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НЕАПОЛИТАНСКИЙ ДУЭТ с/к с/н мгс 1/90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</si>
  <si>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</si>
  <si>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</si>
  <si>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</si>
  <si>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</si>
  <si>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</si>
  <si>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</si>
  <si>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</si>
  <si>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ВЕТЧ.ФИРМЕННАЯ С ИНДЕЙКОЙ п/о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</si>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</sst>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50"/>
  <sheetViews>
    <sheetView tabSelected="1" zoomScale="87" zoomScaleNormal="87" workbookViewId="0">
      <pane ySplit="9" topLeftCell="A103" activePane="bottomLeft" state="frozen"/>
      <selection pane="bottomLeft" activeCell="E126" sqref="E126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45337</v>
      </c>
      <c r="E3" s="7" t="s">
        <v>3</v>
      </c>
      <c r="F3" s="102"/>
      <c r="G3" s="106">
        <v>45340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RIGHT(D11:D125,4)</f>
        <v>5246</v>
      </c>
      <c r="B11" s="27" t="s">
        <v>22</v>
      </c>
      <c r="C11" s="31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RIGHT(D12:D126,4)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RIGHT(D13:D127,4)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RIGHT(D14:D128,4)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RIGHT(D15:D128,4)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RIGHT(D21:D132,4)</f>
        <v>4063</v>
      </c>
      <c r="B21" s="27" t="s">
        <v>34</v>
      </c>
      <c r="C21" s="32" t="s">
        <v>23</v>
      </c>
      <c r="D21" s="28">
        <v>1001012484063</v>
      </c>
      <c r="E21" s="24">
        <v>150</v>
      </c>
      <c r="F21" s="23">
        <v>1.366666666666666</v>
      </c>
      <c r="G21" s="23">
        <f>E21*1</f>
        <v>150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RIGHT(D22:D133,4)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RIGHT(D23:D134,4)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RIGHT(D24:D135,4)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RIGHT(D25:D136,4)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RIGHT(D26:D138,4)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RIGHT(D27:D139,4)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RIGHT(D28:D140,4)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RIGHT(D29:D141,4)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RIGHT(D30:D143,4)</f>
        <v>4813</v>
      </c>
      <c r="B30" s="27" t="s">
        <v>43</v>
      </c>
      <c r="C30" s="31" t="s">
        <v>23</v>
      </c>
      <c r="D30" s="28">
        <v>1001012564813</v>
      </c>
      <c r="E30" s="24">
        <v>0</v>
      </c>
      <c r="F30" s="23">
        <v>1.366666666666666</v>
      </c>
      <c r="G30" s="23">
        <f>E30*1</f>
        <v>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RIGHT(D31:D144,4)</f>
        <v>6392</v>
      </c>
      <c r="B31" s="27" t="s">
        <v>44</v>
      </c>
      <c r="C31" s="34" t="s">
        <v>25</v>
      </c>
      <c r="D31" s="28">
        <v>1001012566392</v>
      </c>
      <c r="E31" s="24">
        <v>800</v>
      </c>
      <c r="F31" s="23">
        <v>0.4</v>
      </c>
      <c r="G31" s="23">
        <f>E31*0.4</f>
        <v>320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RIGHT(D32:D146,4)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RIGHT(D36:D147,4)</f>
        <v>6353</v>
      </c>
      <c r="B36" s="27" t="s">
        <v>49</v>
      </c>
      <c r="C36" s="34" t="s">
        <v>25</v>
      </c>
      <c r="D36" s="28">
        <v>1001012506353</v>
      </c>
      <c r="E36" s="24">
        <v>600</v>
      </c>
      <c r="F36" s="23">
        <v>0.4</v>
      </c>
      <c r="G36" s="23">
        <f>E36*0.4</f>
        <v>240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RIGHT(D37:D148,4)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RIGHT(D38:D150,4)</f>
        <v>6601</v>
      </c>
      <c r="B38" s="27" t="s">
        <v>51</v>
      </c>
      <c r="C38" s="31" t="s">
        <v>23</v>
      </c>
      <c r="D38" s="28">
        <v>1001022296601</v>
      </c>
      <c r="E38" s="24">
        <v>30</v>
      </c>
      <c r="F38" s="23"/>
      <c r="G38" s="23">
        <f>E38*1</f>
        <v>30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RIGHT(D39:D151,4)</f>
        <v>6602</v>
      </c>
      <c r="B39" s="27" t="s">
        <v>52</v>
      </c>
      <c r="C39" s="34" t="s">
        <v>25</v>
      </c>
      <c r="D39" s="28">
        <v>6602</v>
      </c>
      <c r="E39" s="24">
        <v>280</v>
      </c>
      <c r="F39" s="23"/>
      <c r="G39" s="23">
        <f>E39*0.35</f>
        <v>98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RIGHT(D40:D150,4)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RIGHT(D41:D151,4)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RIGHT(D42:D153,4)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RIGHT(D43:D158,4)</f>
        <v>6123</v>
      </c>
      <c r="B43" s="27" t="s">
        <v>56</v>
      </c>
      <c r="C43" s="32" t="s">
        <v>23</v>
      </c>
      <c r="D43" s="28">
        <v>1001024976123</v>
      </c>
      <c r="E43" s="24">
        <v>150</v>
      </c>
      <c r="F43" s="23"/>
      <c r="G43" s="23">
        <f>E43*1</f>
        <v>150</v>
      </c>
      <c r="H43" s="14"/>
      <c r="I43" s="14"/>
      <c r="J43" s="40"/>
    </row>
    <row r="44" spans="1:11" ht="16.5" customHeight="1" x14ac:dyDescent="0.25">
      <c r="A44" s="79" t="str">
        <f>RIGHT(D44:D161,4)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RIGHT(D45:D162,4)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RIGHT(D46:D163,4)</f>
        <v>5982</v>
      </c>
      <c r="B46" s="27" t="s">
        <v>59</v>
      </c>
      <c r="C46" s="34" t="s">
        <v>25</v>
      </c>
      <c r="D46" s="28">
        <v>5982</v>
      </c>
      <c r="E46" s="24">
        <v>40</v>
      </c>
      <c r="F46" s="23"/>
      <c r="G46" s="23">
        <f>E46*0.6</f>
        <v>24</v>
      </c>
      <c r="H46" s="14"/>
      <c r="I46" s="14"/>
      <c r="J46" s="40"/>
    </row>
    <row r="47" spans="1:11" ht="16.5" customHeight="1" x14ac:dyDescent="0.25">
      <c r="A47" s="79" t="str">
        <f>RIGHT(D47:D164,4)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200</v>
      </c>
      <c r="F49" s="23">
        <v>0.45</v>
      </c>
      <c r="G49" s="23">
        <f>E49*0.41</f>
        <v>82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RIGHT(D50:D167,4)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RIGHT(D51:D168,4)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RIGHT(D52:D169,4)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RIGHT(D53:D170,4)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0</v>
      </c>
      <c r="F55" s="23">
        <v>0.41</v>
      </c>
      <c r="G55" s="23">
        <f>E55*0.41</f>
        <v>0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0</v>
      </c>
      <c r="F56" s="23">
        <v>2.125</v>
      </c>
      <c r="G56" s="23">
        <f>E56*1</f>
        <v>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0</v>
      </c>
      <c r="F57" s="23">
        <v>1.033333333333333</v>
      </c>
      <c r="G57" s="23">
        <f>E57*1</f>
        <v>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RIGHT(D58:D171,4)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RIGHT(D60:D173,4)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RIGHT(D62:D171,4)</f>
        <v>6297</v>
      </c>
      <c r="B62" s="47" t="s">
        <v>75</v>
      </c>
      <c r="C62" s="36" t="s">
        <v>25</v>
      </c>
      <c r="D62" s="28">
        <v>1001022556297</v>
      </c>
      <c r="E62" s="24">
        <v>0</v>
      </c>
      <c r="F62" s="23"/>
      <c r="G62" s="23">
        <f>E62*0.27</f>
        <v>0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RIGHT(D64:D173,4)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RIGHT(D65:D176,4)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RIGHT(D66:D178,4)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RIGHT(D67:D179,4)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RIGHT(D68:D180,4)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RIGHT(D69:D181,4)</f>
        <v>6658</v>
      </c>
      <c r="B69" s="27" t="s">
        <v>82</v>
      </c>
      <c r="C69" s="34" t="s">
        <v>25</v>
      </c>
      <c r="D69" s="28">
        <v>1001305256658</v>
      </c>
      <c r="E69" s="24">
        <v>90</v>
      </c>
      <c r="F69" s="23"/>
      <c r="G69" s="23">
        <f>E69*0.33</f>
        <v>29.700000000000003</v>
      </c>
      <c r="H69" s="14"/>
      <c r="I69" s="14"/>
      <c r="J69" s="40"/>
    </row>
    <row r="70" spans="1:10" ht="16.5" customHeight="1" x14ac:dyDescent="0.25">
      <c r="A70" s="98" t="str">
        <f>RIGHT(D70:D181,4)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RIGHT(D71:D182,4)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RIGHT(D72:D184,4)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RIGHT(D73:D185,4)</f>
        <v>6683</v>
      </c>
      <c r="B73" s="27" t="s">
        <v>86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RIGHT(D76:D189,4)</f>
        <v>6684</v>
      </c>
      <c r="B76" s="27" t="s">
        <v>89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RIGHT(D77:D190,4)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8" t="str">
        <f>RIGHT(D79:D190,4)</f>
        <v>6689</v>
      </c>
      <c r="B79" s="65" t="s">
        <v>92</v>
      </c>
      <c r="C79" s="34" t="s">
        <v>25</v>
      </c>
      <c r="D79" s="28">
        <v>1001303986689</v>
      </c>
      <c r="E79" s="24">
        <v>1400</v>
      </c>
      <c r="F79" s="23">
        <v>0.35</v>
      </c>
      <c r="G79" s="23">
        <f>E79*0.35</f>
        <v>489.99999999999994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RIGHT(D81:D191,4)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RIGHT(D82:D192,4)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RIGHT(D83:D192,4)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RIGHT(D84:D193,4)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RIGHT(D85:D193,4)</f>
        <v>5544</v>
      </c>
      <c r="B85" s="27" t="s">
        <v>98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RIGHT(D87:D195,4)</f>
        <v>6697</v>
      </c>
      <c r="B87" s="27" t="s">
        <v>100</v>
      </c>
      <c r="C87" s="37" t="s">
        <v>25</v>
      </c>
      <c r="D87" s="28">
        <v>1001301876697</v>
      </c>
      <c r="E87" s="24">
        <v>1000</v>
      </c>
      <c r="F87" s="23">
        <v>0.35</v>
      </c>
      <c r="G87" s="23">
        <f>E87*0.35</f>
        <v>350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RIGHT(D88:D196,4)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RIGHT(D89:D197,4)</f>
        <v>5706</v>
      </c>
      <c r="B89" s="27" t="s">
        <v>102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RIGHT(D90:D198,4)</f>
        <v>6454</v>
      </c>
      <c r="B90" s="27" t="s">
        <v>103</v>
      </c>
      <c r="C90" s="34" t="s">
        <v>25</v>
      </c>
      <c r="D90" s="28">
        <v>1001201976454</v>
      </c>
      <c r="E90" s="24">
        <v>140</v>
      </c>
      <c r="F90" s="23">
        <v>0.1</v>
      </c>
      <c r="G90" s="23">
        <f>E90*0.1</f>
        <v>14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RIGHT(D91:D200,4)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RIGHT(D92:D202,4)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RIGHT(D93:D207,4)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RIGHT(D94:D208,4)</f>
        <v>5682</v>
      </c>
      <c r="B94" s="27" t="s">
        <v>107</v>
      </c>
      <c r="C94" s="34" t="s">
        <v>25</v>
      </c>
      <c r="D94" s="28">
        <v>1001193115682</v>
      </c>
      <c r="E94" s="24">
        <v>800</v>
      </c>
      <c r="F94" s="23">
        <v>0.12</v>
      </c>
      <c r="G94" s="23">
        <f>E94*0.12</f>
        <v>96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>RIGHT(D95:D209,4)</f>
        <v>6221</v>
      </c>
      <c r="B95" s="27" t="s">
        <v>108</v>
      </c>
      <c r="C95" s="34" t="s">
        <v>25</v>
      </c>
      <c r="D95" s="28">
        <v>6221</v>
      </c>
      <c r="E95" s="24">
        <v>0</v>
      </c>
      <c r="F95" s="23"/>
      <c r="G95" s="23">
        <f>E95*0.09</f>
        <v>0</v>
      </c>
      <c r="H95" s="14"/>
      <c r="I95" s="14"/>
      <c r="J95" s="40"/>
    </row>
    <row r="96" spans="1:10" ht="16.5" customHeight="1" x14ac:dyDescent="0.25">
      <c r="A96" s="98" t="str">
        <f t="shared" ref="A96:A103" si="1">RIGHT(D96:D211,4)</f>
        <v>4117</v>
      </c>
      <c r="B96" s="27" t="s">
        <v>109</v>
      </c>
      <c r="C96" s="31" t="s">
        <v>23</v>
      </c>
      <c r="D96" s="28">
        <v>1001062504117</v>
      </c>
      <c r="E96" s="24">
        <v>0</v>
      </c>
      <c r="F96" s="23">
        <v>0.48749999999999999</v>
      </c>
      <c r="G96" s="23">
        <f>E96*1</f>
        <v>0</v>
      </c>
      <c r="H96" s="14">
        <v>3.9</v>
      </c>
      <c r="I96" s="14">
        <v>120</v>
      </c>
      <c r="J96" s="40"/>
    </row>
    <row r="97" spans="1:10" ht="16.5" customHeight="1" x14ac:dyDescent="0.25">
      <c r="A97" s="98" t="str">
        <f t="shared" si="1"/>
        <v>5483</v>
      </c>
      <c r="B97" s="27" t="s">
        <v>110</v>
      </c>
      <c r="C97" s="34" t="s">
        <v>25</v>
      </c>
      <c r="D97" s="28">
        <v>1001062505483</v>
      </c>
      <c r="E97" s="24">
        <v>0</v>
      </c>
      <c r="F97" s="23">
        <v>0.25</v>
      </c>
      <c r="G97" s="23">
        <f>E97*0.25</f>
        <v>0</v>
      </c>
      <c r="H97" s="14">
        <v>2</v>
      </c>
      <c r="I97" s="14">
        <v>120</v>
      </c>
      <c r="J97" s="40"/>
    </row>
    <row r="98" spans="1:10" ht="16.5" customHeight="1" thickBot="1" x14ac:dyDescent="0.3">
      <c r="A98" s="98" t="str">
        <f t="shared" si="1"/>
        <v>6453</v>
      </c>
      <c r="B98" s="27" t="s">
        <v>111</v>
      </c>
      <c r="C98" s="34" t="s">
        <v>25</v>
      </c>
      <c r="D98" s="28">
        <v>1001202506453</v>
      </c>
      <c r="E98" s="24">
        <v>280</v>
      </c>
      <c r="F98" s="23">
        <v>0.1</v>
      </c>
      <c r="G98" s="23">
        <f>E98*0.1</f>
        <v>28</v>
      </c>
      <c r="H98" s="14">
        <v>0.8</v>
      </c>
      <c r="I98" s="14">
        <v>60</v>
      </c>
      <c r="J98" s="40"/>
    </row>
    <row r="99" spans="1:10" ht="16.5" customHeight="1" thickTop="1" thickBot="1" x14ac:dyDescent="0.3">
      <c r="A99" s="98" t="str">
        <f t="shared" si="1"/>
        <v/>
      </c>
      <c r="B99" s="75" t="s">
        <v>112</v>
      </c>
      <c r="C99" s="75"/>
      <c r="D99" s="75"/>
      <c r="E99" s="75"/>
      <c r="F99" s="74"/>
      <c r="G99" s="75"/>
      <c r="H99" s="75"/>
      <c r="I99" s="75"/>
      <c r="J99" s="76"/>
    </row>
    <row r="100" spans="1:10" ht="16.5" customHeight="1" thickTop="1" x14ac:dyDescent="0.25">
      <c r="A100" s="98" t="str">
        <f t="shared" si="1"/>
        <v>6756</v>
      </c>
      <c r="B100" s="29" t="s">
        <v>113</v>
      </c>
      <c r="C100" s="33" t="s">
        <v>23</v>
      </c>
      <c r="D100" s="30">
        <v>6756</v>
      </c>
      <c r="E100" s="24">
        <v>0</v>
      </c>
      <c r="F100" s="23">
        <v>1.5249999999999999</v>
      </c>
      <c r="G100" s="23">
        <f>E100*1</f>
        <v>0</v>
      </c>
      <c r="H100" s="14">
        <v>6.1</v>
      </c>
      <c r="I100" s="14">
        <v>60</v>
      </c>
      <c r="J100" s="40"/>
    </row>
    <row r="101" spans="1:10" ht="16.5" customHeight="1" x14ac:dyDescent="0.25">
      <c r="A101" s="98" t="str">
        <f t="shared" si="1"/>
        <v>4611</v>
      </c>
      <c r="B101" s="29" t="s">
        <v>114</v>
      </c>
      <c r="C101" s="38" t="s">
        <v>25</v>
      </c>
      <c r="D101" s="82">
        <v>1001092444611</v>
      </c>
      <c r="E101" s="24">
        <v>0</v>
      </c>
      <c r="F101" s="23"/>
      <c r="G101" s="23">
        <f>E101*0.4</f>
        <v>0</v>
      </c>
      <c r="H101" s="14"/>
      <c r="I101" s="14"/>
      <c r="J101" s="40"/>
    </row>
    <row r="102" spans="1:10" ht="16.5" customHeight="1" x14ac:dyDescent="0.25">
      <c r="A102" s="98" t="str">
        <f t="shared" si="1"/>
        <v>6645</v>
      </c>
      <c r="B102" s="29" t="s">
        <v>115</v>
      </c>
      <c r="C102" s="38" t="s">
        <v>25</v>
      </c>
      <c r="D102" s="82">
        <v>6645</v>
      </c>
      <c r="E102" s="24">
        <v>0</v>
      </c>
      <c r="F102" s="23"/>
      <c r="G102" s="23">
        <f>E102*0.8</f>
        <v>0</v>
      </c>
      <c r="H102" s="14"/>
      <c r="I102" s="14"/>
      <c r="J102" s="40"/>
    </row>
    <row r="103" spans="1:10" ht="16.5" customHeight="1" x14ac:dyDescent="0.25">
      <c r="A103" s="98" t="str">
        <f t="shared" si="1"/>
        <v>6025</v>
      </c>
      <c r="B103" s="29" t="s">
        <v>116</v>
      </c>
      <c r="C103" s="33" t="s">
        <v>23</v>
      </c>
      <c r="D103" s="82">
        <v>6025</v>
      </c>
      <c r="E103" s="24">
        <v>0</v>
      </c>
      <c r="F103" s="23"/>
      <c r="G103" s="23">
        <f>E103*1</f>
        <v>0</v>
      </c>
      <c r="H103" s="14"/>
      <c r="I103" s="14"/>
      <c r="J103" s="40"/>
    </row>
    <row r="104" spans="1:10" ht="16.5" customHeight="1" thickBot="1" x14ac:dyDescent="0.3">
      <c r="A104" s="98" t="str">
        <f>RIGHT(D104:D216,4)</f>
        <v>3215</v>
      </c>
      <c r="B104" s="27" t="s">
        <v>117</v>
      </c>
      <c r="C104" s="38" t="s">
        <v>25</v>
      </c>
      <c r="D104" s="52">
        <v>1001094053215</v>
      </c>
      <c r="E104" s="24">
        <v>0</v>
      </c>
      <c r="F104" s="23">
        <v>0.4</v>
      </c>
      <c r="G104" s="23">
        <f>E104*0.4</f>
        <v>0</v>
      </c>
      <c r="H104" s="14">
        <v>3.2</v>
      </c>
      <c r="I104" s="14">
        <v>60</v>
      </c>
      <c r="J104" s="40"/>
    </row>
    <row r="105" spans="1:10" ht="16.5" customHeight="1" thickTop="1" thickBot="1" x14ac:dyDescent="0.3">
      <c r="A105" s="98" t="str">
        <f>RIGHT(D105:D219,4)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x14ac:dyDescent="0.25">
      <c r="A106" s="98" t="str">
        <f>RIGHT(D106:D222,4)</f>
        <v>6281</v>
      </c>
      <c r="B106" s="48" t="s">
        <v>119</v>
      </c>
      <c r="C106" s="36" t="s">
        <v>25</v>
      </c>
      <c r="D106" s="28">
        <v>1001082576281</v>
      </c>
      <c r="E106" s="24">
        <v>120</v>
      </c>
      <c r="F106" s="23">
        <v>0.3</v>
      </c>
      <c r="G106" s="23">
        <f>E106*0.3</f>
        <v>36</v>
      </c>
      <c r="H106" s="14">
        <v>1.8</v>
      </c>
      <c r="I106" s="14">
        <v>30</v>
      </c>
      <c r="J106" s="40"/>
    </row>
    <row r="107" spans="1:10" ht="16.5" customHeight="1" x14ac:dyDescent="0.25">
      <c r="A107" s="98" t="str">
        <f>RIGHT(D107:D223,4)</f>
        <v>6450</v>
      </c>
      <c r="B107" s="48" t="s">
        <v>120</v>
      </c>
      <c r="C107" s="36" t="s">
        <v>25</v>
      </c>
      <c r="D107" s="28">
        <v>6450</v>
      </c>
      <c r="E107" s="24">
        <v>150</v>
      </c>
      <c r="F107" s="23"/>
      <c r="G107" s="23">
        <f>E107*0.1</f>
        <v>15</v>
      </c>
      <c r="H107" s="101"/>
      <c r="I107" s="101"/>
      <c r="J107" s="100"/>
    </row>
    <row r="108" spans="1:10" ht="16.5" customHeight="1" thickBot="1" x14ac:dyDescent="0.3">
      <c r="A108" s="98" t="str">
        <f>RIGHT(D108:D223,4)</f>
        <v>6233</v>
      </c>
      <c r="B108" s="48" t="s">
        <v>121</v>
      </c>
      <c r="C108" s="36" t="s">
        <v>25</v>
      </c>
      <c r="D108" s="28">
        <v>6233</v>
      </c>
      <c r="E108" s="24">
        <v>0</v>
      </c>
      <c r="F108" s="23">
        <v>0.1</v>
      </c>
      <c r="G108" s="23">
        <f>E108*0.1</f>
        <v>0</v>
      </c>
      <c r="H108" s="101"/>
      <c r="I108" s="101"/>
      <c r="J108" s="100"/>
    </row>
    <row r="109" spans="1:10" ht="16.5" customHeight="1" thickTop="1" thickBot="1" x14ac:dyDescent="0.3">
      <c r="A109" s="98" t="str">
        <f>RIGHT(D109:D224,4)</f>
        <v/>
      </c>
      <c r="B109" s="75" t="s">
        <v>122</v>
      </c>
      <c r="C109" s="75"/>
      <c r="D109" s="75"/>
      <c r="E109" s="75"/>
      <c r="F109" s="74"/>
      <c r="G109" s="75"/>
      <c r="H109" s="75"/>
      <c r="I109" s="75"/>
      <c r="J109" s="76"/>
    </row>
    <row r="110" spans="1:10" ht="16.5" customHeight="1" thickTop="1" thickBot="1" x14ac:dyDescent="0.3">
      <c r="A110" s="98" t="str">
        <f>RIGHT(D110:D227,4)</f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x14ac:dyDescent="0.25">
      <c r="A111" s="98" t="str">
        <f>RIGHT(D111:D228,4)</f>
        <v>6314</v>
      </c>
      <c r="B111" s="48" t="s">
        <v>124</v>
      </c>
      <c r="C111" s="34" t="s">
        <v>25</v>
      </c>
      <c r="D111" s="28">
        <v>1002112606314</v>
      </c>
      <c r="E111" s="24">
        <v>0</v>
      </c>
      <c r="F111" s="23">
        <v>0.5</v>
      </c>
      <c r="G111" s="23">
        <f>E111*0.5</f>
        <v>0</v>
      </c>
      <c r="H111" s="14">
        <v>8</v>
      </c>
      <c r="I111" s="73">
        <v>120</v>
      </c>
      <c r="J111" s="40"/>
    </row>
    <row r="112" spans="1:10" ht="16.5" customHeight="1" x14ac:dyDescent="0.25">
      <c r="A112" s="98" t="str">
        <f>RIGHT(D112:D229,4)</f>
        <v>6155</v>
      </c>
      <c r="B112" s="48" t="s">
        <v>125</v>
      </c>
      <c r="C112" s="34" t="s">
        <v>25</v>
      </c>
      <c r="D112" s="28">
        <v>1002115036155</v>
      </c>
      <c r="E112" s="24">
        <v>0</v>
      </c>
      <c r="F112" s="23"/>
      <c r="G112" s="23">
        <f>E112*0.45</f>
        <v>0</v>
      </c>
      <c r="H112" s="14"/>
      <c r="I112" s="73"/>
      <c r="J112" s="40"/>
    </row>
    <row r="113" spans="1:11" ht="16.5" customHeight="1" x14ac:dyDescent="0.25">
      <c r="A113" s="98" t="str">
        <f>RIGHT(D113:D230,4)</f>
        <v>6157</v>
      </c>
      <c r="B113" s="48" t="s">
        <v>126</v>
      </c>
      <c r="C113" s="34" t="s">
        <v>25</v>
      </c>
      <c r="D113" s="28">
        <v>1002115056157</v>
      </c>
      <c r="E113" s="24">
        <v>0</v>
      </c>
      <c r="F113" s="23"/>
      <c r="G113" s="23">
        <f>E113*0.45</f>
        <v>0</v>
      </c>
      <c r="H113" s="14"/>
      <c r="I113" s="73"/>
      <c r="J113" s="40"/>
    </row>
    <row r="114" spans="1:11" ht="16.5" customHeight="1" thickBot="1" x14ac:dyDescent="0.3">
      <c r="A114" s="98" t="str">
        <f t="shared" ref="A114:A125" si="2">RIGHT(D114:D229,4)</f>
        <v>6313</v>
      </c>
      <c r="B114" s="48" t="s">
        <v>127</v>
      </c>
      <c r="C114" s="37" t="s">
        <v>25</v>
      </c>
      <c r="D114" s="28">
        <v>1002112606313</v>
      </c>
      <c r="E114" s="24">
        <v>0</v>
      </c>
      <c r="F114" s="23">
        <v>0.9</v>
      </c>
      <c r="G114" s="23">
        <f>E114*0.9</f>
        <v>0</v>
      </c>
      <c r="H114" s="14">
        <v>9</v>
      </c>
      <c r="I114" s="73">
        <v>120</v>
      </c>
      <c r="J114" s="40"/>
    </row>
    <row r="115" spans="1:11" ht="16.5" customHeight="1" thickTop="1" thickBot="1" x14ac:dyDescent="0.3">
      <c r="A115" s="98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ht="16.5" customHeight="1" thickTop="1" thickBot="1" x14ac:dyDescent="0.3">
      <c r="A116" s="98" t="str">
        <f t="shared" si="2"/>
        <v>4945</v>
      </c>
      <c r="B116" s="48" t="s">
        <v>129</v>
      </c>
      <c r="C116" s="37" t="s">
        <v>25</v>
      </c>
      <c r="D116" s="28">
        <v>1002151784945</v>
      </c>
      <c r="E116" s="24">
        <v>0</v>
      </c>
      <c r="F116" s="23">
        <v>0.5</v>
      </c>
      <c r="G116" s="23">
        <f>E116*0.5</f>
        <v>0</v>
      </c>
      <c r="H116" s="14">
        <v>8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s="93" customFormat="1" ht="16.5" customHeight="1" thickTop="1" thickBot="1" x14ac:dyDescent="0.3">
      <c r="A118" s="85" t="str">
        <f t="shared" si="2"/>
        <v>4956</v>
      </c>
      <c r="B118" s="94" t="s">
        <v>131</v>
      </c>
      <c r="C118" s="95" t="s">
        <v>25</v>
      </c>
      <c r="D118" s="88">
        <v>1002133974956</v>
      </c>
      <c r="E118" s="89">
        <v>0</v>
      </c>
      <c r="F118" s="90">
        <v>0.42</v>
      </c>
      <c r="G118" s="90">
        <f>E118*0.42</f>
        <v>0</v>
      </c>
      <c r="H118" s="91">
        <v>4.2</v>
      </c>
      <c r="I118" s="96">
        <v>120</v>
      </c>
      <c r="J118" s="91"/>
      <c r="K118" s="92"/>
    </row>
    <row r="119" spans="1:11" ht="16.5" customHeight="1" thickTop="1" x14ac:dyDescent="0.25">
      <c r="A119" s="79" t="str">
        <f t="shared" si="2"/>
        <v>1762</v>
      </c>
      <c r="B119" s="48" t="s">
        <v>132</v>
      </c>
      <c r="C119" s="34" t="s">
        <v>25</v>
      </c>
      <c r="D119" s="28">
        <v>1002131151762</v>
      </c>
      <c r="E119" s="24">
        <v>0</v>
      </c>
      <c r="F119" s="23">
        <v>0.42</v>
      </c>
      <c r="G119" s="23">
        <f>E119*0.42</f>
        <v>0</v>
      </c>
      <c r="H119" s="14">
        <v>4.2</v>
      </c>
      <c r="I119" s="73">
        <v>120</v>
      </c>
      <c r="J119" s="40"/>
    </row>
    <row r="120" spans="1:11" ht="16.5" customHeight="1" thickBot="1" x14ac:dyDescent="0.3">
      <c r="A120" s="79" t="str">
        <f t="shared" si="2"/>
        <v>1764</v>
      </c>
      <c r="B120" s="48" t="s">
        <v>133</v>
      </c>
      <c r="C120" s="37" t="s">
        <v>25</v>
      </c>
      <c r="D120" s="28">
        <v>1002131181764</v>
      </c>
      <c r="E120" s="24">
        <v>0</v>
      </c>
      <c r="F120" s="23">
        <v>0.42</v>
      </c>
      <c r="G120" s="23">
        <f>E120*0.42</f>
        <v>0</v>
      </c>
      <c r="H120" s="14">
        <v>4.2</v>
      </c>
      <c r="I120" s="73">
        <v>120</v>
      </c>
      <c r="J120" s="40"/>
    </row>
    <row r="121" spans="1:11" ht="16.5" customHeight="1" thickTop="1" thickBot="1" x14ac:dyDescent="0.3">
      <c r="A121" s="79" t="str">
        <f t="shared" si="2"/>
        <v/>
      </c>
      <c r="B121" s="75" t="s">
        <v>134</v>
      </c>
      <c r="C121" s="75"/>
      <c r="D121" s="75"/>
      <c r="E121" s="75"/>
      <c r="F121" s="74"/>
      <c r="G121" s="75"/>
      <c r="H121" s="75"/>
      <c r="I121" s="75"/>
      <c r="J121" s="76"/>
    </row>
    <row r="122" spans="1:11" ht="16.5" customHeight="1" thickTop="1" thickBot="1" x14ac:dyDescent="0.3">
      <c r="A122" s="79" t="str">
        <f t="shared" si="2"/>
        <v/>
      </c>
      <c r="B122" s="75" t="s">
        <v>135</v>
      </c>
      <c r="C122" s="75"/>
      <c r="D122" s="75"/>
      <c r="E122" s="75"/>
      <c r="F122" s="74"/>
      <c r="G122" s="75"/>
      <c r="H122" s="75"/>
      <c r="I122" s="75"/>
      <c r="J122" s="76"/>
    </row>
    <row r="123" spans="1:11" ht="16.5" customHeight="1" thickTop="1" thickBot="1" x14ac:dyDescent="0.3">
      <c r="A123" s="79" t="str">
        <f t="shared" si="2"/>
        <v>6004</v>
      </c>
      <c r="B123" s="48" t="s">
        <v>136</v>
      </c>
      <c r="C123" s="37" t="s">
        <v>25</v>
      </c>
      <c r="D123" s="69" t="s">
        <v>137</v>
      </c>
      <c r="E123" s="24">
        <v>0</v>
      </c>
      <c r="F123" s="23">
        <v>1</v>
      </c>
      <c r="G123" s="23">
        <f>E123*1</f>
        <v>0</v>
      </c>
      <c r="H123" s="14">
        <v>8</v>
      </c>
      <c r="I123" s="73">
        <v>120</v>
      </c>
      <c r="J123" s="40"/>
    </row>
    <row r="124" spans="1:11" ht="15.75" customHeight="1" thickTop="1" x14ac:dyDescent="0.25">
      <c r="A124" s="79" t="str">
        <f t="shared" si="2"/>
        <v>5417</v>
      </c>
      <c r="B124" s="48" t="s">
        <v>138</v>
      </c>
      <c r="C124" s="31" t="s">
        <v>23</v>
      </c>
      <c r="D124" s="69" t="s">
        <v>139</v>
      </c>
      <c r="E124" s="24">
        <v>0</v>
      </c>
      <c r="F124" s="23">
        <v>2</v>
      </c>
      <c r="G124" s="23">
        <f>E124*1</f>
        <v>0</v>
      </c>
      <c r="H124" s="14">
        <v>6</v>
      </c>
      <c r="I124" s="73">
        <v>90</v>
      </c>
      <c r="J124" s="40"/>
    </row>
    <row r="125" spans="1:11" ht="15.75" customHeight="1" thickBot="1" x14ac:dyDescent="0.3">
      <c r="A125" s="79" t="str">
        <f t="shared" si="2"/>
        <v>6019</v>
      </c>
      <c r="B125" s="48" t="s">
        <v>140</v>
      </c>
      <c r="C125" s="37" t="s">
        <v>25</v>
      </c>
      <c r="D125" s="70" t="s">
        <v>141</v>
      </c>
      <c r="E125" s="24">
        <v>0</v>
      </c>
      <c r="F125" s="23">
        <v>1</v>
      </c>
      <c r="G125" s="23">
        <f>E125*1</f>
        <v>0</v>
      </c>
      <c r="H125" s="14">
        <v>12</v>
      </c>
      <c r="I125" s="73">
        <v>120</v>
      </c>
      <c r="J125" s="40"/>
    </row>
    <row r="126" spans="1:11" ht="16.5" customHeight="1" thickTop="1" thickBot="1" x14ac:dyDescent="0.3">
      <c r="A126" s="78"/>
      <c r="B126" s="78" t="s">
        <v>142</v>
      </c>
      <c r="C126" s="16"/>
      <c r="D126" s="49"/>
      <c r="E126" s="17">
        <f>SUM(E5:E125)</f>
        <v>6330</v>
      </c>
      <c r="F126" s="17">
        <f>SUM(F10:F125)</f>
        <v>42.932916666666664</v>
      </c>
      <c r="G126" s="17">
        <f>SUM(G11:G125)</f>
        <v>2200.6999999999998</v>
      </c>
      <c r="H126" s="17">
        <f>SUM(H10:H122)</f>
        <v>182.67999999999995</v>
      </c>
      <c r="I126" s="17"/>
      <c r="J126" s="17"/>
    </row>
    <row r="127" spans="1:11" ht="15.75" customHeight="1" thickTop="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  <row r="1649" spans="2:10" x14ac:dyDescent="0.25">
      <c r="B1649" s="54"/>
      <c r="C1649" s="18"/>
      <c r="D1649" s="53"/>
      <c r="F1649" s="19"/>
      <c r="G1649" s="19"/>
      <c r="H1649" s="20"/>
      <c r="I1649" s="20"/>
      <c r="J1649" s="21"/>
    </row>
    <row r="1650" spans="2:10" x14ac:dyDescent="0.25">
      <c r="B1650" s="54"/>
      <c r="C1650" s="18"/>
      <c r="D1650" s="53"/>
      <c r="F1650" s="19"/>
      <c r="G1650" s="19"/>
      <c r="H1650" s="20"/>
      <c r="I1650" s="20"/>
      <c r="J1650" s="21"/>
    </row>
  </sheetData>
  <autoFilter ref="A9:J126"/>
  <mergeCells count="2">
    <mergeCell ref="E1:J1"/>
    <mergeCell ref="G3:J3"/>
  </mergeCells>
  <dataValidations disablePrompts="1" count="2">
    <dataValidation type="textLength" operator="lessThanOrEqual" showInputMessage="1" showErrorMessage="1" sqref="B119">
      <formula1>40</formula1>
    </dataValidation>
    <dataValidation type="textLength" operator="equal" showInputMessage="1" showErrorMessage="1" sqref="D123:D125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117</v>
      </c>
    </row>
    <row r="2" spans="2:3" x14ac:dyDescent="0.25">
      <c r="B2" s="59" t="s">
        <v>143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109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114</v>
      </c>
      <c r="C9" s="83"/>
    </row>
    <row r="10" spans="2:3" x14ac:dyDescent="0.25">
      <c r="B10" s="29" t="s">
        <v>113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144</v>
      </c>
    </row>
    <row r="14" spans="2:3" x14ac:dyDescent="0.25">
      <c r="B14" s="27" t="s">
        <v>145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110</v>
      </c>
    </row>
    <row r="21" spans="2:3" x14ac:dyDescent="0.25">
      <c r="B21" s="59" t="s">
        <v>146</v>
      </c>
      <c r="C21" s="83"/>
    </row>
    <row r="22" spans="2:3" x14ac:dyDescent="0.25">
      <c r="B22" s="68" t="s">
        <v>147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148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149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150</v>
      </c>
    </row>
    <row r="36" spans="2:3" x14ac:dyDescent="0.25">
      <c r="B36" s="27" t="s">
        <v>56</v>
      </c>
    </row>
    <row r="37" spans="2:3" x14ac:dyDescent="0.25">
      <c r="B37" s="81" t="s">
        <v>151</v>
      </c>
      <c r="C37" s="83"/>
    </row>
    <row r="38" spans="2:3" x14ac:dyDescent="0.25">
      <c r="B38" s="67" t="s">
        <v>119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152</v>
      </c>
      <c r="C54" s="62"/>
    </row>
    <row r="55" spans="2:3" x14ac:dyDescent="0.25">
      <c r="B55" s="81" t="s">
        <v>120</v>
      </c>
      <c r="C55" s="83"/>
    </row>
    <row r="56" spans="2:3" x14ac:dyDescent="0.25">
      <c r="B56" s="71" t="s">
        <v>111</v>
      </c>
    </row>
    <row r="57" spans="2:3" x14ac:dyDescent="0.25">
      <c r="B57" s="27" t="s">
        <v>103</v>
      </c>
    </row>
    <row r="58" spans="2:3" x14ac:dyDescent="0.25">
      <c r="B58" s="81" t="s">
        <v>153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154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155</v>
      </c>
      <c r="C75" s="83"/>
    </row>
    <row r="76" spans="2:3" x14ac:dyDescent="0.25">
      <c r="B76" s="61" t="s">
        <v>156</v>
      </c>
      <c r="C76" s="62"/>
    </row>
    <row r="77" spans="2:3" x14ac:dyDescent="0.25">
      <c r="B77" s="61" t="s">
        <v>157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158</v>
      </c>
      <c r="C82" s="62"/>
    </row>
    <row r="83" spans="2:4" x14ac:dyDescent="0.25">
      <c r="B83" s="61" t="s">
        <v>159</v>
      </c>
      <c r="C83" s="62"/>
    </row>
    <row r="84" spans="2:4" x14ac:dyDescent="0.25">
      <c r="B84" s="61" t="s">
        <v>160</v>
      </c>
      <c r="C84" s="62"/>
    </row>
    <row r="85" spans="2:4" x14ac:dyDescent="0.25">
      <c r="B85" s="61" t="s">
        <v>161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2024-02-13T12:45:07Z</dcterms:modified>
</cp:coreProperties>
</file>