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  <xf numFmtId="1" fontId="0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A1639"/>
  <sheetViews>
    <sheetView tabSelected="1" zoomScale="87" zoomScaleNormal="87" workbookViewId="0">
      <pane ySplit="9" topLeftCell="A10" activePane="bottomLeft" state="frozen"/>
      <selection pane="bottomLeft" activeCell="L9" sqref="L9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92" min="11" max="11"/>
    <col width="24.140625" customWidth="1" style="92" min="12" max="12"/>
  </cols>
  <sheetData>
    <row r="1" ht="27" customHeight="1" s="9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s="91" thickBot="1" thickTop="1"/>
    <row r="3" ht="19.5" customHeight="1" s="91" thickBot="1" thickTop="1">
      <c r="B3" s="43" t="n"/>
      <c r="C3" s="7" t="inlineStr">
        <is>
          <t xml:space="preserve">Дата отгрузки с ОМПК: </t>
        </is>
      </c>
      <c r="D3" s="90" t="n">
        <v>45155</v>
      </c>
      <c r="E3" s="7" t="inlineStr">
        <is>
          <t xml:space="preserve">Доставка: </t>
        </is>
      </c>
      <c r="F3" s="90" t="n"/>
      <c r="G3" s="90" t="n">
        <v>45158</v>
      </c>
      <c r="H3" s="88" t="n"/>
      <c r="I3" s="88" t="n"/>
      <c r="J3" s="89" t="n"/>
    </row>
    <row r="4" ht="15.75" customHeight="1" s="9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s="9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  <c r="L9" s="40" t="n"/>
    </row>
    <row r="10" ht="16.5" customHeight="1" s="9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92" t="n"/>
      <c r="L11" s="92" t="n"/>
    </row>
    <row r="12" ht="16.5" customFormat="1" customHeight="1" s="15">
      <c r="A12" s="80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240</v>
      </c>
      <c r="F12" s="23" t="n"/>
      <c r="G12" s="23">
        <f>E12*0.84</f>
        <v/>
      </c>
      <c r="H12" s="14" t="n"/>
      <c r="I12" s="14" t="n"/>
      <c r="J12" s="41" t="n"/>
      <c r="K12" s="92" t="n"/>
      <c r="L12" s="92" t="n"/>
    </row>
    <row r="13" ht="16.5" customFormat="1" customHeight="1" s="15">
      <c r="A13" s="80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40</v>
      </c>
      <c r="F13" s="23" t="n"/>
      <c r="G13" s="23">
        <f>E13*0.4</f>
        <v/>
      </c>
      <c r="H13" s="14" t="n"/>
      <c r="I13" s="14" t="n"/>
      <c r="J13" s="41" t="n"/>
      <c r="K13" s="92" t="n"/>
      <c r="L13" s="92" t="n"/>
    </row>
    <row r="14" ht="16.5" customFormat="1" customHeight="1" s="15">
      <c r="A14" s="80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280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92" t="n"/>
      <c r="L14" s="92" t="n"/>
    </row>
    <row r="15" ht="16.5" customFormat="1" customHeight="1" s="15">
      <c r="A15" s="80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1" t="n"/>
      <c r="K15" s="92" t="n"/>
      <c r="L15" s="92" t="n"/>
    </row>
    <row r="16" ht="16.5" customFormat="1" customHeight="1" s="15">
      <c r="A16" s="80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80</v>
      </c>
      <c r="F16" s="23" t="n"/>
      <c r="G16" s="23">
        <f>E16*0.45</f>
        <v/>
      </c>
      <c r="H16" s="14" t="n"/>
      <c r="I16" s="14" t="n"/>
      <c r="J16" s="41" t="n"/>
      <c r="K16" s="92" t="n"/>
      <c r="L16" s="92" t="n"/>
    </row>
    <row r="17" ht="16.5" customFormat="1" customHeight="1" s="15">
      <c r="A17" s="80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400</v>
      </c>
      <c r="F17" s="23" t="n"/>
      <c r="G17" s="23">
        <f>E17*0.35</f>
        <v/>
      </c>
      <c r="H17" s="14" t="n"/>
      <c r="I17" s="14" t="n"/>
      <c r="J17" s="41" t="n"/>
      <c r="K17" s="92" t="n"/>
      <c r="L17" s="92" t="n"/>
    </row>
    <row r="18" ht="16.5" customFormat="1" customHeight="1" s="15">
      <c r="A18" s="80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20</v>
      </c>
      <c r="F18" s="23" t="n"/>
      <c r="G18" s="23">
        <f>E18*1</f>
        <v/>
      </c>
      <c r="H18" s="14" t="n"/>
      <c r="I18" s="14" t="n"/>
      <c r="J18" s="41" t="n"/>
      <c r="K18" s="92" t="n"/>
      <c r="L18" s="92" t="n"/>
    </row>
    <row r="19" ht="16.5" customFormat="1" customHeight="1" s="15">
      <c r="A19" s="80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120</v>
      </c>
      <c r="F19" s="23" t="n"/>
      <c r="G19" s="23">
        <f>E19*0.45</f>
        <v/>
      </c>
      <c r="H19" s="14" t="n"/>
      <c r="I19" s="14" t="n"/>
      <c r="J19" s="41" t="n"/>
      <c r="K19" s="92" t="n"/>
      <c r="L19" s="92" t="n"/>
    </row>
    <row r="20" ht="16.5" customHeight="1" s="91">
      <c r="A20" s="80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1" t="n"/>
      <c r="L20" s="92" t="n"/>
    </row>
    <row r="21" ht="16.5" customHeight="1" s="91">
      <c r="A21" s="80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2600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1" t="n"/>
      <c r="L21" s="92" t="n"/>
    </row>
    <row r="22" ht="16.5" customHeight="1" s="91">
      <c r="A22" s="80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1" t="n"/>
      <c r="L22" s="92" t="n"/>
    </row>
    <row r="23" ht="16.5" customHeight="1" s="91">
      <c r="A23" s="80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1" t="n"/>
      <c r="L23" s="92" t="n"/>
    </row>
    <row r="24" ht="16.5" customHeight="1" s="91">
      <c r="A24" s="80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70</v>
      </c>
      <c r="F24" s="23" t="n"/>
      <c r="G24" s="23">
        <f>E24*1</f>
        <v/>
      </c>
      <c r="H24" s="14" t="n"/>
      <c r="I24" s="14" t="n"/>
      <c r="J24" s="41" t="n"/>
      <c r="L24" s="92" t="n"/>
    </row>
    <row r="25" ht="16.5" customHeight="1" s="91">
      <c r="A25" s="80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10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1" t="n"/>
      <c r="L25" s="92" t="n"/>
    </row>
    <row r="26" ht="16.5" customHeight="1" s="91">
      <c r="A26" s="80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1" t="n"/>
      <c r="L26" s="92" t="n"/>
    </row>
    <row r="27" ht="16.5" customHeight="1" s="91">
      <c r="A27" s="80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1" t="n"/>
      <c r="L27" s="92" t="n"/>
    </row>
    <row r="28" ht="16.5" customHeight="1" s="91">
      <c r="A28" s="80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1" t="n"/>
      <c r="L28" s="92" t="n"/>
    </row>
    <row r="29" ht="16.5" customHeight="1" s="91">
      <c r="A29" s="80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2600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1" t="n"/>
      <c r="L29" s="92" t="n"/>
    </row>
    <row r="30" ht="16.5" customHeight="1" s="91">
      <c r="A30" s="80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600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1" t="n"/>
      <c r="L30" s="92" t="n"/>
    </row>
    <row r="31" ht="16.5" customHeight="1" s="91" thickBot="1">
      <c r="A31" s="80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1200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1" t="n"/>
      <c r="L31" s="92" t="n"/>
    </row>
    <row r="32" ht="16.5" customHeight="1" s="91" thickBot="1" thickTop="1">
      <c r="A32" s="80">
        <f>RIGHT(D32:D137,4)</f>
        <v/>
      </c>
      <c r="B32" s="76" t="inlineStr">
        <is>
          <t>Сосиски</t>
        </is>
      </c>
      <c r="C32" s="76" t="n"/>
      <c r="D32" s="76" t="n"/>
      <c r="E32" s="76" t="n"/>
      <c r="F32" s="75" t="n"/>
      <c r="G32" s="76" t="n"/>
      <c r="H32" s="76" t="n"/>
      <c r="I32" s="76" t="n"/>
      <c r="J32" s="77" t="n"/>
      <c r="L32" s="92" t="n"/>
    </row>
    <row r="33" ht="16.5" customFormat="1" customHeight="1" s="15" thickTop="1">
      <c r="A33" s="80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160</v>
      </c>
      <c r="F33" s="23" t="n"/>
      <c r="G33" s="23">
        <f>E33*1</f>
        <v/>
      </c>
      <c r="H33" s="14" t="n"/>
      <c r="I33" s="14" t="n"/>
      <c r="J33" s="41" t="n"/>
      <c r="K33" s="92" t="n"/>
      <c r="L33" s="92" t="n"/>
    </row>
    <row r="34" ht="16.5" customFormat="1" customHeight="1" s="15">
      <c r="A34" s="80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20</v>
      </c>
      <c r="F34" s="23" t="n"/>
      <c r="G34" s="23">
        <f>E34*1</f>
        <v/>
      </c>
      <c r="H34" s="14" t="n"/>
      <c r="I34" s="14" t="n"/>
      <c r="J34" s="41" t="n"/>
      <c r="K34" s="92" t="n"/>
      <c r="L34" s="92" t="n"/>
    </row>
    <row r="35" ht="16.5" customFormat="1" customHeight="1" s="15">
      <c r="A35" s="80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240</v>
      </c>
      <c r="F35" s="23" t="n"/>
      <c r="G35" s="23">
        <f>E35*0.3</f>
        <v/>
      </c>
      <c r="H35" s="14" t="n"/>
      <c r="I35" s="14" t="n"/>
      <c r="J35" s="41" t="n"/>
      <c r="K35" s="92" t="n"/>
      <c r="L35" s="92" t="n"/>
    </row>
    <row r="36" ht="16.5" customFormat="1" customHeight="1" s="15">
      <c r="A36" s="80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1" t="n"/>
      <c r="K36" s="92" t="n"/>
      <c r="L36" s="92" t="n"/>
    </row>
    <row r="37" ht="16.5" customHeight="1" s="91">
      <c r="A37" s="80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800</v>
      </c>
      <c r="F37" s="23" t="n"/>
      <c r="G37" s="23">
        <f>E37*1</f>
        <v/>
      </c>
      <c r="H37" s="14" t="n"/>
      <c r="I37" s="14" t="n"/>
      <c r="J37" s="41" t="n"/>
      <c r="L37" s="92" t="n"/>
    </row>
    <row r="38" ht="16.5" customHeight="1" s="91">
      <c r="A38" s="80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600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1" t="n"/>
      <c r="L38" s="92" t="n"/>
    </row>
    <row r="39" ht="16.5" customHeight="1" s="91">
      <c r="A39" s="80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220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1" t="n"/>
      <c r="L39" s="92" t="n"/>
    </row>
    <row r="40" ht="16.5" customFormat="1" customHeight="1" s="15">
      <c r="A40" s="80">
        <f>RIGHT(D40:D154,4)</f>
        <v/>
      </c>
      <c r="B40" s="72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350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1" t="n"/>
      <c r="K40" s="92" t="n"/>
      <c r="L40" s="92" t="n"/>
    </row>
    <row r="41" ht="16.5" customHeight="1" s="91">
      <c r="A41" s="80">
        <f>RIGHT(D41:D155,4)</f>
        <v/>
      </c>
      <c r="B41" s="47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1" t="n"/>
      <c r="L41" s="92" t="n"/>
    </row>
    <row r="42" ht="16.5" customHeight="1" s="91">
      <c r="A42" s="80">
        <f>RIGHT(D42:D156,4)</f>
        <v/>
      </c>
      <c r="B42" s="47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0</v>
      </c>
      <c r="F42" s="23" t="n"/>
      <c r="G42" s="23">
        <f>E42*1</f>
        <v/>
      </c>
      <c r="H42" s="14" t="n"/>
      <c r="I42" s="14" t="n">
        <v>45</v>
      </c>
      <c r="J42" s="41" t="n"/>
      <c r="L42" s="92" t="n"/>
    </row>
    <row r="43" ht="16.5" customHeight="1" s="91">
      <c r="A43" s="80">
        <f>RIGHT(D43:D157,4)</f>
        <v/>
      </c>
      <c r="B43" s="47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100</v>
      </c>
      <c r="F43" s="23" t="n"/>
      <c r="G43" s="23">
        <f>E43*0.41</f>
        <v/>
      </c>
      <c r="H43" s="14" t="n"/>
      <c r="I43" s="14" t="n"/>
      <c r="J43" s="41" t="n"/>
      <c r="L43" s="92" t="n"/>
    </row>
    <row r="44" ht="16.5" customHeight="1" s="91">
      <c r="A44" s="80">
        <f>RIGHT(D44:D158,4)</f>
        <v/>
      </c>
      <c r="B44" s="47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0</v>
      </c>
      <c r="F44" s="23" t="n"/>
      <c r="G44" s="23">
        <f>E44*1</f>
        <v/>
      </c>
      <c r="H44" s="14" t="n"/>
      <c r="I44" s="14" t="n"/>
      <c r="J44" s="41" t="n"/>
      <c r="L44" s="92" t="n"/>
    </row>
    <row r="45" ht="16.5" customHeight="1" s="91">
      <c r="A45" s="80">
        <f>RIGHT(D45:D159,4)</f>
        <v/>
      </c>
      <c r="B45" s="47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1" t="n"/>
      <c r="L45" s="92" t="n"/>
    </row>
    <row r="46" ht="16.5" customHeight="1" s="91">
      <c r="A46" s="80">
        <f>RIGHT(D46:D157,4)</f>
        <v/>
      </c>
      <c r="B46" s="47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3400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1" t="n"/>
      <c r="L46" s="92" t="n"/>
    </row>
    <row r="47" ht="16.5" customHeight="1" s="91">
      <c r="A47" s="80">
        <f>RIGHT(D47:D158,4)</f>
        <v/>
      </c>
      <c r="B47" s="47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500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1" t="n"/>
      <c r="L47" s="92" t="n"/>
    </row>
    <row r="48" ht="16.5" customFormat="1" customHeight="1" s="15">
      <c r="A48" s="80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900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1" t="n"/>
      <c r="K48" s="92" t="n"/>
      <c r="L48" s="92" t="n"/>
    </row>
    <row r="49" ht="16.5" customFormat="1" customHeight="1" s="15">
      <c r="A49" s="80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110</v>
      </c>
      <c r="F49" s="23" t="n"/>
      <c r="G49" s="23">
        <f>E49*1</f>
        <v/>
      </c>
      <c r="H49" s="14" t="n"/>
      <c r="I49" s="14" t="n"/>
      <c r="J49" s="41" t="n"/>
      <c r="K49" s="92" t="n"/>
      <c r="L49" s="92" t="n"/>
    </row>
    <row r="50" ht="16.5" customFormat="1" customHeight="1" s="15">
      <c r="A50" s="80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0</v>
      </c>
      <c r="F50" s="23" t="n"/>
      <c r="G50" s="23">
        <f>E50*0.41</f>
        <v/>
      </c>
      <c r="H50" s="14" t="n"/>
      <c r="I50" s="14" t="n"/>
      <c r="J50" s="41" t="n"/>
      <c r="K50" s="92" t="n"/>
      <c r="L50" s="92" t="n"/>
    </row>
    <row r="51" ht="16.5" customFormat="1" customHeight="1" s="15">
      <c r="A51" s="80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180</v>
      </c>
      <c r="F51" s="23" t="n"/>
      <c r="G51" s="23">
        <f>E51*0.4</f>
        <v/>
      </c>
      <c r="H51" s="14" t="n"/>
      <c r="I51" s="14" t="n"/>
      <c r="J51" s="41" t="n"/>
      <c r="K51" s="92" t="n"/>
      <c r="L51" s="92" t="n"/>
    </row>
    <row r="52" ht="16.5" customFormat="1" customHeight="1" s="15">
      <c r="A52" s="80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180</v>
      </c>
      <c r="F52" s="23" t="n"/>
      <c r="G52" s="23">
        <f>E52*0.38</f>
        <v/>
      </c>
      <c r="H52" s="14" t="n"/>
      <c r="I52" s="14" t="n"/>
      <c r="J52" s="41" t="n"/>
      <c r="K52" s="92" t="n"/>
      <c r="L52" s="92" t="n"/>
    </row>
    <row r="53" ht="16.5" customHeight="1" s="91" thickBot="1">
      <c r="A53" s="80">
        <f>RIGHT(D53:D160,4)</f>
        <v/>
      </c>
      <c r="B53" s="48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2100</v>
      </c>
      <c r="F53" s="23" t="n"/>
      <c r="G53" s="23">
        <f>E53*0.27</f>
        <v/>
      </c>
      <c r="H53" s="14" t="n">
        <v>3.24</v>
      </c>
      <c r="I53" s="14" t="n">
        <v>45</v>
      </c>
      <c r="J53" s="41" t="n"/>
      <c r="L53" s="92" t="n"/>
    </row>
    <row r="54" ht="16.5" customHeight="1" s="91" thickBot="1" thickTop="1">
      <c r="A54" s="80">
        <f>RIGHT(D54:D161,4)</f>
        <v/>
      </c>
      <c r="B54" s="76" t="inlineStr">
        <is>
          <t>Сардельки</t>
        </is>
      </c>
      <c r="C54" s="76" t="n"/>
      <c r="D54" s="76" t="n"/>
      <c r="E54" s="76" t="n"/>
      <c r="F54" s="75" t="n"/>
      <c r="G54" s="76" t="n"/>
      <c r="H54" s="76" t="n"/>
      <c r="I54" s="76" t="n"/>
      <c r="J54" s="77" t="n"/>
      <c r="L54" s="92" t="n"/>
    </row>
    <row r="55" ht="16.5" customHeight="1" s="91" thickTop="1">
      <c r="A55" s="80">
        <f>RIGHT(D55:D162,4)</f>
        <v/>
      </c>
      <c r="B55" s="48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100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1" t="n"/>
      <c r="L55" s="92" t="n"/>
    </row>
    <row r="56" ht="16.5" customHeight="1" s="91">
      <c r="A56" s="80">
        <f>RIGHT(D56:D163,4)</f>
        <v/>
      </c>
      <c r="B56" s="48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20</v>
      </c>
      <c r="F56" s="23" t="n"/>
      <c r="G56" s="23">
        <f>E56*1</f>
        <v/>
      </c>
      <c r="H56" s="14" t="n"/>
      <c r="I56" s="14" t="n"/>
      <c r="J56" s="41" t="n"/>
      <c r="L56" s="92" t="n"/>
    </row>
    <row r="57" ht="16.5" customHeight="1" s="91">
      <c r="A57" s="80">
        <f>RIGHT(D57:D164,4)</f>
        <v/>
      </c>
      <c r="B57" s="48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20</v>
      </c>
      <c r="F57" s="23" t="n"/>
      <c r="G57" s="23">
        <f>E57*1</f>
        <v/>
      </c>
      <c r="H57" s="14" t="n"/>
      <c r="I57" s="14" t="n"/>
      <c r="J57" s="41" t="n"/>
      <c r="L57" s="92" t="n"/>
    </row>
    <row r="58" ht="16.5" customHeight="1" s="91">
      <c r="A58" s="80">
        <f>RIGHT(D58:D165,4)</f>
        <v/>
      </c>
      <c r="B58" s="48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20</v>
      </c>
      <c r="F58" s="23" t="n"/>
      <c r="G58" s="23">
        <f>E58*1</f>
        <v/>
      </c>
      <c r="H58" s="14" t="n"/>
      <c r="I58" s="14" t="n"/>
      <c r="J58" s="41" t="n"/>
      <c r="L58" s="92" t="n"/>
    </row>
    <row r="59" ht="16.5" customHeight="1" s="91" thickBot="1">
      <c r="A59" s="80">
        <f>RIGHT(D59:D167,4)</f>
        <v/>
      </c>
      <c r="B59" s="48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220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1" t="n"/>
      <c r="L59" s="92" t="n"/>
    </row>
    <row r="60" ht="16.5" customHeight="1" s="91" thickBot="1" thickTop="1">
      <c r="A60" s="80">
        <f>RIGHT(D60:D168,4)</f>
        <v/>
      </c>
      <c r="B60" s="76" t="inlineStr">
        <is>
          <t>Полукопченые колбасы</t>
        </is>
      </c>
      <c r="C60" s="76" t="n"/>
      <c r="D60" s="76" t="n"/>
      <c r="E60" s="76" t="n"/>
      <c r="F60" s="75" t="n"/>
      <c r="G60" s="76" t="n"/>
      <c r="H60" s="76" t="n"/>
      <c r="I60" s="76" t="n"/>
      <c r="J60" s="77" t="n"/>
      <c r="L60" s="92" t="n"/>
    </row>
    <row r="61" ht="16.5" customHeight="1" s="91" thickTop="1">
      <c r="A61" s="80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1000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1" t="n"/>
      <c r="L61" s="92" t="n"/>
    </row>
    <row r="62" ht="16.5" customHeight="1" s="91">
      <c r="A62" s="80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1" t="n"/>
      <c r="L62" s="92" t="n"/>
    </row>
    <row r="63" ht="16.5" customHeight="1" s="91">
      <c r="A63" s="80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280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1" t="n"/>
      <c r="L63" s="92" t="n"/>
    </row>
    <row r="64" ht="16.5" customHeight="1" s="91" thickBot="1">
      <c r="A64" s="80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1" t="n"/>
      <c r="L64" s="92" t="n"/>
    </row>
    <row r="65" ht="16.5" customHeight="1" s="91" thickBot="1" thickTop="1">
      <c r="A65" s="80">
        <f>RIGHT(D65:D173,4)</f>
        <v/>
      </c>
      <c r="B65" s="76" t="inlineStr">
        <is>
          <t>Варенокопченые колбасы</t>
        </is>
      </c>
      <c r="C65" s="76" t="n"/>
      <c r="D65" s="76" t="n"/>
      <c r="E65" s="76" t="n"/>
      <c r="F65" s="75" t="n"/>
      <c r="G65" s="76" t="n"/>
      <c r="H65" s="76" t="n"/>
      <c r="I65" s="76" t="n"/>
      <c r="J65" s="77" t="n"/>
      <c r="L65" s="92" t="n"/>
    </row>
    <row r="66" ht="16.5" customHeight="1" s="91" thickTop="1">
      <c r="A66" s="80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6683</v>
      </c>
      <c r="E66" s="24" t="n">
        <v>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1" t="n"/>
      <c r="L66" s="92" t="n"/>
    </row>
    <row r="67" ht="16.5" customHeight="1" s="91">
      <c r="A67" s="80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1" t="n"/>
      <c r="L67" s="92" t="n"/>
    </row>
    <row r="68" ht="16.5" customHeight="1" s="91">
      <c r="A68" s="80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6684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1" t="n"/>
      <c r="L68" s="92" t="n"/>
    </row>
    <row r="69" ht="16.5" customHeight="1" s="91">
      <c r="A69" s="80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680</v>
      </c>
      <c r="F69" s="23" t="n"/>
      <c r="G69" s="23">
        <f>E69*0.28</f>
        <v/>
      </c>
      <c r="H69" s="14" t="n"/>
      <c r="I69" s="14" t="n"/>
      <c r="J69" s="41" t="n"/>
      <c r="L69" s="92" t="n"/>
    </row>
    <row r="70" ht="16.5" customHeight="1" s="91">
      <c r="A70" s="80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240</v>
      </c>
      <c r="F70" s="23" t="n"/>
      <c r="G70" s="23">
        <f>E70*0.35</f>
        <v/>
      </c>
      <c r="H70" s="14" t="n"/>
      <c r="I70" s="14" t="n"/>
      <c r="J70" s="41" t="n"/>
      <c r="L70" s="92" t="n"/>
    </row>
    <row r="71" ht="16.5" customHeight="1" s="91">
      <c r="A71" s="80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160</v>
      </c>
      <c r="F71" s="23" t="n"/>
      <c r="G71" s="23">
        <f>E71*0.31</f>
        <v/>
      </c>
      <c r="H71" s="14" t="n"/>
      <c r="I71" s="14" t="n"/>
      <c r="J71" s="41" t="n"/>
      <c r="L71" s="92" t="n"/>
    </row>
    <row r="72" ht="16.5" customHeight="1" s="91">
      <c r="A72" s="80">
        <f>RIGHT(D72:D179,4)</f>
        <v/>
      </c>
      <c r="B72" s="66" t="inlineStr">
        <is>
          <t>СЕРВЕЛАТ ОХОТНИЧИЙ в/к в/у срез 0.35кг</t>
        </is>
      </c>
      <c r="C72" s="34" t="inlineStr">
        <is>
          <t>ШТ</t>
        </is>
      </c>
      <c r="D72" s="28" t="n">
        <v>6689</v>
      </c>
      <c r="E72" s="24" t="n">
        <v>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1" t="n"/>
      <c r="L72" s="92" t="n"/>
    </row>
    <row r="73" ht="16.5" customHeight="1" s="91">
      <c r="A73" s="80">
        <f>RIGHT(D73:D180,4)</f>
        <v/>
      </c>
      <c r="B73" s="66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200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1" t="n"/>
      <c r="L73" s="92" t="n"/>
    </row>
    <row r="74" ht="16.5" customHeight="1" s="91">
      <c r="A74" s="80">
        <f>RIGHT(D74:D181,4)</f>
        <v/>
      </c>
      <c r="B74" s="66" t="inlineStr">
        <is>
          <t>СЕРВЕЛАТ ПРИМА в/к в/у 0.28кг 8шт.</t>
        </is>
      </c>
      <c r="C74" s="34" t="inlineStr">
        <is>
          <t>ШТ</t>
        </is>
      </c>
      <c r="D74" s="28" t="n">
        <v>6692</v>
      </c>
      <c r="E74" s="24" t="n">
        <v>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1" t="n"/>
      <c r="L74" s="92" t="n"/>
    </row>
    <row r="75" ht="16.5" customHeight="1" s="91">
      <c r="A75" s="80">
        <f>RIGHT(D75:D182,4)</f>
        <v/>
      </c>
      <c r="B75" s="66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1" t="n"/>
      <c r="L75" s="92" t="n"/>
    </row>
    <row r="76" ht="16.5" customHeight="1" s="91">
      <c r="A76" s="80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500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1" t="n"/>
      <c r="L76" s="92" t="n"/>
    </row>
    <row r="77" ht="16.5" customHeight="1" s="91">
      <c r="A77" s="80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0</v>
      </c>
      <c r="F77" s="23" t="n"/>
      <c r="G77" s="23">
        <f>E77*0.35</f>
        <v/>
      </c>
      <c r="H77" s="14" t="n"/>
      <c r="I77" s="14" t="n"/>
      <c r="J77" s="41" t="n"/>
      <c r="L77" s="92" t="n"/>
    </row>
    <row r="78" ht="15.75" customHeight="1" s="91" thickBot="1">
      <c r="A78" s="80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6697</v>
      </c>
      <c r="E78" s="24" t="n">
        <v>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1" t="n"/>
      <c r="L78" s="92" t="n"/>
    </row>
    <row r="79" ht="16.5" customHeight="1" s="91" thickBot="1" thickTop="1">
      <c r="A79" s="80">
        <f>RIGHT(D79:D185,4)</f>
        <v/>
      </c>
      <c r="B79" s="76" t="inlineStr">
        <is>
          <t>Сырокопченые колбасы</t>
        </is>
      </c>
      <c r="C79" s="76" t="n"/>
      <c r="D79" s="76" t="n"/>
      <c r="E79" s="76" t="n"/>
      <c r="F79" s="75" t="n"/>
      <c r="G79" s="76" t="n"/>
      <c r="H79" s="76" t="n"/>
      <c r="I79" s="76" t="n"/>
      <c r="J79" s="77" t="n"/>
      <c r="L79" s="92" t="n"/>
    </row>
    <row r="80" ht="16.5" customHeight="1" s="91" thickTop="1">
      <c r="A80" s="80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600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1" t="n"/>
      <c r="L80" s="92" t="n"/>
    </row>
    <row r="81" ht="16.5" customHeight="1" s="91">
      <c r="A81" s="80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700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1" t="n"/>
      <c r="L81" s="92" t="n"/>
    </row>
    <row r="82" ht="16.5" customHeight="1" s="91">
      <c r="A82" s="80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800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1" t="n"/>
      <c r="L82" s="92" t="n"/>
    </row>
    <row r="83" ht="16.5" customHeight="1" s="91">
      <c r="A83" s="80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1" t="n"/>
      <c r="L83" s="92" t="n"/>
    </row>
    <row r="84" ht="16.5" customHeight="1" s="91">
      <c r="A84" s="80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600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1" t="n"/>
      <c r="L84" s="92" t="n"/>
    </row>
    <row r="85" ht="16.5" customHeight="1" s="91">
      <c r="A85" s="80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1400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1" t="n"/>
      <c r="L85" s="92" t="n"/>
    </row>
    <row r="86" ht="16.5" customHeight="1" s="91">
      <c r="A86" s="80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30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1" t="n"/>
      <c r="L86" s="92" t="n"/>
    </row>
    <row r="87" ht="16.5" customHeight="1" s="91">
      <c r="A87" s="80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600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1" t="n"/>
      <c r="L87" s="92" t="n"/>
    </row>
    <row r="88" ht="16.5" customHeight="1" s="91" thickBot="1">
      <c r="A88" s="80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560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1" t="n"/>
      <c r="L88" s="92" t="n"/>
    </row>
    <row r="89" ht="16.5" customHeight="1" s="91" thickBot="1" thickTop="1">
      <c r="A89" s="80">
        <f>RIGHT(D89:D203,4)</f>
        <v/>
      </c>
      <c r="B89" s="76" t="inlineStr">
        <is>
          <t>Ветчины</t>
        </is>
      </c>
      <c r="C89" s="76" t="n"/>
      <c r="D89" s="76" t="n"/>
      <c r="E89" s="76" t="n"/>
      <c r="F89" s="75" t="n"/>
      <c r="G89" s="76" t="n"/>
      <c r="H89" s="76" t="n"/>
      <c r="I89" s="76" t="n"/>
      <c r="J89" s="77" t="n"/>
      <c r="L89" s="92" t="n"/>
    </row>
    <row r="90" ht="16.5" customHeight="1" s="91" thickTop="1">
      <c r="A90" s="80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200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1" t="n"/>
      <c r="L90" s="92" t="n"/>
    </row>
    <row r="91" ht="16.5" customHeight="1" s="91">
      <c r="A91" s="80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4" t="n">
        <v>1001092444611</v>
      </c>
      <c r="E91" s="24" t="n">
        <v>80</v>
      </c>
      <c r="F91" s="23" t="n"/>
      <c r="G91" s="23">
        <f>E91*0.4</f>
        <v/>
      </c>
      <c r="H91" s="14" t="n"/>
      <c r="I91" s="14" t="n"/>
      <c r="J91" s="41" t="n"/>
      <c r="L91" s="92" t="n"/>
    </row>
    <row r="92" ht="16.5" customHeight="1" s="91" thickBot="1">
      <c r="A92" s="80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3" t="n">
        <v>1001094053215</v>
      </c>
      <c r="E92" s="24" t="n">
        <v>80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1" t="n"/>
      <c r="L92" s="92" t="n"/>
    </row>
    <row r="93" ht="16.5" customHeight="1" s="91" thickBot="1" thickTop="1">
      <c r="A93" s="80">
        <f>RIGHT(D93:D208,4)</f>
        <v/>
      </c>
      <c r="B93" s="76" t="inlineStr">
        <is>
          <t>Копчености варенокопченые</t>
        </is>
      </c>
      <c r="C93" s="76" t="n"/>
      <c r="D93" s="76" t="n"/>
      <c r="E93" s="76" t="n"/>
      <c r="F93" s="75" t="n"/>
      <c r="G93" s="76" t="n"/>
      <c r="H93" s="76" t="n"/>
      <c r="I93" s="76" t="n"/>
      <c r="J93" s="77" t="n"/>
      <c r="L93" s="92" t="n"/>
    </row>
    <row r="94" ht="15.75" customHeight="1" s="91" thickTop="1">
      <c r="A94" s="80">
        <f>RIGHT(D94:D210,4)</f>
        <v/>
      </c>
      <c r="B94" s="49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150</v>
      </c>
      <c r="F94" s="83" t="n"/>
      <c r="G94" s="23">
        <f>E94*0.1</f>
        <v/>
      </c>
      <c r="H94" s="14" t="n"/>
      <c r="I94" s="14" t="n">
        <v>30</v>
      </c>
      <c r="J94" s="41" t="n"/>
      <c r="L94" s="92" t="n"/>
    </row>
    <row r="95">
      <c r="A95" s="80">
        <f>RIGHT(D95:D212,4)</f>
        <v/>
      </c>
      <c r="B95" s="49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80</v>
      </c>
      <c r="F95" s="83" t="n"/>
      <c r="G95" s="23">
        <f>E95*0.15</f>
        <v/>
      </c>
      <c r="H95" s="14" t="n"/>
      <c r="I95" s="14" t="n"/>
      <c r="J95" s="41" t="n"/>
      <c r="L95" s="92" t="n"/>
    </row>
    <row r="96">
      <c r="A96" s="80">
        <f>RIGHT(D96:D213,4)</f>
        <v/>
      </c>
      <c r="B96" s="49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40</v>
      </c>
      <c r="F96" s="83" t="n"/>
      <c r="G96" s="23">
        <f>E96*0.1</f>
        <v/>
      </c>
      <c r="H96" s="14" t="n"/>
      <c r="I96" s="14" t="n"/>
      <c r="J96" s="41" t="n"/>
      <c r="L96" s="92" t="n"/>
    </row>
    <row r="97" ht="16.5" customHeight="1" s="91" thickBot="1">
      <c r="A97" s="80">
        <f>RIGHT(D97:D211,4)</f>
        <v/>
      </c>
      <c r="B97" s="49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240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1" t="n"/>
      <c r="L97" s="92" t="n"/>
    </row>
    <row r="98" ht="16.5" customHeight="1" s="91" thickBot="1" thickTop="1">
      <c r="A98" s="80">
        <f>RIGHT(D98:D213,4)</f>
        <v/>
      </c>
      <c r="B98" s="76" t="inlineStr">
        <is>
          <t>Паштеты</t>
        </is>
      </c>
      <c r="C98" s="76" t="n"/>
      <c r="D98" s="76" t="n"/>
      <c r="E98" s="76" t="n"/>
      <c r="F98" s="75" t="n"/>
      <c r="G98" s="76" t="n"/>
      <c r="H98" s="76" t="n"/>
      <c r="I98" s="76" t="n"/>
      <c r="J98" s="77" t="n"/>
      <c r="L98" s="92" t="n"/>
    </row>
    <row r="99" ht="16.5" customHeight="1" s="91" thickBot="1" thickTop="1">
      <c r="A99" s="80">
        <f>RIGHT(D99:D216,4)</f>
        <v/>
      </c>
      <c r="B99" s="76" t="inlineStr">
        <is>
          <t>Пельмени</t>
        </is>
      </c>
      <c r="C99" s="76" t="n"/>
      <c r="D99" s="76" t="n"/>
      <c r="E99" s="76" t="n"/>
      <c r="F99" s="75" t="n"/>
      <c r="G99" s="76" t="n"/>
      <c r="H99" s="76" t="n"/>
      <c r="I99" s="76" t="n"/>
      <c r="J99" s="77" t="n"/>
      <c r="L99" s="92" t="n"/>
    </row>
    <row r="100" ht="16.5" customHeight="1" s="91" thickTop="1">
      <c r="A100" s="80">
        <f>RIGHT(D100:D217,4)</f>
        <v/>
      </c>
      <c r="B100" s="49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4" t="n">
        <v>120</v>
      </c>
      <c r="J100" s="41" t="n"/>
      <c r="L100" s="92" t="n"/>
    </row>
    <row r="101" ht="16.5" customHeight="1" s="91">
      <c r="A101" s="80">
        <f>RIGHT(D101:D218,4)</f>
        <v/>
      </c>
      <c r="B101" s="49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4" t="n"/>
      <c r="J101" s="41" t="n"/>
      <c r="L101" s="92" t="n"/>
    </row>
    <row r="102" ht="16.5" customHeight="1" s="91">
      <c r="A102" s="80">
        <f>RIGHT(D102:D219,4)</f>
        <v/>
      </c>
      <c r="B102" s="49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4" t="n"/>
      <c r="J102" s="41" t="n"/>
      <c r="L102" s="92" t="n"/>
    </row>
    <row r="103" ht="16.5" customHeight="1" s="91" thickBot="1">
      <c r="A103" s="80">
        <f>RIGHT(D103:D218,4)</f>
        <v/>
      </c>
      <c r="B103" s="49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4" t="n">
        <v>120</v>
      </c>
      <c r="J103" s="41" t="n"/>
      <c r="L103" s="92" t="n"/>
    </row>
    <row r="104" ht="16.5" customHeight="1" s="91" thickBot="1" thickTop="1">
      <c r="A104" s="80">
        <f>RIGHT(D104:D219,4)</f>
        <v/>
      </c>
      <c r="B104" s="76" t="inlineStr">
        <is>
          <t>Полуфабрикаты с картофелем</t>
        </is>
      </c>
      <c r="C104" s="76" t="n"/>
      <c r="D104" s="76" t="n"/>
      <c r="E104" s="76" t="n"/>
      <c r="F104" s="75" t="n"/>
      <c r="G104" s="76" t="n"/>
      <c r="H104" s="76" t="n"/>
      <c r="I104" s="76" t="n"/>
      <c r="J104" s="77" t="n"/>
      <c r="L104" s="92" t="n"/>
    </row>
    <row r="105" ht="16.5" customHeight="1" s="91" thickBot="1" thickTop="1">
      <c r="A105" s="80">
        <f>RIGHT(D105:D220,4)</f>
        <v/>
      </c>
      <c r="B105" s="49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4" t="n">
        <v>120</v>
      </c>
      <c r="J105" s="41" t="n"/>
      <c r="L105" s="92" t="n"/>
    </row>
    <row r="106" ht="16.5" customHeight="1" s="91" thickBot="1" thickTop="1">
      <c r="A106" s="80">
        <f>RIGHT(D106:D221,4)</f>
        <v/>
      </c>
      <c r="B106" s="76" t="inlineStr">
        <is>
          <t>Блины</t>
        </is>
      </c>
      <c r="C106" s="76" t="n"/>
      <c r="D106" s="76" t="n"/>
      <c r="E106" s="76" t="n"/>
      <c r="F106" s="75" t="n"/>
      <c r="G106" s="76" t="n"/>
      <c r="H106" s="76" t="n"/>
      <c r="I106" s="76" t="n"/>
      <c r="J106" s="77" t="n"/>
      <c r="L106" s="92" t="n"/>
    </row>
    <row r="107" ht="16.5" customHeight="1" s="91" thickBot="1" thickTop="1">
      <c r="A107" s="80">
        <f>RIGHT(D107:D222,4)</f>
        <v/>
      </c>
      <c r="B107" s="49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4" t="n">
        <v>120</v>
      </c>
      <c r="J107" s="41" t="n"/>
      <c r="L107" s="92" t="n"/>
    </row>
    <row r="108" ht="16.5" customHeight="1" s="91" thickTop="1">
      <c r="A108" s="80">
        <f>RIGHT(D108:D223,4)</f>
        <v/>
      </c>
      <c r="B108" s="49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4" t="n">
        <v>120</v>
      </c>
      <c r="J108" s="41" t="n"/>
      <c r="L108" s="92" t="n"/>
    </row>
    <row r="109" ht="16.5" customHeight="1" s="91" thickBot="1">
      <c r="A109" s="80">
        <f>RIGHT(D109:D224,4)</f>
        <v/>
      </c>
      <c r="B109" s="49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4" t="n">
        <v>120</v>
      </c>
      <c r="J109" s="41" t="n"/>
      <c r="L109" s="92" t="n"/>
    </row>
    <row r="110" ht="16.5" customHeight="1" s="91" thickBot="1" thickTop="1">
      <c r="A110" s="80">
        <f>RIGHT(D110:D225,4)</f>
        <v/>
      </c>
      <c r="B110" s="76" t="inlineStr">
        <is>
          <t>Консервы мясные</t>
        </is>
      </c>
      <c r="C110" s="76" t="n"/>
      <c r="D110" s="76" t="n"/>
      <c r="E110" s="76" t="n"/>
      <c r="F110" s="75" t="n"/>
      <c r="G110" s="76" t="n"/>
      <c r="H110" s="76" t="n"/>
      <c r="I110" s="76" t="n"/>
      <c r="J110" s="77" t="n"/>
      <c r="L110" s="92" t="n"/>
    </row>
    <row r="111" ht="16.5" customHeight="1" s="91" thickBot="1" thickTop="1">
      <c r="A111" s="80">
        <f>RIGHT(D111:D226,4)</f>
        <v/>
      </c>
      <c r="B111" s="76" t="inlineStr">
        <is>
          <t>Мясокостные замороженные</t>
        </is>
      </c>
      <c r="C111" s="76" t="n"/>
      <c r="D111" s="76" t="n"/>
      <c r="E111" s="76" t="n"/>
      <c r="F111" s="75" t="n"/>
      <c r="G111" s="76" t="n"/>
      <c r="H111" s="76" t="n"/>
      <c r="I111" s="76" t="n"/>
      <c r="J111" s="77" t="n"/>
      <c r="L111" s="92" t="n"/>
    </row>
    <row r="112" ht="16.5" customHeight="1" s="91" thickBot="1" thickTop="1">
      <c r="A112" s="80">
        <f>RIGHT(D112:D227,4)</f>
        <v/>
      </c>
      <c r="B112" s="49" t="inlineStr">
        <is>
          <t xml:space="preserve"> РАГУ СВИНОЕ 1кг 8шт.зам_120с </t>
        </is>
      </c>
      <c r="C112" s="37" t="inlineStr">
        <is>
          <t>ШТ</t>
        </is>
      </c>
      <c r="D112" s="70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4" t="n">
        <v>120</v>
      </c>
      <c r="J112" s="41" t="n"/>
      <c r="L112" s="92" t="n"/>
    </row>
    <row r="113" ht="15.75" customHeight="1" s="91" thickTop="1">
      <c r="A113" s="80">
        <f>RIGHT(D113:D228,4)</f>
        <v/>
      </c>
      <c r="B113" s="49" t="inlineStr">
        <is>
          <t>ШАШЛЫК ИЗ СВИНИНЫ зам.</t>
        </is>
      </c>
      <c r="C113" s="31" t="inlineStr">
        <is>
          <t>КГ</t>
        </is>
      </c>
      <c r="D113" s="70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4" t="n">
        <v>90</v>
      </c>
      <c r="J113" s="41" t="n"/>
      <c r="L113" s="92" t="n"/>
    </row>
    <row r="114" ht="15.75" customHeight="1" s="91" thickBot="1">
      <c r="A114" s="80">
        <f>RIGHT(D114:D229,4)</f>
        <v/>
      </c>
      <c r="B114" s="49" t="inlineStr">
        <is>
          <t>РЕБРЫШКИ ОБЫКНОВЕННЫЕ 1кг 12шт.зам.</t>
        </is>
      </c>
      <c r="C114" s="37" t="inlineStr">
        <is>
          <t>ШТ</t>
        </is>
      </c>
      <c r="D114" s="71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4" t="n">
        <v>120</v>
      </c>
      <c r="J114" s="41" t="n"/>
      <c r="L114" s="92" t="n"/>
    </row>
    <row r="115" ht="16.5" customHeight="1" s="91" thickBot="1" thickTop="1">
      <c r="A115" s="79" t="n"/>
      <c r="B115" s="79" t="inlineStr">
        <is>
          <t>ВСЕГО:</t>
        </is>
      </c>
      <c r="C115" s="16" t="n"/>
      <c r="D115" s="50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s="91" thickTop="1">
      <c r="B116" s="55" t="n"/>
      <c r="C116" s="18" t="n"/>
      <c r="D116" s="54" t="n"/>
      <c r="F116" s="19" t="n"/>
      <c r="G116" s="19" t="n"/>
      <c r="H116" s="20" t="n"/>
      <c r="I116" s="20" t="n"/>
      <c r="J116" s="21" t="n"/>
    </row>
    <row r="117">
      <c r="B117" s="55" t="n"/>
      <c r="C117" s="18" t="n"/>
      <c r="D117" s="54" t="n"/>
      <c r="F117" s="19" t="n"/>
      <c r="G117" s="19" t="n"/>
      <c r="H117" s="20" t="n"/>
      <c r="I117" s="20" t="n"/>
      <c r="J117" s="21" t="n"/>
    </row>
    <row r="118">
      <c r="B118" s="55" t="n"/>
      <c r="C118" s="18" t="n"/>
      <c r="D118" s="54" t="n"/>
      <c r="F118" s="19" t="n"/>
      <c r="G118" s="19" t="n"/>
      <c r="H118" s="20" t="n"/>
      <c r="I118" s="20" t="n"/>
      <c r="J118" s="21" t="n"/>
    </row>
    <row r="119">
      <c r="B119" s="55" t="n"/>
      <c r="C119" s="18" t="n"/>
      <c r="D119" s="54" t="n"/>
      <c r="F119" s="19" t="n"/>
      <c r="G119" s="19" t="n"/>
      <c r="H119" s="20" t="n"/>
      <c r="I119" s="20" t="n"/>
      <c r="J119" s="21" t="n"/>
    </row>
    <row r="120">
      <c r="B120" s="55" t="n"/>
      <c r="C120" s="18" t="n"/>
      <c r="D120" s="54" t="n"/>
      <c r="F120" s="19" t="n"/>
      <c r="G120" s="19" t="n"/>
      <c r="H120" s="20" t="n"/>
      <c r="I120" s="20" t="n"/>
      <c r="J120" s="21" t="n"/>
    </row>
    <row r="121">
      <c r="B121" s="55" t="n"/>
      <c r="C121" s="18" t="n"/>
      <c r="D121" s="54" t="n"/>
      <c r="F121" s="19" t="n"/>
      <c r="G121" s="19" t="n"/>
      <c r="H121" s="20" t="n"/>
      <c r="I121" s="20" t="n"/>
      <c r="J121" s="21" t="n"/>
    </row>
    <row r="122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 s="91">
      <c r="B5" s="27" t="inlineStr">
        <is>
          <t>МЯСНАЯ Папа может вар п/о</t>
        </is>
      </c>
    </row>
    <row r="6" ht="14.25" customHeight="1" s="9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СОСИСКА.РУ сос ц/о в/у 1/300 8шт.</t>
        </is>
      </c>
      <c r="C81" s="63" t="n"/>
    </row>
    <row r="82">
      <c r="B82" s="62" t="inlineStr">
        <is>
          <t>СОЧНЫЕ Папа может сар п/о мгс 1*3</t>
        </is>
      </c>
      <c r="C82" s="63" t="n"/>
    </row>
    <row r="83">
      <c r="B83" s="62" t="inlineStr">
        <is>
          <t>СОЧНЫЕ С СЫРОМ ПМ сар п/о мгс 1*3</t>
        </is>
      </c>
      <c r="C83" s="63" t="n"/>
    </row>
    <row r="84">
      <c r="B84" s="62" t="inlineStr">
        <is>
          <t>ШПИКАЧКИ СОЧНЫЕ С БЕКОНОМ п/о мгс 1*3</t>
        </is>
      </c>
      <c r="C84" s="63" t="n"/>
    </row>
    <row r="85">
      <c r="B85" s="62" t="inlineStr">
        <is>
          <t>СЕРВЕЛАТ С БЕЛ.ГРИБАМИ в/к в/у 0.31кг</t>
        </is>
      </c>
      <c r="C85" s="63" t="n"/>
    </row>
    <row r="86">
      <c r="B86" s="69" t="inlineStr">
        <is>
          <t xml:space="preserve"> АРОМАТНАЯ С ЧЕСНОЧКОМ СН в/к мтс 0.330кг</t>
        </is>
      </c>
      <c r="C86" s="63" t="n"/>
    </row>
    <row r="87">
      <c r="B87" s="55" t="n"/>
      <c r="D87" s="59">
        <f>SUM(C1:C97)</f>
        <v/>
      </c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  <row r="1610">
      <c r="B1610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2023-08-15T12:20:26Z</dcterms:modified>
  <cp:lastModifiedBy>Uaer4</cp:lastModifiedBy>
  <cp:lastPrinted>2015-01-13T07:32:10Z</cp:lastPrinted>
</cp:coreProperties>
</file>