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7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104" t="n">
        <v>45249</v>
      </c>
      <c r="E3" s="7" t="inlineStr">
        <is>
          <t xml:space="preserve">Доставка: </t>
        </is>
      </c>
      <c r="F3" s="104" t="n"/>
      <c r="G3" s="104" t="n">
        <v>45252</v>
      </c>
      <c r="H3" s="102" t="n"/>
      <c r="I3" s="102" t="n"/>
      <c r="J3" s="103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RIGHT(D11:D122,4)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40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Format="1" customHeight="1" s="15">
      <c r="A12" s="79">
        <f>RIGHT(D12:D123,4)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Format="1" customHeight="1" s="15">
      <c r="A13" s="79">
        <f>RIGHT(D13:D124,4)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Format="1" customHeight="1" s="15">
      <c r="A14" s="79">
        <f>RIGHT(D14:D125,4)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Format="1" customHeight="1" s="15">
      <c r="A15" s="79">
        <f>RIGHT(D15:D125,4)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Format="1" customHeight="1" s="15">
      <c r="A16" s="79">
        <f>RIGHT(D16:D126,4)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Format="1" customHeight="1" s="15">
      <c r="A17" s="79">
        <f>RIGHT(D17:D127,4)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Format="1" customHeight="1" s="15">
      <c r="A18" s="79">
        <f>RIGHT(D18:D128,4)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Format="1" customHeight="1" s="15">
      <c r="A19" s="79">
        <f>RIGHT(D19:D129,4)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Format="1" customHeight="1" s="15">
      <c r="A20" s="79">
        <f>RIGHT(D20:D130,4)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>
      <c r="A21" s="79">
        <f>RIGHT(D21:D129,4)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RIGHT(D22:D130,4)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RIGHT(D23:D131,4)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RIGHT(D24:D132,4)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RIGHT(D25:D133,4)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RIGHT(D27:D137,4)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RIGHT(D28:D138,4)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RIGHT(D29:D140,4)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RIGHT(D30:D141,4)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RIGHT(D31:D143,4)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thickBot="1">
      <c r="A35" s="79">
        <f>RIGHT(D35:D144,4)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thickBot="1" thickTop="1">
      <c r="A36" s="79">
        <f>RIGHT(D36:D145,4)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RIGHT(D37:D147,4)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RIGHT(D38:D147,4)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RIGHT(D39:D148,4)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120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RIGHT(D40:D150,4)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>
      <c r="A41" s="79">
        <f>RIGHT(D41:D155,4)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50</v>
      </c>
      <c r="F41" s="23" t="n"/>
      <c r="G41" s="23">
        <f>E41*1</f>
        <v/>
      </c>
      <c r="H41" s="14" t="n"/>
      <c r="I41" s="14" t="n"/>
      <c r="J41" s="40" t="n"/>
    </row>
    <row r="42" ht="16.5" customHeight="1">
      <c r="A42" s="79">
        <f>RIGHT(D42:D158,4)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RIGHT(D43:D159,4)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>
      <c r="A44" s="79">
        <f>RIGHT(D44:D160,4)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>
      <c r="A45" s="79">
        <f>RIGHT(D45:D161,4)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RIGHT(D48:D164,4)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>
      <c r="A49" s="79">
        <f>RIGHT(D49:D165,4)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0</v>
      </c>
      <c r="F49" s="23" t="n"/>
      <c r="G49" s="23">
        <f>E49*0.41</f>
        <v/>
      </c>
      <c r="H49" s="14" t="n"/>
      <c r="I49" s="14" t="n"/>
      <c r="J49" s="40" t="n"/>
    </row>
    <row r="50" ht="16.5" customHeight="1">
      <c r="A50" s="99">
        <f>RIGHT(D50:D166,4)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>
      <c r="A51" s="99">
        <f>RIGHT(D51:D167,4)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300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500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RIGHT(D56:D168,4)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RIGHT(D58:D170,4)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thickBot="1">
      <c r="A60" s="99">
        <f>RIGHT(D60:D168,4)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thickBot="1" thickTop="1">
      <c r="A61" s="99">
        <f>RIGHT(D61:D169,4)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99">
        <f>RIGHT(D62:D170,4)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>
      <c r="A63" s="99">
        <f>RIGHT(D63:D171,4)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>
      <c r="A64" s="99">
        <f>RIGHT(D64:D172,4)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>
      <c r="A65" s="99">
        <f>RIGHT(D65:D173,4)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thickBot="1">
      <c r="A66" s="99">
        <f>RIGHT(D66:D175,4)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thickBot="1" thickTop="1">
      <c r="A67" s="99">
        <f>RIGHT(D67:D176,4)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99">
        <f>RIGHT(D68:D177,4)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99">
        <f>RIGHT(D69:D178,4)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>
      <c r="A70" s="99">
        <f>RIGHT(D70:D178,4)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thickBot="1">
      <c r="A71" s="99">
        <f>RIGHT(D71:D179,4)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thickBot="1" thickTop="1">
      <c r="A72" s="99">
        <f>RIGHT(D72:D181,4)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thickTop="1">
      <c r="A73" s="99">
        <f>RIGHT(D73:D182,4)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20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>
      <c r="A76" s="99">
        <f>RIGHT(D76:D186,4)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99">
        <f>RIGHT(D77:D187,4)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>
      <c r="A79" s="99">
        <f>RIGHT(D79:D187,4)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>
      <c r="A81" s="99">
        <f>RIGHT(D81:D188,4)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>
      <c r="A82" s="99">
        <f>RIGHT(D82:D189,4)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>
      <c r="A83" s="99">
        <f>RIGHT(D83:D189,4)</f>
        <v/>
      </c>
      <c r="B83" s="65" t="inlineStr">
        <is>
          <t>СЕРВЕЛАТ С АРОМ.ТРАВАМИ в/к в/у 0,31к</t>
        </is>
      </c>
      <c r="C83" s="34" t="inlineStr">
        <is>
          <t>ШТ</t>
        </is>
      </c>
      <c r="D83" s="28" t="n">
        <v>1001305316565</v>
      </c>
      <c r="E83" s="24" t="n">
        <v>0</v>
      </c>
      <c r="F83" s="23" t="n"/>
      <c r="G83" s="23">
        <f>E83*0.31</f>
        <v/>
      </c>
      <c r="H83" s="14" t="n"/>
      <c r="I83" s="14" t="n"/>
      <c r="J83" s="40" t="n"/>
    </row>
    <row r="84" ht="16.5" customHeight="1">
      <c r="A84" s="99">
        <f>RIGHT(D84:D190,4)</f>
        <v/>
      </c>
      <c r="B84" s="65" t="inlineStr">
        <is>
          <t>СЕРВЕЛАТ С БЕЛ.ГРИБАМИ в/к в/у 0.31кг</t>
        </is>
      </c>
      <c r="C84" s="34" t="inlineStr">
        <is>
          <t>ШТ</t>
        </is>
      </c>
      <c r="D84" s="28" t="n">
        <v>1001305306566</v>
      </c>
      <c r="E84" s="24" t="n">
        <v>0</v>
      </c>
      <c r="F84" s="23" t="n"/>
      <c r="G84" s="23">
        <f>E84*0.31</f>
        <v/>
      </c>
      <c r="H84" s="14" t="n"/>
      <c r="I84" s="14" t="n"/>
      <c r="J84" s="40" t="n"/>
    </row>
    <row r="85" ht="16.5" customHeight="1">
      <c r="A85" s="99">
        <f>RIGHT(D85:D190,4)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thickBot="1">
      <c r="A87" s="99">
        <f>RIGHT(D87:D192,4)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thickBot="1" thickTop="1">
      <c r="A88" s="99">
        <f>RIGHT(D88:D193,4)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99">
        <f>RIGHT(D89:D194,4)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>
      <c r="A90" s="99">
        <f>RIGHT(D90:D195,4)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>
      <c r="A91" s="99">
        <f>RIGHT(D91:D197,4)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>
      <c r="A92" s="99">
        <f>RIGHT(D92:D199,4)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>
      <c r="A93" s="99">
        <f>RIGHT(D93:D204,4)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>
      <c r="A94" s="99">
        <f>RIGHT(D94:D205,4)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>
      <c r="A95" s="99">
        <f>RIGHT(D95:D208,4)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>
      <c r="A96" s="99">
        <f>RIGHT(D96:D209,4)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thickBot="1">
      <c r="A97" s="99">
        <f>RIGHT(D97:D210,4)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thickBot="1" thickTop="1">
      <c r="A98" s="99">
        <f>RIGHT(D98:D211,4)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99">
        <f>RIGHT(D99:D212,4)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>
      <c r="A100" s="99">
        <f>RIGHT(D100:D213,4)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thickBot="1">
      <c r="A101" s="99">
        <f>RIGHT(D101:D213,4)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thickBot="1" thickTop="1">
      <c r="A102" s="99">
        <f>RIGHT(D102:D216,4)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thickTop="1">
      <c r="A103" s="99">
        <f>RIGHT(D103:D218,4)</f>
        <v/>
      </c>
      <c r="B103" s="48" t="inlineStr">
        <is>
          <t>БЕКОН с/к с/н в/у 1/100 10шт.</t>
        </is>
      </c>
      <c r="C103" s="36" t="inlineStr">
        <is>
          <t>ШТ</t>
        </is>
      </c>
      <c r="D103" s="28" t="n">
        <v>1001233296450</v>
      </c>
      <c r="E103" s="24" t="n">
        <v>100</v>
      </c>
      <c r="F103" s="82" t="n"/>
      <c r="G103" s="23">
        <f>E103*0.1</f>
        <v/>
      </c>
      <c r="H103" s="14" t="n"/>
      <c r="I103" s="14" t="n">
        <v>30</v>
      </c>
      <c r="J103" s="40" t="n"/>
    </row>
    <row r="104">
      <c r="A104" s="99">
        <f>RIGHT(D104:D221,4)</f>
        <v/>
      </c>
      <c r="B104" s="48" t="inlineStr">
        <is>
          <t>СВИНИНА МАДЕРА с/к с/н в/у 1/100</t>
        </is>
      </c>
      <c r="C104" s="36" t="inlineStr">
        <is>
          <t>ШТ</t>
        </is>
      </c>
      <c r="D104" s="28" t="n">
        <v>1001234146448</v>
      </c>
      <c r="E104" s="24" t="n">
        <v>0</v>
      </c>
      <c r="F104" s="82" t="n"/>
      <c r="G104" s="23">
        <f>E104*0.1</f>
        <v/>
      </c>
      <c r="H104" s="14" t="n"/>
      <c r="I104" s="14" t="n"/>
      <c r="J104" s="40" t="n"/>
    </row>
    <row r="105" ht="16.5" customHeight="1" thickBot="1">
      <c r="A105" s="99">
        <f>RIGHT(D105:D219,4)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thickBot="1" thickTop="1">
      <c r="A106" s="99">
        <f>RIGHT(D106:D221,4)</f>
        <v/>
      </c>
      <c r="B106" s="75" t="inlineStr">
        <is>
          <t>Паштеты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99">
        <f>RIGHT(D107:D224,4)</f>
        <v/>
      </c>
      <c r="B107" s="75" t="inlineStr">
        <is>
          <t>Пельмени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Top="1">
      <c r="A108" s="99">
        <f>RIGHT(D108:D225,4)</f>
        <v/>
      </c>
      <c r="B108" s="48" t="inlineStr">
        <is>
          <t>ОСТАН.ТРАДИЦ. пельм кор.0.5кг зам._120с</t>
        </is>
      </c>
      <c r="C108" s="34" t="inlineStr">
        <is>
          <t>ШТ</t>
        </is>
      </c>
      <c r="D108" s="28" t="n">
        <v>1002112606314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>
      <c r="A109" s="99">
        <f>RIGHT(D109:D226,4)</f>
        <v/>
      </c>
      <c r="B109" s="48" t="inlineStr">
        <is>
          <t xml:space="preserve">ПЕЛЬМ.С АДЖИКОЙ пл.0.45кг зам. </t>
        </is>
      </c>
      <c r="C109" s="34" t="inlineStr">
        <is>
          <t>ШТ</t>
        </is>
      </c>
      <c r="D109" s="28" t="n">
        <v>1002115036155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>
      <c r="A110" s="99">
        <f>RIGHT(D110:D227,4)</f>
        <v/>
      </c>
      <c r="B110" s="48" t="inlineStr">
        <is>
          <t xml:space="preserve">ПЕЛЬМ.С БЕЛ.ГРИБАМИ пл.0.45кг зам. </t>
        </is>
      </c>
      <c r="C110" s="34" t="inlineStr">
        <is>
          <t>ШТ</t>
        </is>
      </c>
      <c r="D110" s="28" t="n">
        <v>1002115056157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thickBot="1">
      <c r="A111" s="99">
        <f>RIGHT(D111:D226,4)</f>
        <v/>
      </c>
      <c r="B111" s="48" t="inlineStr">
        <is>
          <t>ОСТАН.ТРАДИЦ.пельм пл.0.9кг зам._120с</t>
        </is>
      </c>
      <c r="C111" s="37" t="inlineStr">
        <is>
          <t>ШТ</t>
        </is>
      </c>
      <c r="D111" s="28" t="n">
        <v>1002112606313</v>
      </c>
      <c r="E111" s="24" t="n">
        <v>0</v>
      </c>
      <c r="F111" s="23" t="n">
        <v>0.9</v>
      </c>
      <c r="G111" s="23">
        <f>E111*0.9</f>
        <v/>
      </c>
      <c r="H111" s="14" t="n">
        <v>9</v>
      </c>
      <c r="I111" s="73" t="n">
        <v>120</v>
      </c>
      <c r="J111" s="40" t="n"/>
    </row>
    <row r="112" ht="16.5" customHeight="1" thickBot="1" thickTop="1">
      <c r="A112" s="99">
        <f>RIGHT(D112:D227,4)</f>
        <v/>
      </c>
      <c r="B112" s="75" t="inlineStr">
        <is>
          <t>Полуфабрикаты с картофелем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99">
        <f>RIGHT(D113:D228,4)</f>
        <v/>
      </c>
      <c r="B113" s="48" t="inlineStr">
        <is>
          <t>С КАРТОФЕЛЕМ вареники кор.0.5кг зам_120</t>
        </is>
      </c>
      <c r="C113" s="37" t="inlineStr">
        <is>
          <t>ШТ</t>
        </is>
      </c>
      <c r="D113" s="28" t="n">
        <v>1002151784945</v>
      </c>
      <c r="E113" s="24" t="n">
        <v>0</v>
      </c>
      <c r="F113" s="23" t="n">
        <v>0.5</v>
      </c>
      <c r="G113" s="23">
        <f>E113*0.5</f>
        <v/>
      </c>
      <c r="H113" s="14" t="n">
        <v>8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Блины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Format="1" customHeight="1" s="94" thickBot="1" thickTop="1">
      <c r="A115" s="86">
        <f>RIGHT(D115:D230,4)</f>
        <v/>
      </c>
      <c r="B115" s="95" t="inlineStr">
        <is>
          <t>С КУРИЦЕЙ И ГРИБАМИ 1/420 10шт.зам.</t>
        </is>
      </c>
      <c r="C115" s="96" t="inlineStr">
        <is>
          <t>ШТ</t>
        </is>
      </c>
      <c r="D115" s="89" t="n">
        <v>1002133974956</v>
      </c>
      <c r="E115" s="90" t="n">
        <v>0</v>
      </c>
      <c r="F115" s="91" t="n">
        <v>0.42</v>
      </c>
      <c r="G115" s="91">
        <f>E115*0.42</f>
        <v/>
      </c>
      <c r="H115" s="92" t="n">
        <v>4.2</v>
      </c>
      <c r="I115" s="97" t="n">
        <v>120</v>
      </c>
      <c r="J115" s="92" t="n"/>
      <c r="K115" s="93" t="n"/>
    </row>
    <row r="116" ht="16.5" customHeight="1" thickTop="1">
      <c r="A116" s="79">
        <f>RIGHT(D116:D231,4)</f>
        <v/>
      </c>
      <c r="B116" s="48" t="inlineStr">
        <is>
          <t>БЛИНЧ.С МЯСОМ пл.1/420 10шт.зам.</t>
        </is>
      </c>
      <c r="C116" s="34" t="inlineStr">
        <is>
          <t>ШТ</t>
        </is>
      </c>
      <c r="D116" s="28" t="n">
        <v>1002131151762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thickBot="1">
      <c r="A117" s="79">
        <f>RIGHT(D117:D232,4)</f>
        <v/>
      </c>
      <c r="B117" s="48" t="inlineStr">
        <is>
          <t>БЛИНЧ. С ТВОРОГОМ 1/420 12шт.зам.</t>
        </is>
      </c>
      <c r="C117" s="37" t="inlineStr">
        <is>
          <t>ШТ</t>
        </is>
      </c>
      <c r="D117" s="28" t="n">
        <v>1002131181764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thickBot="1" thickTop="1">
      <c r="A118" s="79">
        <f>RIGHT(D118:D233,4)</f>
        <v/>
      </c>
      <c r="B118" s="75" t="inlineStr">
        <is>
          <t>Консервы мясные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thickBot="1" thickTop="1">
      <c r="A119" s="79">
        <f>RIGHT(D119:D234,4)</f>
        <v/>
      </c>
      <c r="B119" s="75" t="inlineStr">
        <is>
          <t>Мясокостные замороженные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thickBot="1" thickTop="1">
      <c r="A120" s="79">
        <f>RIGHT(D120:D235,4)</f>
        <v/>
      </c>
      <c r="B120" s="48" t="inlineStr">
        <is>
          <t xml:space="preserve"> РАГУ СВИНОЕ 1кг 8шт.зам_120с </t>
        </is>
      </c>
      <c r="C120" s="37" t="inlineStr">
        <is>
          <t>ШТ</t>
        </is>
      </c>
      <c r="D120" s="69" t="inlineStr">
        <is>
          <t>1002162156004</t>
        </is>
      </c>
      <c r="E120" s="24" t="n">
        <v>0</v>
      </c>
      <c r="F120" s="23" t="n">
        <v>1</v>
      </c>
      <c r="G120" s="23">
        <f>E120*1</f>
        <v/>
      </c>
      <c r="H120" s="14" t="n">
        <v>8</v>
      </c>
      <c r="I120" s="73" t="n">
        <v>120</v>
      </c>
      <c r="J120" s="40" t="n"/>
    </row>
    <row r="121" ht="15.75" customHeight="1" thickTop="1">
      <c r="A121" s="79">
        <f>RIGHT(D121:D236,4)</f>
        <v/>
      </c>
      <c r="B121" s="48" t="inlineStr">
        <is>
          <t>ШАШЛЫК ИЗ СВИНИНЫ зам.</t>
        </is>
      </c>
      <c r="C121" s="31" t="inlineStr">
        <is>
          <t>КГ</t>
        </is>
      </c>
      <c r="D121" s="69" t="inlineStr">
        <is>
          <t>1002162215417</t>
        </is>
      </c>
      <c r="E121" s="24" t="n">
        <v>0</v>
      </c>
      <c r="F121" s="23" t="n">
        <v>2</v>
      </c>
      <c r="G121" s="23">
        <f>E121*1</f>
        <v/>
      </c>
      <c r="H121" s="14" t="n">
        <v>6</v>
      </c>
      <c r="I121" s="73" t="n">
        <v>90</v>
      </c>
      <c r="J121" s="40" t="n"/>
    </row>
    <row r="122" ht="15.75" customHeight="1" thickBot="1">
      <c r="A122" s="79">
        <f>RIGHT(D122:D237,4)</f>
        <v/>
      </c>
      <c r="B122" s="48" t="inlineStr">
        <is>
          <t>РЕБРЫШКИ ОБЫКНОВЕННЫЕ 1кг 12шт.зам.</t>
        </is>
      </c>
      <c r="C122" s="37" t="inlineStr">
        <is>
          <t>ШТ</t>
        </is>
      </c>
      <c r="D122" s="70" t="inlineStr">
        <is>
          <t>1002162166019</t>
        </is>
      </c>
      <c r="E122" s="24" t="n">
        <v>0</v>
      </c>
      <c r="F122" s="23" t="n">
        <v>1</v>
      </c>
      <c r="G122" s="23">
        <f>E122*1</f>
        <v/>
      </c>
      <c r="H122" s="14" t="n">
        <v>12</v>
      </c>
      <c r="I122" s="73" t="n">
        <v>120</v>
      </c>
      <c r="J122" s="40" t="n"/>
    </row>
    <row r="123" ht="16.5" customHeight="1" thickBot="1" thickTop="1">
      <c r="A123" s="78" t="n"/>
      <c r="B123" s="78" t="inlineStr">
        <is>
          <t>ВСЕГО:</t>
        </is>
      </c>
      <c r="C123" s="16" t="n"/>
      <c r="D123" s="49" t="n"/>
      <c r="E123" s="17">
        <f>SUM(E5:E122)</f>
        <v/>
      </c>
      <c r="F123" s="17">
        <f>SUM(F10:F122)</f>
        <v/>
      </c>
      <c r="G123" s="17">
        <f>SUM(G11:G122)</f>
        <v/>
      </c>
      <c r="H123" s="17">
        <f>SUM(H10:H119)</f>
        <v/>
      </c>
      <c r="I123" s="17" t="n"/>
      <c r="J123" s="17" t="n"/>
    </row>
    <row r="124" ht="15.75" customHeight="1" thickTop="1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</sheetData>
  <autoFilter ref="A9:J123"/>
  <mergeCells count="2">
    <mergeCell ref="E1:J1"/>
    <mergeCell ref="G3:J3"/>
  </mergeCells>
  <dataValidations disablePrompts="1" count="2">
    <dataValidation sqref="B116" showDropDown="0" showInputMessage="1" showErrorMessage="1" allowBlank="0" type="textLength" operator="lessThanOrEqual">
      <formula1>40</formula1>
    </dataValidation>
    <dataValidation sqref="D120:D12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2023-11-21T12:14:42Z</dcterms:modified>
  <cp:lastModifiedBy>Uaer4</cp:lastModifiedBy>
  <cp:lastPrinted>2023-11-08T08:22:20Z</cp:lastPrinted>
</cp:coreProperties>
</file>