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1'!$A$9:$J$122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6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4" t="n">
        <v>45269</v>
      </c>
      <c r="E3" s="7" t="inlineStr">
        <is>
          <t xml:space="preserve">Доставка: </t>
        </is>
      </c>
      <c r="F3" s="104" t="n"/>
      <c r="G3" s="104" t="n">
        <v>45272</v>
      </c>
      <c r="H3" s="102" t="n"/>
      <c r="I3" s="102" t="n"/>
      <c r="J3" s="103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RIGHT(D11:D121,4)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RIGHT(D12:D122,4)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RIGHT(D13:D123,4)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RIGHT(D14:D124,4)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RIGHT(D15:D124,4)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RIGHT(D16:D125,4)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RIGHT(D17:D126,4)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RIGHT(D18:D127,4)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RIGHT(D19:D128,4)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RIGHT(D20:D129,4)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RIGHT(D21:D128,4)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RIGHT(D22:D129,4)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RIGHT(D23:D130,4)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RIGHT(D24:D131,4)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RIGHT(D25:D132,4)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RIGHT(D26:D134,4)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RIGHT(D27:D136,4)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 s="99">
      <c r="A28" s="79">
        <f>RIGHT(D28:D137,4)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 s="99">
      <c r="A29" s="79">
        <f>RIGHT(D29:D139,4)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 s="99">
      <c r="A30" s="79">
        <f>RIGHT(D30:D140,4)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2200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s="99">
      <c r="A32" s="98" t="n">
        <v>6158</v>
      </c>
      <c r="B32" s="27" t="inlineStr">
        <is>
          <t>ВРЕМЯ ОЛИВЬЕ Папа может вар п/о 0.4кг</t>
        </is>
      </c>
      <c r="C32" s="34" t="inlineStr">
        <is>
          <t>ШТ</t>
        </is>
      </c>
      <c r="D32" s="28" t="n">
        <v>1001014486158</v>
      </c>
      <c r="E32" s="24" t="n">
        <v>0</v>
      </c>
      <c r="F32" s="23" t="n">
        <v>0.4</v>
      </c>
      <c r="G32" s="23">
        <f>E32*0.4</f>
        <v/>
      </c>
      <c r="H32" s="14" t="n"/>
      <c r="I32" s="14" t="n">
        <v>60</v>
      </c>
      <c r="J32" s="40" t="n"/>
    </row>
    <row r="33" ht="16.5" customHeight="1" s="99">
      <c r="A33" s="98" t="n">
        <v>6259</v>
      </c>
      <c r="B33" s="27" t="inlineStr">
        <is>
          <t>К ЧАЮ Советское наследие вар н/о мгс</t>
        </is>
      </c>
      <c r="C33" s="31" t="inlineStr">
        <is>
          <t>КГ</t>
        </is>
      </c>
      <c r="D33" s="28" t="n">
        <v>1001015356259</v>
      </c>
      <c r="E33" s="24" t="n">
        <v>0</v>
      </c>
      <c r="F33" s="23" t="n">
        <v>0.5</v>
      </c>
      <c r="G33" s="23">
        <f>E33</f>
        <v/>
      </c>
      <c r="H33" s="14" t="n"/>
      <c r="I33" s="14" t="n">
        <v>30</v>
      </c>
      <c r="J33" s="40" t="n"/>
    </row>
    <row r="34" ht="16.5" customHeight="1" s="99">
      <c r="A34" s="98" t="n">
        <v>6716</v>
      </c>
      <c r="B34" s="27" t="inlineStr">
        <is>
          <t>ОСОБАЯ Коровино (в сетке) 0.5кг 8шт.</t>
        </is>
      </c>
      <c r="C34" s="34" t="inlineStr">
        <is>
          <t>ШТ</t>
        </is>
      </c>
      <c r="D34" s="28" t="n">
        <v>1001012816716</v>
      </c>
      <c r="E34" s="24" t="n">
        <v>0</v>
      </c>
      <c r="F34" s="23" t="n">
        <v>0.5</v>
      </c>
      <c r="G34" s="23">
        <f>E34*0.5</f>
        <v/>
      </c>
      <c r="H34" s="14" t="n"/>
      <c r="I34" s="14" t="n">
        <v>60</v>
      </c>
      <c r="J34" s="40" t="n"/>
    </row>
    <row r="35" ht="16.5" customHeight="1" s="99" thickBot="1">
      <c r="A35" s="79">
        <f>RIGHT(D35:D143,4)</f>
        <v/>
      </c>
      <c r="B35" s="27" t="inlineStr">
        <is>
          <t>ЭКСТРА Папа может вар п/о 0.4кг 8шт.</t>
        </is>
      </c>
      <c r="C35" s="34" t="inlineStr">
        <is>
          <t>ШТ</t>
        </is>
      </c>
      <c r="D35" s="28" t="n">
        <v>1001012506353</v>
      </c>
      <c r="E35" s="24" t="n">
        <v>1000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40" t="n"/>
    </row>
    <row r="36" ht="16.5" customHeight="1" s="99" thickBot="1" thickTop="1">
      <c r="A36" s="79">
        <f>RIGHT(D36:D144,4)</f>
        <v/>
      </c>
      <c r="B36" s="75" t="inlineStr">
        <is>
          <t>Сосиски</t>
        </is>
      </c>
      <c r="C36" s="75" t="n"/>
      <c r="D36" s="75" t="n"/>
      <c r="E36" s="75" t="n"/>
      <c r="F36" s="74" t="n"/>
      <c r="G36" s="75" t="n"/>
      <c r="H36" s="75" t="n"/>
      <c r="I36" s="75" t="n"/>
      <c r="J36" s="76" t="n"/>
    </row>
    <row r="37" ht="16.5" customFormat="1" customHeight="1" s="15" thickTop="1">
      <c r="A37" s="79">
        <f>RIGHT(D37:D146,4)</f>
        <v/>
      </c>
      <c r="B37" s="27" t="inlineStr">
        <is>
          <t>ГОВЯЖЬИ СН сос п/о мгс 1*6</t>
        </is>
      </c>
      <c r="C37" s="31" t="inlineStr">
        <is>
          <t>КГ</t>
        </is>
      </c>
      <c r="D37" s="28" t="n">
        <v>1001022296601</v>
      </c>
      <c r="E37" s="24" t="n">
        <v>0</v>
      </c>
      <c r="F37" s="23" t="n"/>
      <c r="G37" s="23">
        <f>E37*1</f>
        <v/>
      </c>
      <c r="H37" s="14" t="n"/>
      <c r="I37" s="14" t="n"/>
      <c r="J37" s="40" t="n"/>
      <c r="K37" s="84" t="n"/>
    </row>
    <row r="38" ht="16.5" customFormat="1" customHeight="1" s="15">
      <c r="A38" s="79">
        <f>RIGHT(D38:D147,4)</f>
        <v/>
      </c>
      <c r="B38" s="27" t="inlineStr">
        <is>
          <t xml:space="preserve">БАВАРСКИЕ ПМ сос ц/о мгс 0,35кг 8шт.  </t>
        </is>
      </c>
      <c r="C38" s="34" t="inlineStr">
        <is>
          <t>ШТ</t>
        </is>
      </c>
      <c r="D38" s="28" t="n">
        <v>6602</v>
      </c>
      <c r="E38" s="24" t="n">
        <v>0</v>
      </c>
      <c r="F38" s="23" t="n"/>
      <c r="G38" s="23">
        <f>E38*0.35</f>
        <v/>
      </c>
      <c r="H38" s="14" t="n"/>
      <c r="I38" s="14" t="n"/>
      <c r="J38" s="40" t="n"/>
      <c r="K38" s="84" t="n"/>
    </row>
    <row r="39" ht="16.5" customFormat="1" customHeight="1" s="93">
      <c r="A39" s="85">
        <f>RIGHT(D39:D146,4)</f>
        <v/>
      </c>
      <c r="B39" s="86" t="inlineStr">
        <is>
          <t>БОГАТЫРСКИЕ Папа Может сос п/о 1*6</t>
        </is>
      </c>
      <c r="C39" s="87" t="inlineStr">
        <is>
          <t>КГ</t>
        </is>
      </c>
      <c r="D39" s="88" t="n">
        <v>1001024636517</v>
      </c>
      <c r="E39" s="24" t="n">
        <v>0</v>
      </c>
      <c r="F39" s="90" t="n"/>
      <c r="G39" s="90">
        <f>E39*1</f>
        <v/>
      </c>
      <c r="H39" s="91" t="n"/>
      <c r="I39" s="91" t="n"/>
      <c r="J39" s="91" t="n"/>
      <c r="K39" s="92" t="n"/>
    </row>
    <row r="40" ht="16.5" customFormat="1" customHeight="1" s="15">
      <c r="A40" s="79">
        <f>RIGHT(D40:D147,4)</f>
        <v/>
      </c>
      <c r="B40" s="27" t="inlineStr">
        <is>
          <t>БОГАТЫРСКИЕ Папа Может сос п/о в/у 0.3кг</t>
        </is>
      </c>
      <c r="C40" s="34" t="inlineStr">
        <is>
          <t>ШТ</t>
        </is>
      </c>
      <c r="D40" s="28" t="n">
        <v>1001024636438</v>
      </c>
      <c r="E40" s="24" t="n">
        <v>0</v>
      </c>
      <c r="F40" s="23" t="n"/>
      <c r="G40" s="23">
        <f>E40*0.3</f>
        <v/>
      </c>
      <c r="H40" s="14" t="n"/>
      <c r="I40" s="14" t="n"/>
      <c r="J40" s="40" t="n"/>
      <c r="K40" s="84" t="n"/>
    </row>
    <row r="41" ht="16.5" customFormat="1" customHeight="1" s="15">
      <c r="A41" s="79">
        <f>RIGHT(D41:D149,4)</f>
        <v/>
      </c>
      <c r="B41" s="27" t="inlineStr">
        <is>
          <t>МОЛОЧНЫЕ ГОСТ СН сос п/о мгс 0.41кг 10шт</t>
        </is>
      </c>
      <c r="C41" s="34" t="inlineStr">
        <is>
          <t>ШТ</t>
        </is>
      </c>
      <c r="D41" s="28" t="n">
        <v>1001020836589</v>
      </c>
      <c r="E41" s="24" t="n">
        <v>0</v>
      </c>
      <c r="F41" s="23" t="n"/>
      <c r="G41" s="23">
        <f>E41*0.41</f>
        <v/>
      </c>
      <c r="H41" s="14" t="n"/>
      <c r="I41" s="14" t="n"/>
      <c r="J41" s="40" t="n"/>
      <c r="K41" s="84" t="n"/>
    </row>
    <row r="42" ht="16.5" customHeight="1" s="99">
      <c r="A42" s="79">
        <f>RIGHT(D42:D154,4)</f>
        <v/>
      </c>
      <c r="B42" s="27" t="inlineStr">
        <is>
          <t>МОЛОЧНЫЕ КЛАССИЧЕСКИЕ ПМ сос п/о мгс 2*4</t>
        </is>
      </c>
      <c r="C42" s="32" t="inlineStr">
        <is>
          <t>КГ</t>
        </is>
      </c>
      <c r="D42" s="28" t="n">
        <v>1001024976123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Height="1" s="99">
      <c r="A43" s="79">
        <f>RIGHT(D43:D157,4)</f>
        <v/>
      </c>
      <c r="B43" s="27" t="inlineStr">
        <is>
          <t>МОЛОЧНЫЕ К ЗАВТРАКУ сос п/о в/у 0.4кг</t>
        </is>
      </c>
      <c r="C43" s="34" t="inlineStr">
        <is>
          <t>ШТ</t>
        </is>
      </c>
      <c r="D43" s="28" t="n">
        <v>1001024906042</v>
      </c>
      <c r="E43" s="24" t="n">
        <v>0</v>
      </c>
      <c r="F43" s="23" t="n">
        <v>0.4</v>
      </c>
      <c r="G43" s="23">
        <f>E43*0.4</f>
        <v/>
      </c>
      <c r="H43" s="14" t="n">
        <v>3.2</v>
      </c>
      <c r="I43" s="14" t="n">
        <v>45</v>
      </c>
      <c r="J43" s="40" t="n"/>
    </row>
    <row r="44" ht="16.5" customFormat="1" customHeight="1" s="93">
      <c r="A44" s="85">
        <f>RIGHT(D44:D158,4)</f>
        <v/>
      </c>
      <c r="B44" s="86" t="inlineStr">
        <is>
          <t>МОЛОЧНЫЕ К ЗАВТРАКУ сос п/о мгс 1*3</t>
        </is>
      </c>
      <c r="C44" s="97" t="inlineStr">
        <is>
          <t>КГ</t>
        </is>
      </c>
      <c r="D44" s="88" t="n">
        <v>6041</v>
      </c>
      <c r="E44" s="24" t="n">
        <v>0</v>
      </c>
      <c r="F44" s="90" t="n">
        <v>2.125</v>
      </c>
      <c r="G44" s="90">
        <f>E44*1</f>
        <v/>
      </c>
      <c r="H44" s="91" t="n">
        <v>4.25</v>
      </c>
      <c r="I44" s="91" t="n">
        <v>45</v>
      </c>
      <c r="J44" s="91" t="n"/>
      <c r="K44" s="92" t="n"/>
    </row>
    <row r="45" ht="16.5" customHeight="1" s="99">
      <c r="A45" s="79">
        <f>RIGHT(D45:D159,4)</f>
        <v/>
      </c>
      <c r="B45" s="27" t="inlineStr">
        <is>
          <t>МОЛОЧНЫЕ ТРАДИЦ. сос п/о мгс 0.6кг LTF</t>
        </is>
      </c>
      <c r="C45" s="34" t="inlineStr">
        <is>
          <t>ШТ</t>
        </is>
      </c>
      <c r="D45" s="28" t="n">
        <v>1001020966227</v>
      </c>
      <c r="E45" s="24" t="n">
        <v>0</v>
      </c>
      <c r="F45" s="23" t="n"/>
      <c r="G45" s="23">
        <f>E45*0.6</f>
        <v/>
      </c>
      <c r="H45" s="14" t="n"/>
      <c r="I45" s="14" t="n"/>
      <c r="J45" s="40" t="n"/>
    </row>
    <row r="46" ht="16.5" customHeight="1" s="99">
      <c r="A46" s="79">
        <f>RIGHT(D46:D160,4)</f>
        <v/>
      </c>
      <c r="B46" s="27" t="inlineStr">
        <is>
          <t>МОЛОЧНЫЕ ТРАДИЦ. сос п/о мгс 1*6_45с</t>
        </is>
      </c>
      <c r="C46" s="31" t="inlineStr">
        <is>
          <t>КГ</t>
        </is>
      </c>
      <c r="D46" s="28" t="n">
        <v>1001020965981</v>
      </c>
      <c r="E46" s="24" t="n">
        <v>0</v>
      </c>
      <c r="F46" s="23" t="n"/>
      <c r="G46" s="23">
        <f>E46*1</f>
        <v/>
      </c>
      <c r="H46" s="14" t="n"/>
      <c r="I46" s="14" t="n"/>
      <c r="J46" s="40" t="n"/>
    </row>
    <row r="47" ht="16.5" customFormat="1" customHeight="1" s="15">
      <c r="A47" s="98" t="n">
        <v>6303</v>
      </c>
      <c r="B47" s="71" t="inlineStr">
        <is>
          <t>МЯСНЫЕ Папа может сос п/о мгс 1.5*3</t>
        </is>
      </c>
      <c r="C47" s="31" t="inlineStr">
        <is>
          <t>КГ</t>
        </is>
      </c>
      <c r="D47" s="28" t="n">
        <v>1001022726303</v>
      </c>
      <c r="E47" s="24" t="n">
        <v>0</v>
      </c>
      <c r="F47" s="23" t="n">
        <v>1.066666666666667</v>
      </c>
      <c r="G47" s="23">
        <f>E47*1</f>
        <v/>
      </c>
      <c r="H47" s="14" t="n">
        <v>3.2</v>
      </c>
      <c r="I47" s="14" t="n">
        <v>45</v>
      </c>
      <c r="J47" s="40" t="n"/>
      <c r="K47" s="84" t="n"/>
    </row>
    <row r="48" ht="16.5" customHeight="1" s="99">
      <c r="A48" s="98" t="n">
        <v>6726</v>
      </c>
      <c r="B48" s="46" t="inlineStr">
        <is>
          <t>СЛИВОЧНЫЕ ПМ сос п/о мгс 0,41кг 10шт.</t>
        </is>
      </c>
      <c r="C48" s="34" t="inlineStr">
        <is>
          <t>ШТ</t>
        </is>
      </c>
      <c r="D48" s="28" t="n">
        <v>1001022466726</v>
      </c>
      <c r="E48" s="24" t="n">
        <v>500</v>
      </c>
      <c r="F48" s="23" t="n">
        <v>0.45</v>
      </c>
      <c r="G48" s="23">
        <f>E48*0.41</f>
        <v/>
      </c>
      <c r="H48" s="14" t="n">
        <v>4.5</v>
      </c>
      <c r="I48" s="14" t="n">
        <v>45</v>
      </c>
      <c r="J48" s="40" t="n"/>
    </row>
    <row r="49" ht="16.5" customHeight="1" s="99">
      <c r="A49" s="79">
        <f>RIGHT(D49:D163,4)</f>
        <v/>
      </c>
      <c r="B49" s="46" t="inlineStr">
        <is>
          <t>СЛИВОЧНЫЕ Папа может сос п/о мгс 2*2_45с</t>
        </is>
      </c>
      <c r="C49" s="31" t="inlineStr">
        <is>
          <t>КГ</t>
        </is>
      </c>
      <c r="D49" s="28" t="n">
        <v>1001022465820</v>
      </c>
      <c r="E49" s="24" t="n">
        <v>0</v>
      </c>
      <c r="F49" s="23" t="n"/>
      <c r="G49" s="23">
        <f>E49*1</f>
        <v/>
      </c>
      <c r="H49" s="14" t="n"/>
      <c r="I49" s="14" t="n">
        <v>45</v>
      </c>
      <c r="J49" s="40" t="n"/>
    </row>
    <row r="50" ht="16.5" customHeight="1" s="99">
      <c r="A50" s="79">
        <f>RIGHT(D50:D164,4)</f>
        <v/>
      </c>
      <c r="B50" s="46" t="inlineStr">
        <is>
          <t>СЛИВОЧНЫЕ СН сос п/о мгс 0.41кг 10шт.</t>
        </is>
      </c>
      <c r="C50" s="34" t="inlineStr">
        <is>
          <t>ШТ</t>
        </is>
      </c>
      <c r="D50" s="28" t="n">
        <v>1001020846590</v>
      </c>
      <c r="E50" s="24" t="n">
        <v>0</v>
      </c>
      <c r="F50" s="23" t="n"/>
      <c r="G50" s="23">
        <f>E50*0.41</f>
        <v/>
      </c>
      <c r="H50" s="14" t="n"/>
      <c r="I50" s="14" t="n"/>
      <c r="J50" s="40" t="n"/>
    </row>
    <row r="51" ht="16.5" customHeight="1" s="99">
      <c r="A51" s="98">
        <f>RIGHT(D51:D165,4)</f>
        <v/>
      </c>
      <c r="B51" s="46" t="inlineStr">
        <is>
          <t>СЛИВОЧНЫЕ СН сос п/о мгс 1*6</t>
        </is>
      </c>
      <c r="C51" s="31" t="inlineStr">
        <is>
          <t>КГ</t>
        </is>
      </c>
      <c r="D51" s="28" t="n">
        <v>1001020846563</v>
      </c>
      <c r="E51" s="24" t="n">
        <v>0</v>
      </c>
      <c r="F51" s="23" t="n"/>
      <c r="G51" s="23">
        <f>E51*1</f>
        <v/>
      </c>
      <c r="H51" s="14" t="n"/>
      <c r="I51" s="14" t="n"/>
      <c r="J51" s="40" t="n"/>
    </row>
    <row r="52" ht="16.5" customHeight="1" s="99">
      <c r="A52" s="98">
        <f>RIGHT(D52:D166,4)</f>
        <v/>
      </c>
      <c r="B52" s="46" t="inlineStr">
        <is>
          <t>СОСИСКА.РУ сос ц/о в/у 1/300 8шт.</t>
        </is>
      </c>
      <c r="C52" s="34" t="inlineStr">
        <is>
          <t>ШТ</t>
        </is>
      </c>
      <c r="D52" s="28" t="n">
        <v>1001020886646</v>
      </c>
      <c r="E52" s="24" t="n">
        <v>0</v>
      </c>
      <c r="F52" s="23" t="n"/>
      <c r="G52" s="23">
        <f>E52*0.3</f>
        <v/>
      </c>
      <c r="H52" s="14" t="n"/>
      <c r="I52" s="14" t="n"/>
      <c r="J52" s="40" t="n"/>
    </row>
    <row r="53" ht="16.5" customHeight="1" s="99">
      <c r="A53" s="98" t="n">
        <v>6144</v>
      </c>
      <c r="B53" s="46" t="inlineStr">
        <is>
          <t>МОЛОЧНЫЕ ТРАДИЦ. сос п/о в/у 1/360 (1+1)</t>
        </is>
      </c>
      <c r="C53" s="34" t="inlineStr">
        <is>
          <t>ШТ</t>
        </is>
      </c>
      <c r="D53" s="28" t="n">
        <v>1001020966144</v>
      </c>
      <c r="E53" s="24" t="n">
        <v>0</v>
      </c>
      <c r="F53" s="23" t="n">
        <v>0.36</v>
      </c>
      <c r="G53" s="23">
        <f>E53*0.36</f>
        <v/>
      </c>
      <c r="H53" s="14" t="n"/>
      <c r="I53" s="14" t="n">
        <v>45</v>
      </c>
      <c r="J53" s="40" t="n"/>
    </row>
    <row r="54" ht="16.5" customHeight="1" s="99">
      <c r="A54" s="98" t="n">
        <v>6722</v>
      </c>
      <c r="B54" s="46" t="inlineStr">
        <is>
          <t>СОЧНЫЕ ПМ сос п/о мгс 0,41кг 10шт</t>
        </is>
      </c>
      <c r="C54" s="34" t="inlineStr">
        <is>
          <t>ШТ</t>
        </is>
      </c>
      <c r="D54" s="28" t="n">
        <v>1001022376722</v>
      </c>
      <c r="E54" s="24" t="n">
        <v>1400</v>
      </c>
      <c r="F54" s="23" t="n">
        <v>0.41</v>
      </c>
      <c r="G54" s="23">
        <f>E54*0.41</f>
        <v/>
      </c>
      <c r="H54" s="14" t="n">
        <v>4.5</v>
      </c>
      <c r="I54" s="14" t="n">
        <v>45</v>
      </c>
      <c r="J54" s="40" t="n"/>
    </row>
    <row r="55" ht="16.5" customHeight="1" s="99">
      <c r="A55" s="98" t="n">
        <v>3812</v>
      </c>
      <c r="B55" s="46" t="inlineStr">
        <is>
          <t>СОЧНЫЕ сос п/о мгс 2*2</t>
        </is>
      </c>
      <c r="C55" s="31" t="inlineStr">
        <is>
          <t>КГ</t>
        </is>
      </c>
      <c r="D55" s="28" t="n">
        <v>1001022373812</v>
      </c>
      <c r="E55" s="24" t="n">
        <v>200</v>
      </c>
      <c r="F55" s="23" t="n">
        <v>2.125</v>
      </c>
      <c r="G55" s="23">
        <f>E55*1</f>
        <v/>
      </c>
      <c r="H55" s="14" t="n">
        <v>4.25</v>
      </c>
      <c r="I55" s="14" t="n">
        <v>45</v>
      </c>
      <c r="J55" s="40" t="n"/>
    </row>
    <row r="56" ht="16.5" customFormat="1" customHeight="1" s="15">
      <c r="A56" s="98" t="n">
        <v>6113</v>
      </c>
      <c r="B56" s="27" t="inlineStr">
        <is>
          <t>СОЧНЫЕ сос п/о мгс 1*6</t>
        </is>
      </c>
      <c r="C56" s="31" t="inlineStr">
        <is>
          <t>КГ</t>
        </is>
      </c>
      <c r="D56" s="28" t="n">
        <v>1001022376113</v>
      </c>
      <c r="E56" s="24" t="n">
        <v>500</v>
      </c>
      <c r="F56" s="23" t="n">
        <v>1.033333333333333</v>
      </c>
      <c r="G56" s="23">
        <f>E56*1</f>
        <v/>
      </c>
      <c r="H56" s="14" t="n">
        <v>6.200000000000001</v>
      </c>
      <c r="I56" s="14" t="n">
        <v>45</v>
      </c>
      <c r="J56" s="40" t="n"/>
      <c r="K56" s="84" t="n"/>
    </row>
    <row r="57" ht="16.5" customFormat="1" customHeight="1" s="15">
      <c r="A57" s="98">
        <f>RIGHT(D57:D167,4)</f>
        <v/>
      </c>
      <c r="B57" s="27" t="inlineStr">
        <is>
          <t>СОЧНЫЙ ГРИЛЬ ПМ сос п/о мгс 1.5*4_Маяк</t>
        </is>
      </c>
      <c r="C57" s="31" t="inlineStr">
        <is>
          <t>КГ</t>
        </is>
      </c>
      <c r="D57" s="28" t="n">
        <v>1001022246661</v>
      </c>
      <c r="E57" s="24" t="n">
        <v>0</v>
      </c>
      <c r="F57" s="23" t="n"/>
      <c r="G57" s="23">
        <f>E57*1</f>
        <v/>
      </c>
      <c r="H57" s="14" t="n"/>
      <c r="I57" s="14" t="n"/>
      <c r="J57" s="40" t="n"/>
      <c r="K57" s="84" t="n"/>
    </row>
    <row r="58" ht="16.5" customFormat="1" customHeight="1" s="15">
      <c r="A58" s="98" t="n">
        <v>6713</v>
      </c>
      <c r="B58" s="27" t="inlineStr">
        <is>
          <t>СОЧНЫЙ ГРИЛЬ ПМ сос п/о мгс 0,41кг 8шт.</t>
        </is>
      </c>
      <c r="C58" s="36" t="inlineStr">
        <is>
          <t>ШТ</t>
        </is>
      </c>
      <c r="D58" s="28" t="n">
        <v>1001022246713</v>
      </c>
      <c r="E58" s="24" t="n">
        <v>200</v>
      </c>
      <c r="F58" s="23" t="n"/>
      <c r="G58" s="23">
        <f>E58*0.41</f>
        <v/>
      </c>
      <c r="H58" s="14" t="n"/>
      <c r="I58" s="14" t="n"/>
      <c r="J58" s="40" t="n"/>
      <c r="K58" s="84" t="n"/>
    </row>
    <row r="59" ht="16.5" customFormat="1" customHeight="1" s="15">
      <c r="A59" s="98">
        <f>RIGHT(D59:D169,4)</f>
        <v/>
      </c>
      <c r="B59" s="27" t="inlineStr">
        <is>
          <t>С СЫРОМ Папа может сос ц/о мгс 0.4кг 6шт</t>
        </is>
      </c>
      <c r="C59" s="36" t="inlineStr">
        <is>
          <t>ШТ</t>
        </is>
      </c>
      <c r="D59" s="28" t="n">
        <v>1001025176475</v>
      </c>
      <c r="E59" s="24" t="n">
        <v>0</v>
      </c>
      <c r="F59" s="23" t="n"/>
      <c r="G59" s="23">
        <f>E59*0.4</f>
        <v/>
      </c>
      <c r="H59" s="14" t="n"/>
      <c r="I59" s="14" t="n"/>
      <c r="J59" s="40" t="n"/>
      <c r="K59" s="84" t="n"/>
    </row>
    <row r="60" ht="16.5" customFormat="1" customHeight="1" s="15">
      <c r="A60" s="98" t="n">
        <v>6241</v>
      </c>
      <c r="B60" s="27" t="inlineStr">
        <is>
          <t>ХОТ-ДОГ Папа может сос п/о мгс 0,38кг</t>
        </is>
      </c>
      <c r="C60" s="36" t="inlineStr">
        <is>
          <t>ШТ</t>
        </is>
      </c>
      <c r="D60" s="28" t="n">
        <v>1001025166241</v>
      </c>
      <c r="E60" s="24" t="n">
        <v>0</v>
      </c>
      <c r="F60" s="23" t="n"/>
      <c r="G60" s="23">
        <f>E60*0.38</f>
        <v/>
      </c>
      <c r="H60" s="14" t="n"/>
      <c r="I60" s="14" t="n"/>
      <c r="J60" s="40" t="n"/>
      <c r="K60" s="84" t="n"/>
    </row>
    <row r="61" ht="16.5" customHeight="1" s="99" thickBot="1">
      <c r="A61" s="98">
        <f>RIGHT(D61:D167,4)</f>
        <v/>
      </c>
      <c r="B61" s="47" t="inlineStr">
        <is>
          <t>ФИЛЕЙНЫЕ сос ц/о в/у 1/270 12шт_45с</t>
        </is>
      </c>
      <c r="C61" s="36" t="inlineStr">
        <is>
          <t>ШТ</t>
        </is>
      </c>
      <c r="D61" s="28" t="n">
        <v>1001022556297</v>
      </c>
      <c r="E61" s="24" t="n">
        <v>0</v>
      </c>
      <c r="F61" s="23" t="n"/>
      <c r="G61" s="23">
        <f>E61*0.27</f>
        <v/>
      </c>
      <c r="H61" s="14" t="n">
        <v>3.24</v>
      </c>
      <c r="I61" s="14" t="n">
        <v>45</v>
      </c>
      <c r="J61" s="40" t="n"/>
    </row>
    <row r="62" ht="16.5" customHeight="1" s="99" thickBot="1" thickTop="1">
      <c r="A62" s="98">
        <f>RIGHT(D62:D168,4)</f>
        <v/>
      </c>
      <c r="B62" s="75" t="inlineStr">
        <is>
          <t>Сардельки</t>
        </is>
      </c>
      <c r="C62" s="75" t="n"/>
      <c r="D62" s="75" t="n"/>
      <c r="E62" s="75" t="n"/>
      <c r="F62" s="74" t="n"/>
      <c r="G62" s="75" t="n"/>
      <c r="H62" s="75" t="n"/>
      <c r="I62" s="75" t="n"/>
      <c r="J62" s="76" t="n"/>
    </row>
    <row r="63" ht="16.5" customHeight="1" s="99" thickTop="1">
      <c r="A63" s="98">
        <f>RIGHT(D63:D169,4)</f>
        <v/>
      </c>
      <c r="B63" s="47" t="inlineStr">
        <is>
          <t>СЫТНЫЕ Папа может сар б/о мгс 1*3 СНГ</t>
        </is>
      </c>
      <c r="C63" s="31" t="inlineStr">
        <is>
          <t>КГ</t>
        </is>
      </c>
      <c r="D63" s="28" t="n">
        <v>3297</v>
      </c>
      <c r="E63" s="24" t="n">
        <v>0</v>
      </c>
      <c r="F63" s="23" t="n">
        <v>1.013333333333333</v>
      </c>
      <c r="G63" s="23">
        <f>E63*1</f>
        <v/>
      </c>
      <c r="H63" s="14" t="n">
        <v>3.04</v>
      </c>
      <c r="I63" s="14" t="n">
        <v>30</v>
      </c>
      <c r="J63" s="40" t="n"/>
    </row>
    <row r="64" ht="16.5" customHeight="1" s="99">
      <c r="A64" s="98">
        <f>RIGHT(D64:D170,4)</f>
        <v/>
      </c>
      <c r="B64" s="47" t="inlineStr">
        <is>
          <t>СОЧНЫЕ Папа может сар п/о мгс 1*3</t>
        </is>
      </c>
      <c r="C64" s="31" t="inlineStr">
        <is>
          <t>КГ</t>
        </is>
      </c>
      <c r="D64" s="28" t="n">
        <v>1001031896648</v>
      </c>
      <c r="E64" s="24" t="n">
        <v>0</v>
      </c>
      <c r="F64" s="23" t="n"/>
      <c r="G64" s="23">
        <f>E64*1</f>
        <v/>
      </c>
      <c r="H64" s="14" t="n"/>
      <c r="I64" s="14" t="n"/>
      <c r="J64" s="40" t="n"/>
    </row>
    <row r="65" ht="16.5" customHeight="1" s="99">
      <c r="A65" s="98">
        <f>RIGHT(D65:D172,4)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RIGHT(D66:D174,4)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RIGHT(D67:D175,4)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RIGHT(D68:D176,4)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RIGHT(D69:D177,4)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RIGHT(D70:D177,4)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200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RIGHT(D71:D178,4)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RIGHT(D72:D180,4)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RIGHT(D73:D181,4)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800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RIGHT(D76:D185,4)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RIGHT(D77:D186,4)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RIGHT(D79:D186,4)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1800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RIGHT(D81:D187,4)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RIGHT(D82:D188,4)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200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RIGHT(D83:D188,4)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RIGHT(D84:D189,4)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RIGHT(D85:D189,4)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600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RIGHT(D87:D191,4)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2200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RIGHT(D88:D192,4)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RIGHT(D89:D193,4)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RIGHT(D90:D194,4)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RIGHT(D91:D196,4)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RIGHT(D92:D198,4)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RIGHT(D93:D203,4)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RIGHT(D94:D204,4)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RIGHT(D95:D207,4)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RIGHT(D96:D208,4)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RIGHT(D97:D209,4)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RIGHT(D98:D210,4)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RIGHT(D99:D211,4)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1001092444614</v>
      </c>
      <c r="E99" s="24" t="n">
        <v>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RIGHT(D100:D212,4)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RIGHT(D101:D213,4)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RIGHT(D102:D212,4)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RIGHT(D103:D215,4)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Bot="1" thickTop="1">
      <c r="A104" s="98">
        <f>RIGHT(D104:D218,4)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 thickBot="1" thickTop="1">
      <c r="A105" s="98">
        <f>RIGHT(D105:D220,4)</f>
        <v/>
      </c>
      <c r="B105" s="75" t="inlineStr">
        <is>
          <t>Паштеты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Bot="1" thickTop="1">
      <c r="A106" s="98">
        <f>RIGHT(D106:D223,4)</f>
        <v/>
      </c>
      <c r="B106" s="75" t="inlineStr">
        <is>
          <t>Пельмени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9" thickTop="1">
      <c r="A107" s="98">
        <f>RIGHT(D107:D224,4)</f>
        <v/>
      </c>
      <c r="B107" s="48" t="inlineStr">
        <is>
          <t>ОСТАН.ТРАДИЦ. пельм кор.0.5кг зам._120с</t>
        </is>
      </c>
      <c r="C107" s="34" t="inlineStr">
        <is>
          <t>ШТ</t>
        </is>
      </c>
      <c r="D107" s="28" t="n">
        <v>1002112606314</v>
      </c>
      <c r="E107" s="24" t="n">
        <v>0</v>
      </c>
      <c r="F107" s="23" t="n">
        <v>0.5</v>
      </c>
      <c r="G107" s="23">
        <f>E107*0.5</f>
        <v/>
      </c>
      <c r="H107" s="14" t="n">
        <v>8</v>
      </c>
      <c r="I107" s="73" t="n">
        <v>120</v>
      </c>
      <c r="J107" s="40" t="n"/>
    </row>
    <row r="108" ht="16.5" customHeight="1" s="99">
      <c r="A108" s="98">
        <f>RIGHT(D108:D225,4)</f>
        <v/>
      </c>
      <c r="B108" s="48" t="inlineStr">
        <is>
          <t xml:space="preserve">ПЕЛЬМ.С АДЖИКОЙ пл.0.45кг зам. </t>
        </is>
      </c>
      <c r="C108" s="34" t="inlineStr">
        <is>
          <t>ШТ</t>
        </is>
      </c>
      <c r="D108" s="28" t="n">
        <v>1002115036155</v>
      </c>
      <c r="E108" s="24" t="n">
        <v>0</v>
      </c>
      <c r="F108" s="23" t="n"/>
      <c r="G108" s="23">
        <f>E108*0.45</f>
        <v/>
      </c>
      <c r="H108" s="14" t="n"/>
      <c r="I108" s="73" t="n"/>
      <c r="J108" s="40" t="n"/>
    </row>
    <row r="109" ht="16.5" customHeight="1" s="99">
      <c r="A109" s="98">
        <f>RIGHT(D109:D226,4)</f>
        <v/>
      </c>
      <c r="B109" s="48" t="inlineStr">
        <is>
          <t xml:space="preserve">ПЕЛЬМ.С БЕЛ.ГРИБАМИ пл.0.45кг зам. </t>
        </is>
      </c>
      <c r="C109" s="34" t="inlineStr">
        <is>
          <t>ШТ</t>
        </is>
      </c>
      <c r="D109" s="28" t="n">
        <v>1002115056157</v>
      </c>
      <c r="E109" s="24" t="n">
        <v>0</v>
      </c>
      <c r="F109" s="23" t="n"/>
      <c r="G109" s="23">
        <f>E109*0.45</f>
        <v/>
      </c>
      <c r="H109" s="14" t="n"/>
      <c r="I109" s="73" t="n"/>
      <c r="J109" s="40" t="n"/>
    </row>
    <row r="110" ht="16.5" customHeight="1" s="99" thickBot="1">
      <c r="A110" s="98">
        <f>RIGHT(D110:D225,4)</f>
        <v/>
      </c>
      <c r="B110" s="48" t="inlineStr">
        <is>
          <t>ОСТАН.ТРАДИЦ.пельм пл.0.9кг зам._120с</t>
        </is>
      </c>
      <c r="C110" s="37" t="inlineStr">
        <is>
          <t>ШТ</t>
        </is>
      </c>
      <c r="D110" s="28" t="n">
        <v>1002112606313</v>
      </c>
      <c r="E110" s="24" t="n">
        <v>0</v>
      </c>
      <c r="F110" s="23" t="n">
        <v>0.9</v>
      </c>
      <c r="G110" s="23">
        <f>E110*0.9</f>
        <v/>
      </c>
      <c r="H110" s="14" t="n">
        <v>9</v>
      </c>
      <c r="I110" s="73" t="n">
        <v>120</v>
      </c>
      <c r="J110" s="40" t="n"/>
    </row>
    <row r="111" ht="16.5" customHeight="1" s="99" thickBot="1" thickTop="1">
      <c r="A111" s="98">
        <f>RIGHT(D111:D226,4)</f>
        <v/>
      </c>
      <c r="B111" s="75" t="inlineStr">
        <is>
          <t>Полуфабрикаты с картофелем</t>
        </is>
      </c>
      <c r="C111" s="75" t="n"/>
      <c r="D111" s="75" t="n"/>
      <c r="E111" s="75" t="n"/>
      <c r="F111" s="74" t="n"/>
      <c r="G111" s="75" t="n"/>
      <c r="H111" s="75" t="n"/>
      <c r="I111" s="75" t="n"/>
      <c r="J111" s="76" t="n"/>
    </row>
    <row r="112" ht="16.5" customHeight="1" s="99" thickBot="1" thickTop="1">
      <c r="A112" s="98">
        <f>RIGHT(D112:D227,4)</f>
        <v/>
      </c>
      <c r="B112" s="48" t="inlineStr">
        <is>
          <t>С КАРТОФЕЛЕМ вареники кор.0.5кг зам_120</t>
        </is>
      </c>
      <c r="C112" s="37" t="inlineStr">
        <is>
          <t>ШТ</t>
        </is>
      </c>
      <c r="D112" s="28" t="n">
        <v>1002151784945</v>
      </c>
      <c r="E112" s="24" t="n">
        <v>0</v>
      </c>
      <c r="F112" s="23" t="n">
        <v>0.5</v>
      </c>
      <c r="G112" s="23">
        <f>E112*0.5</f>
        <v/>
      </c>
      <c r="H112" s="14" t="n">
        <v>8</v>
      </c>
      <c r="I112" s="73" t="n">
        <v>120</v>
      </c>
      <c r="J112" s="40" t="n"/>
    </row>
    <row r="113" ht="16.5" customHeight="1" s="99" thickBot="1" thickTop="1">
      <c r="A113" s="79">
        <f>RIGHT(D113:D228,4)</f>
        <v/>
      </c>
      <c r="B113" s="75" t="inlineStr">
        <is>
          <t>Блины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Format="1" customHeight="1" s="93" thickBot="1" thickTop="1">
      <c r="A114" s="85">
        <f>RIGHT(D114:D229,4)</f>
        <v/>
      </c>
      <c r="B114" s="94" t="inlineStr">
        <is>
          <t>С КУРИЦЕЙ И ГРИБАМИ 1/420 10шт.зам.</t>
        </is>
      </c>
      <c r="C114" s="95" t="inlineStr">
        <is>
          <t>ШТ</t>
        </is>
      </c>
      <c r="D114" s="88" t="n">
        <v>1002133974956</v>
      </c>
      <c r="E114" s="89" t="n">
        <v>0</v>
      </c>
      <c r="F114" s="90" t="n">
        <v>0.42</v>
      </c>
      <c r="G114" s="90">
        <f>E114*0.42</f>
        <v/>
      </c>
      <c r="H114" s="91" t="n">
        <v>4.2</v>
      </c>
      <c r="I114" s="96" t="n">
        <v>120</v>
      </c>
      <c r="J114" s="91" t="n"/>
      <c r="K114" s="92" t="n"/>
    </row>
    <row r="115" ht="16.5" customHeight="1" s="99" thickTop="1">
      <c r="A115" s="79">
        <f>RIGHT(D115:D230,4)</f>
        <v/>
      </c>
      <c r="B115" s="48" t="inlineStr">
        <is>
          <t>БЛИНЧ.С МЯСОМ пл.1/420 10шт.зам.</t>
        </is>
      </c>
      <c r="C115" s="34" t="inlineStr">
        <is>
          <t>ШТ</t>
        </is>
      </c>
      <c r="D115" s="28" t="n">
        <v>1002131151762</v>
      </c>
      <c r="E115" s="24" t="n">
        <v>0</v>
      </c>
      <c r="F115" s="23" t="n">
        <v>0.42</v>
      </c>
      <c r="G115" s="23">
        <f>E115*0.42</f>
        <v/>
      </c>
      <c r="H115" s="14" t="n">
        <v>4.2</v>
      </c>
      <c r="I115" s="73" t="n">
        <v>120</v>
      </c>
      <c r="J115" s="40" t="n"/>
    </row>
    <row r="116" ht="16.5" customHeight="1" s="99" thickBot="1">
      <c r="A116" s="79">
        <f>RIGHT(D116:D231,4)</f>
        <v/>
      </c>
      <c r="B116" s="48" t="inlineStr">
        <is>
          <t>БЛИНЧ. С ТВОРОГОМ 1/420 12шт.зам.</t>
        </is>
      </c>
      <c r="C116" s="37" t="inlineStr">
        <is>
          <t>ШТ</t>
        </is>
      </c>
      <c r="D116" s="28" t="n">
        <v>1002131181764</v>
      </c>
      <c r="E116" s="24" t="n">
        <v>0</v>
      </c>
      <c r="F116" s="23" t="n">
        <v>0.42</v>
      </c>
      <c r="G116" s="23">
        <f>E116*0.42</f>
        <v/>
      </c>
      <c r="H116" s="14" t="n">
        <v>4.2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Консервы мясные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Height="1" s="99" thickBot="1" thickTop="1">
      <c r="A118" s="79">
        <f>RIGHT(D118:D233,4)</f>
        <v/>
      </c>
      <c r="B118" s="75" t="inlineStr">
        <is>
          <t>Мясокостные замороженные</t>
        </is>
      </c>
      <c r="C118" s="75" t="n"/>
      <c r="D118" s="75" t="n"/>
      <c r="E118" s="75" t="n"/>
      <c r="F118" s="74" t="n"/>
      <c r="G118" s="75" t="n"/>
      <c r="H118" s="75" t="n"/>
      <c r="I118" s="75" t="n"/>
      <c r="J118" s="76" t="n"/>
    </row>
    <row r="119" ht="16.5" customHeight="1" s="99" thickBot="1" thickTop="1">
      <c r="A119" s="79">
        <f>RIGHT(D119:D234,4)</f>
        <v/>
      </c>
      <c r="B119" s="48" t="inlineStr">
        <is>
          <t xml:space="preserve"> РАГУ СВИНОЕ 1кг 8шт.зам_120с </t>
        </is>
      </c>
      <c r="C119" s="37" t="inlineStr">
        <is>
          <t>ШТ</t>
        </is>
      </c>
      <c r="D119" s="69" t="inlineStr">
        <is>
          <t>1002162156004</t>
        </is>
      </c>
      <c r="E119" s="24" t="n">
        <v>0</v>
      </c>
      <c r="F119" s="23" t="n">
        <v>1</v>
      </c>
      <c r="G119" s="23">
        <f>E119*1</f>
        <v/>
      </c>
      <c r="H119" s="14" t="n">
        <v>8</v>
      </c>
      <c r="I119" s="73" t="n">
        <v>120</v>
      </c>
      <c r="J119" s="40" t="n"/>
    </row>
    <row r="120" ht="15.75" customHeight="1" s="99" thickTop="1">
      <c r="A120" s="79">
        <f>RIGHT(D120:D235,4)</f>
        <v/>
      </c>
      <c r="B120" s="48" t="inlineStr">
        <is>
          <t>ШАШЛЫК ИЗ СВИНИНЫ зам.</t>
        </is>
      </c>
      <c r="C120" s="31" t="inlineStr">
        <is>
          <t>КГ</t>
        </is>
      </c>
      <c r="D120" s="69" t="inlineStr">
        <is>
          <t>1002162215417</t>
        </is>
      </c>
      <c r="E120" s="24" t="n">
        <v>0</v>
      </c>
      <c r="F120" s="23" t="n">
        <v>2</v>
      </c>
      <c r="G120" s="23">
        <f>E120*1</f>
        <v/>
      </c>
      <c r="H120" s="14" t="n">
        <v>6</v>
      </c>
      <c r="I120" s="73" t="n">
        <v>90</v>
      </c>
      <c r="J120" s="40" t="n"/>
    </row>
    <row r="121" ht="15.75" customHeight="1" s="99" thickBot="1">
      <c r="A121" s="79">
        <f>RIGHT(D121:D236,4)</f>
        <v/>
      </c>
      <c r="B121" s="48" t="inlineStr">
        <is>
          <t>РЕБРЫШКИ ОБЫКНОВЕННЫЕ 1кг 12шт.зам.</t>
        </is>
      </c>
      <c r="C121" s="37" t="inlineStr">
        <is>
          <t>ШТ</t>
        </is>
      </c>
      <c r="D121" s="70" t="inlineStr">
        <is>
          <t>1002162166019</t>
        </is>
      </c>
      <c r="E121" s="24" t="n">
        <v>0</v>
      </c>
      <c r="F121" s="23" t="n">
        <v>1</v>
      </c>
      <c r="G121" s="23">
        <f>E121*1</f>
        <v/>
      </c>
      <c r="H121" s="14" t="n">
        <v>12</v>
      </c>
      <c r="I121" s="73" t="n">
        <v>120</v>
      </c>
      <c r="J121" s="40" t="n"/>
    </row>
    <row r="122" ht="16.5" customHeight="1" s="99" thickBot="1" thickTop="1">
      <c r="A122" s="78" t="n"/>
      <c r="B122" s="78" t="inlineStr">
        <is>
          <t>ВСЕГО:</t>
        </is>
      </c>
      <c r="C122" s="16" t="n"/>
      <c r="D122" s="49" t="n"/>
      <c r="E122" s="17">
        <f>SUM(E5:E121)</f>
        <v/>
      </c>
      <c r="F122" s="17">
        <f>SUM(F10:F121)</f>
        <v/>
      </c>
      <c r="G122" s="17">
        <f>SUM(G11:G121)</f>
        <v/>
      </c>
      <c r="H122" s="17">
        <f>SUM(H10:H118)</f>
        <v/>
      </c>
      <c r="I122" s="17" t="n"/>
      <c r="J122" s="17" t="n"/>
    </row>
    <row r="123" ht="15.75" customHeight="1" s="99" thickTop="1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</sheetData>
  <autoFilter ref="A9:J122"/>
  <mergeCells count="2">
    <mergeCell ref="E1:J1"/>
    <mergeCell ref="G3:J3"/>
  </mergeCells>
  <dataValidations disablePrompts="1" count="2">
    <dataValidation sqref="B115" showDropDown="0" showInputMessage="1" showErrorMessage="1" allowBlank="0" type="textLength" operator="lessThanOrEqual">
      <formula1>40</formula1>
    </dataValidation>
    <dataValidation sqref="D119:D121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2023-12-15T12:50:26Z</dcterms:modified>
  <cp:lastModifiedBy>Uaer4</cp:lastModifiedBy>
  <cp:lastPrinted>2023-11-08T08:22:20Z</cp:lastPrinted>
</cp:coreProperties>
</file>