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7" i="1"/>
  <c r="AF6" i="1" l="1"/>
  <c r="AE49" i="1"/>
  <c r="AE65" i="1"/>
  <c r="AE81" i="1"/>
  <c r="AD49" i="1"/>
  <c r="AC30" i="1"/>
  <c r="AC49" i="1"/>
  <c r="AC68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7" i="1"/>
  <c r="U8" i="1"/>
  <c r="U11" i="1"/>
  <c r="U19" i="1"/>
  <c r="U23" i="1"/>
  <c r="U24" i="1"/>
  <c r="U27" i="1"/>
  <c r="U33" i="1"/>
  <c r="U35" i="1"/>
  <c r="U36" i="1"/>
  <c r="U39" i="1"/>
  <c r="U41" i="1"/>
  <c r="U47" i="1"/>
  <c r="U49" i="1"/>
  <c r="U51" i="1"/>
  <c r="U52" i="1"/>
  <c r="U55" i="1"/>
  <c r="U57" i="1"/>
  <c r="U63" i="1"/>
  <c r="U65" i="1"/>
  <c r="U67" i="1"/>
  <c r="U68" i="1"/>
  <c r="U71" i="1"/>
  <c r="U73" i="1"/>
  <c r="U79" i="1"/>
  <c r="U81" i="1"/>
  <c r="U83" i="1"/>
  <c r="U84" i="1"/>
  <c r="U87" i="1"/>
  <c r="U89" i="1"/>
  <c r="T28" i="1"/>
  <c r="T40" i="1"/>
  <c r="R8" i="1"/>
  <c r="R9" i="1"/>
  <c r="R10" i="1"/>
  <c r="R11" i="1"/>
  <c r="R12" i="1"/>
  <c r="U12" i="1" s="1"/>
  <c r="R13" i="1"/>
  <c r="U13" i="1" s="1"/>
  <c r="R14" i="1"/>
  <c r="U14" i="1" s="1"/>
  <c r="R15" i="1"/>
  <c r="U15" i="1" s="1"/>
  <c r="R16" i="1"/>
  <c r="R17" i="1"/>
  <c r="R18" i="1"/>
  <c r="U18" i="1" s="1"/>
  <c r="R19" i="1"/>
  <c r="R20" i="1"/>
  <c r="R21" i="1"/>
  <c r="U21" i="1" s="1"/>
  <c r="R22" i="1"/>
  <c r="R23" i="1"/>
  <c r="R24" i="1"/>
  <c r="R25" i="1"/>
  <c r="U25" i="1" s="1"/>
  <c r="R26" i="1"/>
  <c r="R27" i="1"/>
  <c r="R28" i="1"/>
  <c r="U28" i="1" s="1"/>
  <c r="R29" i="1"/>
  <c r="R30" i="1"/>
  <c r="U30" i="1" s="1"/>
  <c r="R31" i="1"/>
  <c r="R32" i="1"/>
  <c r="R33" i="1"/>
  <c r="R34" i="1"/>
  <c r="R35" i="1"/>
  <c r="R36" i="1"/>
  <c r="R37" i="1"/>
  <c r="U37" i="1" s="1"/>
  <c r="R38" i="1"/>
  <c r="U38" i="1" s="1"/>
  <c r="R39" i="1"/>
  <c r="R40" i="1"/>
  <c r="U40" i="1" s="1"/>
  <c r="R41" i="1"/>
  <c r="R42" i="1"/>
  <c r="R43" i="1"/>
  <c r="R44" i="1"/>
  <c r="U44" i="1" s="1"/>
  <c r="R45" i="1"/>
  <c r="R46" i="1"/>
  <c r="R47" i="1"/>
  <c r="R48" i="1"/>
  <c r="R49" i="1"/>
  <c r="R50" i="1"/>
  <c r="R51" i="1"/>
  <c r="R52" i="1"/>
  <c r="R53" i="1"/>
  <c r="R54" i="1"/>
  <c r="R55" i="1"/>
  <c r="R56" i="1"/>
  <c r="U56" i="1" s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U70" i="1" s="1"/>
  <c r="R71" i="1"/>
  <c r="R72" i="1"/>
  <c r="U72" i="1" s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U85" i="1" s="1"/>
  <c r="R86" i="1"/>
  <c r="R87" i="1"/>
  <c r="R88" i="1"/>
  <c r="U88" i="1" s="1"/>
  <c r="R89" i="1"/>
  <c r="R90" i="1"/>
  <c r="U90" i="1" s="1"/>
  <c r="R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T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I49" i="1"/>
  <c r="J49" i="1" s="1"/>
  <c r="K49" i="1"/>
  <c r="T49" i="1" s="1"/>
  <c r="K8" i="1"/>
  <c r="K9" i="1"/>
  <c r="K10" i="1"/>
  <c r="K11" i="1"/>
  <c r="K12" i="1"/>
  <c r="K13" i="1"/>
  <c r="T13" i="1" s="1"/>
  <c r="K14" i="1"/>
  <c r="K15" i="1"/>
  <c r="K16" i="1"/>
  <c r="K17" i="1"/>
  <c r="K18" i="1"/>
  <c r="T18" i="1" s="1"/>
  <c r="K19" i="1"/>
  <c r="K20" i="1"/>
  <c r="K21" i="1"/>
  <c r="T21" i="1" s="1"/>
  <c r="K22" i="1"/>
  <c r="K23" i="1"/>
  <c r="K24" i="1"/>
  <c r="T24" i="1" s="1"/>
  <c r="K25" i="1"/>
  <c r="T25" i="1" s="1"/>
  <c r="K26" i="1"/>
  <c r="K27" i="1"/>
  <c r="K28" i="1"/>
  <c r="K29" i="1"/>
  <c r="K30" i="1"/>
  <c r="K31" i="1"/>
  <c r="K32" i="1"/>
  <c r="K33" i="1"/>
  <c r="K34" i="1"/>
  <c r="K35" i="1"/>
  <c r="T35" i="1" s="1"/>
  <c r="K36" i="1"/>
  <c r="T36" i="1" s="1"/>
  <c r="K37" i="1"/>
  <c r="T37" i="1" s="1"/>
  <c r="K38" i="1"/>
  <c r="T38" i="1" s="1"/>
  <c r="K39" i="1"/>
  <c r="K40" i="1"/>
  <c r="K41" i="1"/>
  <c r="T41" i="1" s="1"/>
  <c r="K42" i="1"/>
  <c r="K43" i="1"/>
  <c r="K44" i="1"/>
  <c r="T44" i="1" s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T63" i="1" s="1"/>
  <c r="K64" i="1"/>
  <c r="K65" i="1"/>
  <c r="K66" i="1"/>
  <c r="K67" i="1"/>
  <c r="K68" i="1"/>
  <c r="T68" i="1" s="1"/>
  <c r="K69" i="1"/>
  <c r="K70" i="1"/>
  <c r="K71" i="1"/>
  <c r="K72" i="1"/>
  <c r="K73" i="1"/>
  <c r="T73" i="1" s="1"/>
  <c r="K74" i="1"/>
  <c r="K75" i="1"/>
  <c r="K76" i="1"/>
  <c r="K77" i="1"/>
  <c r="K78" i="1"/>
  <c r="K79" i="1"/>
  <c r="K80" i="1"/>
  <c r="K81" i="1"/>
  <c r="K82" i="1"/>
  <c r="K83" i="1"/>
  <c r="K84" i="1"/>
  <c r="K85" i="1"/>
  <c r="T85" i="1" s="1"/>
  <c r="K86" i="1"/>
  <c r="K87" i="1"/>
  <c r="K88" i="1"/>
  <c r="K89" i="1"/>
  <c r="T89" i="1" s="1"/>
  <c r="K90" i="1"/>
  <c r="K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W6" i="1"/>
  <c r="V6" i="1"/>
  <c r="O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AC9" i="1" s="1"/>
  <c r="G10" i="1"/>
  <c r="G11" i="1"/>
  <c r="G12" i="1"/>
  <c r="G13" i="1"/>
  <c r="AC13" i="1" s="1"/>
  <c r="G14" i="1"/>
  <c r="AE14" i="1" s="1"/>
  <c r="G15" i="1"/>
  <c r="G16" i="1"/>
  <c r="G17" i="1"/>
  <c r="AC17" i="1" s="1"/>
  <c r="G18" i="1"/>
  <c r="G19" i="1"/>
  <c r="G20" i="1"/>
  <c r="AE20" i="1" s="1"/>
  <c r="G21" i="1"/>
  <c r="AC21" i="1" s="1"/>
  <c r="G22" i="1"/>
  <c r="G23" i="1"/>
  <c r="AE23" i="1" s="1"/>
  <c r="G24" i="1"/>
  <c r="G25" i="1"/>
  <c r="AE25" i="1" s="1"/>
  <c r="G26" i="1"/>
  <c r="G27" i="1"/>
  <c r="G28" i="1"/>
  <c r="G29" i="1"/>
  <c r="AC29" i="1" s="1"/>
  <c r="G30" i="1"/>
  <c r="AE30" i="1" s="1"/>
  <c r="G31" i="1"/>
  <c r="G32" i="1"/>
  <c r="G33" i="1"/>
  <c r="AC33" i="1" s="1"/>
  <c r="G34" i="1"/>
  <c r="G35" i="1"/>
  <c r="G36" i="1"/>
  <c r="G37" i="1"/>
  <c r="AC37" i="1" s="1"/>
  <c r="G38" i="1"/>
  <c r="G39" i="1"/>
  <c r="G40" i="1"/>
  <c r="G41" i="1"/>
  <c r="AE41" i="1" s="1"/>
  <c r="G42" i="1"/>
  <c r="AE42" i="1" s="1"/>
  <c r="G43" i="1"/>
  <c r="G44" i="1"/>
  <c r="G45" i="1"/>
  <c r="AC45" i="1" s="1"/>
  <c r="G46" i="1"/>
  <c r="AE46" i="1" s="1"/>
  <c r="G47" i="1"/>
  <c r="AE47" i="1" s="1"/>
  <c r="G48" i="1"/>
  <c r="G50" i="1"/>
  <c r="AE50" i="1" s="1"/>
  <c r="G51" i="1"/>
  <c r="G52" i="1"/>
  <c r="AE52" i="1" s="1"/>
  <c r="G53" i="1"/>
  <c r="AC53" i="1" s="1"/>
  <c r="G54" i="1"/>
  <c r="AE54" i="1" s="1"/>
  <c r="G55" i="1"/>
  <c r="G56" i="1"/>
  <c r="G57" i="1"/>
  <c r="AE57" i="1" s="1"/>
  <c r="G58" i="1"/>
  <c r="AE58" i="1" s="1"/>
  <c r="G59" i="1"/>
  <c r="G60" i="1"/>
  <c r="G61" i="1"/>
  <c r="AC61" i="1" s="1"/>
  <c r="G62" i="1"/>
  <c r="AE62" i="1" s="1"/>
  <c r="G63" i="1"/>
  <c r="AC63" i="1" s="1"/>
  <c r="G64" i="1"/>
  <c r="G65" i="1"/>
  <c r="AC65" i="1" s="1"/>
  <c r="G66" i="1"/>
  <c r="AE66" i="1" s="1"/>
  <c r="G67" i="1"/>
  <c r="G68" i="1"/>
  <c r="G69" i="1"/>
  <c r="AC69" i="1" s="1"/>
  <c r="G70" i="1"/>
  <c r="G71" i="1"/>
  <c r="G72" i="1"/>
  <c r="G73" i="1"/>
  <c r="AC73" i="1" s="1"/>
  <c r="G74" i="1"/>
  <c r="AE74" i="1" s="1"/>
  <c r="G75" i="1"/>
  <c r="G76" i="1"/>
  <c r="G77" i="1"/>
  <c r="AC77" i="1" s="1"/>
  <c r="G78" i="1"/>
  <c r="AE78" i="1" s="1"/>
  <c r="G79" i="1"/>
  <c r="AE79" i="1" s="1"/>
  <c r="G80" i="1"/>
  <c r="G81" i="1"/>
  <c r="AC81" i="1" s="1"/>
  <c r="G82" i="1"/>
  <c r="AE82" i="1" s="1"/>
  <c r="G83" i="1"/>
  <c r="G84" i="1"/>
  <c r="AE84" i="1" s="1"/>
  <c r="G85" i="1"/>
  <c r="AC85" i="1" s="1"/>
  <c r="G86" i="1"/>
  <c r="AE86" i="1" s="1"/>
  <c r="G87" i="1"/>
  <c r="G88" i="1"/>
  <c r="G89" i="1"/>
  <c r="AE89" i="1" s="1"/>
  <c r="G90" i="1"/>
  <c r="G7" i="1"/>
  <c r="E6" i="1"/>
  <c r="F6" i="1"/>
  <c r="T76" i="1" l="1"/>
  <c r="T56" i="1"/>
  <c r="T39" i="1"/>
  <c r="T34" i="1"/>
  <c r="T71" i="1"/>
  <c r="T26" i="1"/>
  <c r="T53" i="1"/>
  <c r="T29" i="1"/>
  <c r="AE90" i="1"/>
  <c r="AD90" i="1"/>
  <c r="AD86" i="1"/>
  <c r="U86" i="1"/>
  <c r="AD58" i="1"/>
  <c r="U58" i="1"/>
  <c r="AD46" i="1"/>
  <c r="U46" i="1"/>
  <c r="AD34" i="1"/>
  <c r="U34" i="1"/>
  <c r="AD22" i="1"/>
  <c r="AC89" i="1"/>
  <c r="AD13" i="1"/>
  <c r="AE36" i="1"/>
  <c r="AD36" i="1"/>
  <c r="AE24" i="1"/>
  <c r="AD24" i="1"/>
  <c r="AC24" i="1"/>
  <c r="AC16" i="1"/>
  <c r="AE16" i="1"/>
  <c r="AD81" i="1"/>
  <c r="AD69" i="1"/>
  <c r="AD65" i="1"/>
  <c r="AD57" i="1"/>
  <c r="AD53" i="1"/>
  <c r="AD33" i="1"/>
  <c r="AD29" i="1"/>
  <c r="U29" i="1"/>
  <c r="U17" i="1"/>
  <c r="AD9" i="1"/>
  <c r="U9" i="1"/>
  <c r="U77" i="1"/>
  <c r="U61" i="1"/>
  <c r="U45" i="1"/>
  <c r="AC84" i="1"/>
  <c r="AC47" i="1"/>
  <c r="AC25" i="1"/>
  <c r="AD89" i="1"/>
  <c r="AD73" i="1"/>
  <c r="AD41" i="1"/>
  <c r="AD25" i="1"/>
  <c r="AE77" i="1"/>
  <c r="AE61" i="1"/>
  <c r="AE45" i="1"/>
  <c r="AE29" i="1"/>
  <c r="AE13" i="1"/>
  <c r="AE70" i="1"/>
  <c r="AD70" i="1"/>
  <c r="AD82" i="1"/>
  <c r="U82" i="1"/>
  <c r="AD78" i="1"/>
  <c r="U78" i="1"/>
  <c r="AD66" i="1"/>
  <c r="U66" i="1"/>
  <c r="AD54" i="1"/>
  <c r="U54" i="1"/>
  <c r="AD42" i="1"/>
  <c r="U42" i="1"/>
  <c r="AD30" i="1"/>
  <c r="AD10" i="1"/>
  <c r="AC48" i="1"/>
  <c r="AE48" i="1"/>
  <c r="AE40" i="1"/>
  <c r="AD40" i="1"/>
  <c r="AC40" i="1"/>
  <c r="AC28" i="1"/>
  <c r="AE28" i="1"/>
  <c r="AD28" i="1"/>
  <c r="AC12" i="1"/>
  <c r="AE12" i="1"/>
  <c r="AE8" i="1"/>
  <c r="AC8" i="1"/>
  <c r="AE88" i="1"/>
  <c r="AC88" i="1"/>
  <c r="AC80" i="1"/>
  <c r="AE80" i="1"/>
  <c r="AE72" i="1"/>
  <c r="AC72" i="1"/>
  <c r="AC64" i="1"/>
  <c r="AE64" i="1"/>
  <c r="AE56" i="1"/>
  <c r="AC56" i="1"/>
  <c r="AC43" i="1"/>
  <c r="AE43" i="1"/>
  <c r="AE35" i="1"/>
  <c r="AD35" i="1"/>
  <c r="AC27" i="1"/>
  <c r="AE27" i="1"/>
  <c r="AE19" i="1"/>
  <c r="AD19" i="1"/>
  <c r="AC19" i="1"/>
  <c r="AC11" i="1"/>
  <c r="AE11" i="1"/>
  <c r="AD11" i="1"/>
  <c r="T90" i="1"/>
  <c r="T82" i="1"/>
  <c r="T78" i="1"/>
  <c r="T66" i="1"/>
  <c r="T62" i="1"/>
  <c r="T58" i="1"/>
  <c r="AD88" i="1"/>
  <c r="AD84" i="1"/>
  <c r="AD80" i="1"/>
  <c r="AD76" i="1"/>
  <c r="AD72" i="1"/>
  <c r="AD64" i="1"/>
  <c r="AD60" i="1"/>
  <c r="AD56" i="1"/>
  <c r="AD52" i="1"/>
  <c r="AD48" i="1"/>
  <c r="U32" i="1"/>
  <c r="AD32" i="1"/>
  <c r="AD20" i="1"/>
  <c r="AD16" i="1"/>
  <c r="AD8" i="1"/>
  <c r="U76" i="1"/>
  <c r="U60" i="1"/>
  <c r="U22" i="1"/>
  <c r="U16" i="1"/>
  <c r="X6" i="1"/>
  <c r="AC79" i="1"/>
  <c r="AC57" i="1"/>
  <c r="AC41" i="1"/>
  <c r="AC20" i="1"/>
  <c r="AD85" i="1"/>
  <c r="AD37" i="1"/>
  <c r="AD21" i="1"/>
  <c r="AE73" i="1"/>
  <c r="AE9" i="1"/>
  <c r="AD74" i="1"/>
  <c r="U74" i="1"/>
  <c r="AD62" i="1"/>
  <c r="U62" i="1"/>
  <c r="AD50" i="1"/>
  <c r="U50" i="1"/>
  <c r="AD26" i="1"/>
  <c r="AD14" i="1"/>
  <c r="AE33" i="1"/>
  <c r="AE17" i="1"/>
  <c r="AC44" i="1"/>
  <c r="AE44" i="1"/>
  <c r="AD44" i="1"/>
  <c r="AC32" i="1"/>
  <c r="AE32" i="1"/>
  <c r="AC76" i="1"/>
  <c r="AE76" i="1"/>
  <c r="AE68" i="1"/>
  <c r="AD68" i="1"/>
  <c r="AC60" i="1"/>
  <c r="AE60" i="1"/>
  <c r="AE39" i="1"/>
  <c r="AC39" i="1"/>
  <c r="AC31" i="1"/>
  <c r="AE31" i="1"/>
  <c r="AC15" i="1"/>
  <c r="AE15" i="1"/>
  <c r="AD15" i="1"/>
  <c r="AC7" i="1"/>
  <c r="AE7" i="1"/>
  <c r="AE87" i="1"/>
  <c r="AC87" i="1"/>
  <c r="AE83" i="1"/>
  <c r="AC83" i="1"/>
  <c r="AC75" i="1"/>
  <c r="AE75" i="1"/>
  <c r="AE71" i="1"/>
  <c r="AC71" i="1"/>
  <c r="AE67" i="1"/>
  <c r="AC67" i="1"/>
  <c r="AE63" i="1"/>
  <c r="AD63" i="1"/>
  <c r="AC59" i="1"/>
  <c r="AE59" i="1"/>
  <c r="AE55" i="1"/>
  <c r="AC55" i="1"/>
  <c r="AE51" i="1"/>
  <c r="AC51" i="1"/>
  <c r="AE38" i="1"/>
  <c r="AD38" i="1"/>
  <c r="AE34" i="1"/>
  <c r="AC34" i="1"/>
  <c r="AE26" i="1"/>
  <c r="AC26" i="1"/>
  <c r="AE22" i="1"/>
  <c r="AC22" i="1"/>
  <c r="AE18" i="1"/>
  <c r="AD18" i="1"/>
  <c r="AC18" i="1"/>
  <c r="AE10" i="1"/>
  <c r="AC10" i="1"/>
  <c r="AD87" i="1"/>
  <c r="AD79" i="1"/>
  <c r="AD75" i="1"/>
  <c r="AD71" i="1"/>
  <c r="AD59" i="1"/>
  <c r="AD55" i="1"/>
  <c r="AD47" i="1"/>
  <c r="AD43" i="1"/>
  <c r="AD39" i="1"/>
  <c r="AD31" i="1"/>
  <c r="AD27" i="1"/>
  <c r="AD23" i="1"/>
  <c r="U7" i="1"/>
  <c r="U80" i="1"/>
  <c r="U75" i="1"/>
  <c r="U69" i="1"/>
  <c r="U64" i="1"/>
  <c r="U59" i="1"/>
  <c r="U53" i="1"/>
  <c r="U48" i="1"/>
  <c r="U43" i="1"/>
  <c r="U31" i="1"/>
  <c r="U26" i="1"/>
  <c r="U20" i="1"/>
  <c r="U10" i="1"/>
  <c r="AC52" i="1"/>
  <c r="AC36" i="1"/>
  <c r="AC14" i="1"/>
  <c r="AE85" i="1"/>
  <c r="AE69" i="1"/>
  <c r="AE53" i="1"/>
  <c r="AE37" i="1"/>
  <c r="AE21" i="1"/>
  <c r="AC23" i="1"/>
  <c r="Y6" i="1"/>
  <c r="T23" i="1"/>
  <c r="T19" i="1"/>
  <c r="T15" i="1"/>
  <c r="T11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5" i="1"/>
  <c r="P6" i="1"/>
  <c r="T7" i="1"/>
  <c r="T32" i="1"/>
  <c r="Z6" i="1"/>
  <c r="R6" i="1"/>
  <c r="N6" i="1"/>
  <c r="M6" i="1"/>
  <c r="L6" i="1"/>
  <c r="I6" i="1"/>
  <c r="J11" i="1"/>
  <c r="K6" i="1"/>
  <c r="J6" i="1"/>
  <c r="AE6" i="1" l="1"/>
  <c r="AD83" i="1"/>
  <c r="T83" i="1"/>
  <c r="AD45" i="1"/>
  <c r="T45" i="1"/>
  <c r="T27" i="1"/>
  <c r="AD51" i="1"/>
  <c r="T51" i="1"/>
  <c r="T42" i="1"/>
  <c r="T33" i="1"/>
  <c r="T65" i="1"/>
  <c r="T30" i="1"/>
  <c r="T75" i="1"/>
  <c r="T8" i="1"/>
  <c r="T43" i="1"/>
  <c r="T60" i="1"/>
  <c r="T80" i="1"/>
  <c r="T16" i="1"/>
  <c r="AD67" i="1"/>
  <c r="T67" i="1"/>
  <c r="T31" i="1"/>
  <c r="AD7" i="1"/>
  <c r="Q6" i="1"/>
  <c r="T50" i="1"/>
  <c r="T74" i="1"/>
  <c r="T77" i="1"/>
  <c r="AD77" i="1"/>
  <c r="T46" i="1"/>
  <c r="T54" i="1"/>
  <c r="T81" i="1"/>
  <c r="T55" i="1"/>
  <c r="T79" i="1"/>
  <c r="T20" i="1"/>
  <c r="T47" i="1"/>
  <c r="T64" i="1"/>
  <c r="T84" i="1"/>
  <c r="T48" i="1"/>
  <c r="AD17" i="1"/>
  <c r="T17" i="1"/>
  <c r="T10" i="1"/>
  <c r="T22" i="1"/>
  <c r="AD12" i="1"/>
  <c r="T12" i="1"/>
  <c r="AD61" i="1"/>
  <c r="T61" i="1"/>
  <c r="T9" i="1"/>
  <c r="T86" i="1"/>
  <c r="T14" i="1"/>
  <c r="T59" i="1"/>
  <c r="T87" i="1"/>
  <c r="T57" i="1"/>
  <c r="T52" i="1"/>
  <c r="T72" i="1"/>
  <c r="T88" i="1"/>
  <c r="T69" i="1"/>
  <c r="AC6" i="1"/>
  <c r="AD6" i="1" l="1"/>
</calcChain>
</file>

<file path=xl/sharedStrings.xml><?xml version="1.0" encoding="utf-8"?>
<sst xmlns="http://schemas.openxmlformats.org/spreadsheetml/2006/main" count="225" uniqueCount="125">
  <si>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</si>
  <si>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</si>
  <si>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</si>
  <si>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</si>
  <si>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</si>
  <si>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</si>
  <si>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</si>
  <si>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</si>
  <si>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</si>
  <si>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</si>
  <si>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</si>
  <si>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</si>
  <si>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</si>
  <si>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</si>
  <si>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</si>
  <si>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</si>
  <si>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</si>
  <si>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</si>
  <si>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</si>
  <si>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</si>
  <si>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</si>
  <si>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</si>
  <si>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</si>
  <si>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</si>
  <si>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</si>
  <si>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</si>
  <si>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</si>
  <si>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</si>
  <si>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</si>
  <si>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</si>
  <si>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</si>
  <si>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</si>
  <si>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</si>
  <si>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</si>
  <si>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</si>
  <si>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</si>
  <si>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</si>
  <si>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</si>
  <si>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</si>
  <si>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</si>
  <si>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</si>
  <si>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</si>
  <si>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</si>
  <si>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</si>
  <si>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</si>
  <si>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</si>
  <si>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</si>
  <si>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</si>
  <si>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</si>
  <si>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</si>
  <si>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</si>
  <si>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</si>
  <si>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</si>
  <si>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</si>
  <si>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</si>
  <si>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</si>
  <si>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</si>
  <si>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</si>
  <si>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</si>
  <si>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</si>
  <si>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</si>
  <si>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</si>
  <si>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</si>
  <si>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</si>
  <si>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</si>
  <si>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</si>
  <si>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</si>
  <si>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</si>
  <si>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</si>
  <si>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</si>
  <si>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</si>
  <si>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</si>
  <si>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</si>
  <si>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</si>
  <si>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</si>
  <si>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</si>
  <si>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</si>
  <si>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</si>
  <si>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</si>
  <si>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</si>
  <si>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</si>
  <si>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</si>
  <si>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</si>
  <si>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</si>
  <si>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</si>
  <si>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</si>
  <si>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</si>
  <si>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</si>
  <si>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</si>
  <si>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6169 КАРБОНАД к/в с/н в/у 1/100*10_Х5 СТМ МФ  ОСТАНКИНО</t>
  </si>
  <si>
    <t>6602 БАВАРСКИЕ ПМ сос ц/о мгс 0,35кг 8шт.  ОСТАНКИНО</t>
  </si>
  <si>
    <t>6734 ОСОБАЯ СО ШПИКОМ Коровино (в сетке) 0,5кг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</si>
  <si>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</si>
  <si>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</si>
  <si>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</si>
  <si>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</si>
  <si>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</si>
  <si>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</si>
  <si>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</si>
  <si>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</si>
  <si>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</si>
  <si>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</si>
  <si>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</si>
  <si>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</si>
  <si>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</si>
  <si>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</si>
  <si>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</si>
  <si>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15,12,</t>
  </si>
  <si>
    <t>17,12,</t>
  </si>
  <si>
    <t>19,12,</t>
  </si>
  <si>
    <t>18,12р</t>
  </si>
  <si>
    <t>20,12,</t>
  </si>
  <si>
    <t>21,12,</t>
  </si>
  <si>
    <t>22,12,</t>
  </si>
  <si>
    <t>01,12,</t>
  </si>
  <si>
    <t>08,12,</t>
  </si>
  <si>
    <t>5,6т</t>
  </si>
  <si>
    <t>9,5т</t>
  </si>
  <si>
    <t>9,7т</t>
  </si>
  <si>
    <t>7д</t>
  </si>
  <si>
    <t>8д</t>
  </si>
  <si>
    <t>9д</t>
  </si>
  <si>
    <t>увел</t>
  </si>
  <si>
    <t>19пуд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</si>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</sst>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0" fillId="5" borderId="0" xfId="0" applyFill="1" applyAlignment="1">
      <alignment horizontal="left"/>
    </xf>
    <xf numFmtId="0" fontId="4" fillId="5" borderId="1" xfId="0" applyFont="1" applyFill="1" applyBorder="1" applyAlignment="1">
      <alignment horizontal="left" vertical="top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05.12.2023 - 12.12.2023</v>
          </cell>
        </row>
        <row r="3"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13,12,</v>
          </cell>
          <cell r="L5" t="str">
            <v>14,12,</v>
          </cell>
          <cell r="M5" t="str">
            <v>15,12,</v>
          </cell>
          <cell r="N5" t="str">
            <v>17,12,</v>
          </cell>
          <cell r="O5" t="str">
            <v>19,12,</v>
          </cell>
          <cell r="S5" t="str">
            <v>18,12,</v>
          </cell>
          <cell r="X5" t="str">
            <v>01,12,</v>
          </cell>
          <cell r="Y5" t="str">
            <v>08,12,</v>
          </cell>
          <cell r="Z5" t="str">
            <v>12,12,</v>
          </cell>
        </row>
        <row r="6">
          <cell r="E6">
            <v>75101.895000000019</v>
          </cell>
          <cell r="F6">
            <v>75294.000999999989</v>
          </cell>
          <cell r="I6">
            <v>75932.527999999991</v>
          </cell>
          <cell r="J6">
            <v>-830.63299999999981</v>
          </cell>
          <cell r="K6">
            <v>2900</v>
          </cell>
          <cell r="L6">
            <v>9704</v>
          </cell>
          <cell r="M6">
            <v>12600</v>
          </cell>
          <cell r="N6">
            <v>1300</v>
          </cell>
          <cell r="O6">
            <v>2250</v>
          </cell>
          <cell r="P6">
            <v>0</v>
          </cell>
          <cell r="Q6">
            <v>0</v>
          </cell>
          <cell r="R6">
            <v>15020.379000000004</v>
          </cell>
          <cell r="S6">
            <v>36000</v>
          </cell>
          <cell r="V6">
            <v>0</v>
          </cell>
          <cell r="W6">
            <v>0</v>
          </cell>
          <cell r="X6">
            <v>13203.0918</v>
          </cell>
          <cell r="Y6">
            <v>15264.880800000003</v>
          </cell>
          <cell r="Z6">
            <v>18927.486999999997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216</v>
          </cell>
          <cell r="D7">
            <v>341</v>
          </cell>
          <cell r="E7">
            <v>260</v>
          </cell>
          <cell r="F7">
            <v>280</v>
          </cell>
          <cell r="G7">
            <v>0.4</v>
          </cell>
          <cell r="H7">
            <v>60</v>
          </cell>
          <cell r="I7">
            <v>275</v>
          </cell>
          <cell r="J7">
            <v>-15</v>
          </cell>
          <cell r="K7">
            <v>0</v>
          </cell>
          <cell r="L7">
            <v>0</v>
          </cell>
          <cell r="M7">
            <v>80</v>
          </cell>
          <cell r="R7">
            <v>52</v>
          </cell>
          <cell r="S7">
            <v>80</v>
          </cell>
          <cell r="T7">
            <v>8.4615384615384617</v>
          </cell>
          <cell r="U7">
            <v>5.384615384615385</v>
          </cell>
          <cell r="X7">
            <v>38.200000000000003</v>
          </cell>
          <cell r="Y7">
            <v>48.2</v>
          </cell>
          <cell r="Z7">
            <v>52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28.795999999999999</v>
          </cell>
          <cell r="D8">
            <v>229.041</v>
          </cell>
          <cell r="E8">
            <v>129.71199999999999</v>
          </cell>
          <cell r="F8">
            <v>123.15300000000001</v>
          </cell>
          <cell r="G8">
            <v>1</v>
          </cell>
          <cell r="H8" t="e">
            <v>#N/A</v>
          </cell>
          <cell r="I8">
            <v>162</v>
          </cell>
          <cell r="J8">
            <v>-32.288000000000011</v>
          </cell>
          <cell r="K8">
            <v>0</v>
          </cell>
          <cell r="L8">
            <v>0</v>
          </cell>
          <cell r="M8">
            <v>30</v>
          </cell>
          <cell r="R8">
            <v>25.942399999999999</v>
          </cell>
          <cell r="S8">
            <v>70</v>
          </cell>
          <cell r="T8">
            <v>8.6018641297644027</v>
          </cell>
          <cell r="U8">
            <v>4.7471706549895156</v>
          </cell>
          <cell r="X8">
            <v>23.2</v>
          </cell>
          <cell r="Y8">
            <v>26.862200000000001</v>
          </cell>
          <cell r="Z8">
            <v>54.545000000000002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1678.567</v>
          </cell>
          <cell r="D9">
            <v>1265.904</v>
          </cell>
          <cell r="E9">
            <v>1181.385</v>
          </cell>
          <cell r="F9">
            <v>1701.867</v>
          </cell>
          <cell r="G9">
            <v>1</v>
          </cell>
          <cell r="H9">
            <v>45</v>
          </cell>
          <cell r="I9">
            <v>1224.9649999999999</v>
          </cell>
          <cell r="J9">
            <v>-43.579999999999927</v>
          </cell>
          <cell r="K9">
            <v>0</v>
          </cell>
          <cell r="L9">
            <v>0</v>
          </cell>
          <cell r="M9">
            <v>0</v>
          </cell>
          <cell r="R9">
            <v>236.27699999999999</v>
          </cell>
          <cell r="S9">
            <v>500</v>
          </cell>
          <cell r="T9">
            <v>9.319006928308724</v>
          </cell>
          <cell r="U9">
            <v>7.2028466587945505</v>
          </cell>
          <cell r="X9">
            <v>331.81939999999997</v>
          </cell>
          <cell r="Y9">
            <v>227.7576</v>
          </cell>
          <cell r="Z9">
            <v>289.98099999999999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2312.732</v>
          </cell>
          <cell r="D10">
            <v>1951.84</v>
          </cell>
          <cell r="E10">
            <v>1977.625</v>
          </cell>
          <cell r="F10">
            <v>2253.2020000000002</v>
          </cell>
          <cell r="G10">
            <v>1</v>
          </cell>
          <cell r="H10">
            <v>60</v>
          </cell>
          <cell r="I10">
            <v>1959.9</v>
          </cell>
          <cell r="J10">
            <v>17.724999999999909</v>
          </cell>
          <cell r="K10">
            <v>0</v>
          </cell>
          <cell r="L10">
            <v>200</v>
          </cell>
          <cell r="M10">
            <v>400</v>
          </cell>
          <cell r="R10">
            <v>395.52499999999998</v>
          </cell>
          <cell r="S10">
            <v>1500</v>
          </cell>
          <cell r="T10">
            <v>11.006136148157513</v>
          </cell>
          <cell r="U10">
            <v>5.696737247961571</v>
          </cell>
          <cell r="X10">
            <v>311.81579999999997</v>
          </cell>
          <cell r="Y10">
            <v>380.62620000000004</v>
          </cell>
          <cell r="Z10">
            <v>542.34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126.765</v>
          </cell>
          <cell r="D11">
            <v>40.417999999999999</v>
          </cell>
          <cell r="E11">
            <v>83.165999999999997</v>
          </cell>
          <cell r="F11">
            <v>80.397999999999996</v>
          </cell>
          <cell r="G11">
            <v>1</v>
          </cell>
          <cell r="H11">
            <v>120</v>
          </cell>
          <cell r="I11">
            <v>82.506</v>
          </cell>
          <cell r="J11">
            <v>0.65999999999999659</v>
          </cell>
          <cell r="K11">
            <v>0</v>
          </cell>
          <cell r="L11">
            <v>0</v>
          </cell>
          <cell r="M11">
            <v>0</v>
          </cell>
          <cell r="R11">
            <v>16.633199999999999</v>
          </cell>
          <cell r="S11">
            <v>200</v>
          </cell>
          <cell r="T11">
            <v>16.857730322487559</v>
          </cell>
          <cell r="U11">
            <v>4.8335858403674576</v>
          </cell>
          <cell r="X11">
            <v>6.2842000000000002</v>
          </cell>
          <cell r="Y11">
            <v>7.2447999999999997</v>
          </cell>
          <cell r="Z11">
            <v>43.55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84.688000000000002</v>
          </cell>
          <cell r="D12">
            <v>185.22399999999999</v>
          </cell>
          <cell r="E12">
            <v>110.587</v>
          </cell>
          <cell r="F12">
            <v>156.60900000000001</v>
          </cell>
          <cell r="G12">
            <v>1</v>
          </cell>
          <cell r="H12">
            <v>60</v>
          </cell>
          <cell r="I12">
            <v>109.15</v>
          </cell>
          <cell r="J12">
            <v>1.4369999999999976</v>
          </cell>
          <cell r="K12">
            <v>0</v>
          </cell>
          <cell r="L12">
            <v>0</v>
          </cell>
          <cell r="M12">
            <v>30</v>
          </cell>
          <cell r="R12">
            <v>22.1174</v>
          </cell>
          <cell r="T12">
            <v>8.4372032879090675</v>
          </cell>
          <cell r="U12">
            <v>7.080805157929956</v>
          </cell>
          <cell r="X12">
            <v>22.4726</v>
          </cell>
          <cell r="Y12">
            <v>27.261200000000002</v>
          </cell>
          <cell r="Z12">
            <v>19.456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163.12899999999999</v>
          </cell>
          <cell r="D13">
            <v>192.97900000000001</v>
          </cell>
          <cell r="E13">
            <v>178.64699999999999</v>
          </cell>
          <cell r="F13">
            <v>175.923</v>
          </cell>
          <cell r="G13">
            <v>1</v>
          </cell>
          <cell r="H13">
            <v>60</v>
          </cell>
          <cell r="I13">
            <v>173</v>
          </cell>
          <cell r="J13">
            <v>5.6469999999999914</v>
          </cell>
          <cell r="K13">
            <v>0</v>
          </cell>
          <cell r="L13">
            <v>90</v>
          </cell>
          <cell r="M13">
            <v>80</v>
          </cell>
          <cell r="R13">
            <v>35.729399999999998</v>
          </cell>
          <cell r="T13">
            <v>9.6817466848029916</v>
          </cell>
          <cell r="U13">
            <v>4.9237602646559981</v>
          </cell>
          <cell r="X13">
            <v>33.510000000000005</v>
          </cell>
          <cell r="Y13">
            <v>43.957000000000001</v>
          </cell>
          <cell r="Z13">
            <v>20.777999999999999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764.21600000000001</v>
          </cell>
          <cell r="D14">
            <v>363.54199999999997</v>
          </cell>
          <cell r="E14">
            <v>430.565</v>
          </cell>
          <cell r="F14">
            <v>685.04600000000005</v>
          </cell>
          <cell r="G14">
            <v>1</v>
          </cell>
          <cell r="H14">
            <v>60</v>
          </cell>
          <cell r="I14">
            <v>422.2</v>
          </cell>
          <cell r="J14">
            <v>8.3650000000000091</v>
          </cell>
          <cell r="K14">
            <v>0</v>
          </cell>
          <cell r="L14">
            <v>0</v>
          </cell>
          <cell r="M14">
            <v>100</v>
          </cell>
          <cell r="R14">
            <v>86.113</v>
          </cell>
          <cell r="T14">
            <v>9.1164632517738333</v>
          </cell>
          <cell r="U14">
            <v>7.9551984020995672</v>
          </cell>
          <cell r="X14">
            <v>87.32759999999999</v>
          </cell>
          <cell r="Y14">
            <v>93.952399999999997</v>
          </cell>
          <cell r="Z14">
            <v>80.576999999999998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1371</v>
          </cell>
          <cell r="D15">
            <v>412</v>
          </cell>
          <cell r="E15">
            <v>515</v>
          </cell>
          <cell r="F15">
            <v>1267</v>
          </cell>
          <cell r="G15">
            <v>0.25</v>
          </cell>
          <cell r="H15">
            <v>120</v>
          </cell>
          <cell r="I15">
            <v>516</v>
          </cell>
          <cell r="J15">
            <v>-1</v>
          </cell>
          <cell r="K15">
            <v>0</v>
          </cell>
          <cell r="L15">
            <v>0</v>
          </cell>
          <cell r="M15">
            <v>0</v>
          </cell>
          <cell r="R15">
            <v>103</v>
          </cell>
          <cell r="S15">
            <v>400</v>
          </cell>
          <cell r="T15">
            <v>16.184466019417474</v>
          </cell>
          <cell r="U15">
            <v>12.300970873786408</v>
          </cell>
          <cell r="X15">
            <v>78.400000000000006</v>
          </cell>
          <cell r="Y15">
            <v>107.8</v>
          </cell>
          <cell r="Z15">
            <v>117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25.12</v>
          </cell>
          <cell r="D16">
            <v>37.143000000000001</v>
          </cell>
          <cell r="E16">
            <v>45.838999999999999</v>
          </cell>
          <cell r="F16">
            <v>14.948</v>
          </cell>
          <cell r="G16">
            <v>1</v>
          </cell>
          <cell r="H16">
            <v>30</v>
          </cell>
          <cell r="I16">
            <v>48</v>
          </cell>
          <cell r="J16">
            <v>-2.1610000000000014</v>
          </cell>
          <cell r="K16">
            <v>0</v>
          </cell>
          <cell r="L16">
            <v>0</v>
          </cell>
          <cell r="M16">
            <v>0</v>
          </cell>
          <cell r="R16">
            <v>9.1677999999999997</v>
          </cell>
          <cell r="S16">
            <v>50</v>
          </cell>
          <cell r="T16">
            <v>7.0843604790680432</v>
          </cell>
          <cell r="U16">
            <v>1.6304893213202731</v>
          </cell>
          <cell r="X16">
            <v>7.1341999999999999</v>
          </cell>
          <cell r="Y16">
            <v>5.3315999999999999</v>
          </cell>
          <cell r="Z16">
            <v>28.123999999999999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25.195</v>
          </cell>
          <cell r="D17">
            <v>104.452</v>
          </cell>
          <cell r="E17">
            <v>74.352000000000004</v>
          </cell>
          <cell r="F17">
            <v>55.295000000000002</v>
          </cell>
          <cell r="G17">
            <v>1</v>
          </cell>
          <cell r="H17">
            <v>30</v>
          </cell>
          <cell r="I17">
            <v>75</v>
          </cell>
          <cell r="J17">
            <v>-0.64799999999999613</v>
          </cell>
          <cell r="K17">
            <v>0</v>
          </cell>
          <cell r="L17">
            <v>10</v>
          </cell>
          <cell r="M17">
            <v>10</v>
          </cell>
          <cell r="R17">
            <v>14.8704</v>
          </cell>
          <cell r="S17">
            <v>30</v>
          </cell>
          <cell r="T17">
            <v>7.0808451689261886</v>
          </cell>
          <cell r="U17">
            <v>3.7184608349472779</v>
          </cell>
          <cell r="X17">
            <v>13.969200000000001</v>
          </cell>
          <cell r="Y17">
            <v>15.140199999999998</v>
          </cell>
          <cell r="Z17">
            <v>37.143000000000001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174.64099999999999</v>
          </cell>
          <cell r="D18">
            <v>389.41399999999999</v>
          </cell>
          <cell r="E18">
            <v>98.504999999999995</v>
          </cell>
          <cell r="F18">
            <v>459.49099999999999</v>
          </cell>
          <cell r="G18">
            <v>1</v>
          </cell>
          <cell r="H18">
            <v>60</v>
          </cell>
          <cell r="I18">
            <v>102.3</v>
          </cell>
          <cell r="J18">
            <v>-3.7950000000000017</v>
          </cell>
          <cell r="K18">
            <v>300</v>
          </cell>
          <cell r="L18">
            <v>0</v>
          </cell>
          <cell r="M18">
            <v>100</v>
          </cell>
          <cell r="R18">
            <v>19.701000000000001</v>
          </cell>
          <cell r="T18">
            <v>28.399116796101719</v>
          </cell>
          <cell r="U18">
            <v>23.323232323232322</v>
          </cell>
          <cell r="X18">
            <v>14.4072</v>
          </cell>
          <cell r="Y18">
            <v>28.037400000000002</v>
          </cell>
          <cell r="Z18">
            <v>8.048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21.709</v>
          </cell>
          <cell r="D19">
            <v>132.20599999999999</v>
          </cell>
          <cell r="E19">
            <v>37.957999999999998</v>
          </cell>
          <cell r="F19">
            <v>88.247</v>
          </cell>
          <cell r="G19">
            <v>1</v>
          </cell>
          <cell r="H19">
            <v>60</v>
          </cell>
          <cell r="I19">
            <v>51.3</v>
          </cell>
          <cell r="J19">
            <v>-13.341999999999999</v>
          </cell>
          <cell r="K19">
            <v>0</v>
          </cell>
          <cell r="L19">
            <v>30</v>
          </cell>
          <cell r="M19">
            <v>10</v>
          </cell>
          <cell r="R19">
            <v>7.5915999999999997</v>
          </cell>
          <cell r="T19">
            <v>16.893276779598505</v>
          </cell>
          <cell r="U19">
            <v>11.62429527372359</v>
          </cell>
          <cell r="X19">
            <v>6.0195999999999996</v>
          </cell>
          <cell r="Y19">
            <v>12.8536</v>
          </cell>
          <cell r="Z19">
            <v>3.9849999999999999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414.99900000000002</v>
          </cell>
          <cell r="D20">
            <v>401.31799999999998</v>
          </cell>
          <cell r="E20">
            <v>280.89999999999998</v>
          </cell>
          <cell r="F20">
            <v>494.233</v>
          </cell>
          <cell r="G20">
            <v>1</v>
          </cell>
          <cell r="H20">
            <v>45</v>
          </cell>
          <cell r="I20">
            <v>289.3</v>
          </cell>
          <cell r="J20">
            <v>-8.4000000000000341</v>
          </cell>
          <cell r="K20">
            <v>0</v>
          </cell>
          <cell r="L20">
            <v>0</v>
          </cell>
          <cell r="M20">
            <v>0</v>
          </cell>
          <cell r="R20">
            <v>56.179999999999993</v>
          </cell>
          <cell r="S20">
            <v>50</v>
          </cell>
          <cell r="T20">
            <v>9.6873086507653969</v>
          </cell>
          <cell r="U20">
            <v>8.7973122107511585</v>
          </cell>
          <cell r="X20">
            <v>61.679400000000001</v>
          </cell>
          <cell r="Y20">
            <v>67.368600000000001</v>
          </cell>
          <cell r="Z20">
            <v>53.329000000000001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1700</v>
          </cell>
          <cell r="D21">
            <v>838</v>
          </cell>
          <cell r="E21">
            <v>731</v>
          </cell>
          <cell r="F21">
            <v>1771</v>
          </cell>
          <cell r="G21">
            <v>0.25</v>
          </cell>
          <cell r="H21">
            <v>120</v>
          </cell>
          <cell r="I21">
            <v>766</v>
          </cell>
          <cell r="J21">
            <v>-35</v>
          </cell>
          <cell r="K21">
            <v>0</v>
          </cell>
          <cell r="L21">
            <v>0</v>
          </cell>
          <cell r="M21">
            <v>0</v>
          </cell>
          <cell r="R21">
            <v>146.19999999999999</v>
          </cell>
          <cell r="S21">
            <v>600</v>
          </cell>
          <cell r="T21">
            <v>16.217510259917923</v>
          </cell>
          <cell r="U21">
            <v>12.113543091655268</v>
          </cell>
          <cell r="X21">
            <v>109</v>
          </cell>
          <cell r="Y21">
            <v>149.80000000000001</v>
          </cell>
          <cell r="Z21">
            <v>254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661.28</v>
          </cell>
          <cell r="D22">
            <v>1298.8489999999999</v>
          </cell>
          <cell r="E22">
            <v>1004.789</v>
          </cell>
          <cell r="F22">
            <v>939.24199999999996</v>
          </cell>
          <cell r="G22">
            <v>1</v>
          </cell>
          <cell r="H22">
            <v>45</v>
          </cell>
          <cell r="I22">
            <v>984.5</v>
          </cell>
          <cell r="J22">
            <v>20.288999999999987</v>
          </cell>
          <cell r="K22">
            <v>0</v>
          </cell>
          <cell r="L22">
            <v>270</v>
          </cell>
          <cell r="M22">
            <v>250</v>
          </cell>
          <cell r="O22">
            <v>200</v>
          </cell>
          <cell r="R22">
            <v>200.95779999999999</v>
          </cell>
          <cell r="S22">
            <v>250</v>
          </cell>
          <cell r="T22">
            <v>8.5054772693570495</v>
          </cell>
          <cell r="U22">
            <v>4.6738270422944517</v>
          </cell>
          <cell r="X22">
            <v>135.57139999999998</v>
          </cell>
          <cell r="Y22">
            <v>209.14180000000002</v>
          </cell>
          <cell r="Z22">
            <v>224.989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1171</v>
          </cell>
          <cell r="D23">
            <v>4530</v>
          </cell>
          <cell r="E23">
            <v>1769</v>
          </cell>
          <cell r="F23">
            <v>1363</v>
          </cell>
          <cell r="G23">
            <v>0.12</v>
          </cell>
          <cell r="H23">
            <v>60</v>
          </cell>
          <cell r="I23">
            <v>1791</v>
          </cell>
          <cell r="J23">
            <v>-22</v>
          </cell>
          <cell r="K23">
            <v>0</v>
          </cell>
          <cell r="L23">
            <v>200</v>
          </cell>
          <cell r="M23">
            <v>400</v>
          </cell>
          <cell r="R23">
            <v>353.8</v>
          </cell>
          <cell r="S23">
            <v>1000</v>
          </cell>
          <cell r="T23">
            <v>8.3747880158281518</v>
          </cell>
          <cell r="U23">
            <v>3.8524590163934427</v>
          </cell>
          <cell r="X23">
            <v>273</v>
          </cell>
          <cell r="Y23">
            <v>328</v>
          </cell>
          <cell r="Z23">
            <v>565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1695</v>
          </cell>
          <cell r="D24">
            <v>1451</v>
          </cell>
          <cell r="E24">
            <v>785</v>
          </cell>
          <cell r="F24">
            <v>2322</v>
          </cell>
          <cell r="G24">
            <v>0.25</v>
          </cell>
          <cell r="H24">
            <v>120</v>
          </cell>
          <cell r="I24">
            <v>827</v>
          </cell>
          <cell r="J24">
            <v>-42</v>
          </cell>
          <cell r="K24">
            <v>0</v>
          </cell>
          <cell r="L24">
            <v>0</v>
          </cell>
          <cell r="M24">
            <v>0</v>
          </cell>
          <cell r="R24">
            <v>157</v>
          </cell>
          <cell r="S24">
            <v>400</v>
          </cell>
          <cell r="T24">
            <v>17.337579617834393</v>
          </cell>
          <cell r="U24">
            <v>14.789808917197453</v>
          </cell>
          <cell r="X24">
            <v>121.2</v>
          </cell>
          <cell r="Y24">
            <v>154.6</v>
          </cell>
          <cell r="Z24">
            <v>215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229.43700000000001</v>
          </cell>
          <cell r="D25">
            <v>343.245</v>
          </cell>
          <cell r="E25">
            <v>179.06800000000001</v>
          </cell>
          <cell r="F25">
            <v>249.714</v>
          </cell>
          <cell r="G25">
            <v>1</v>
          </cell>
          <cell r="H25">
            <v>120</v>
          </cell>
          <cell r="I25">
            <v>177.05699999999999</v>
          </cell>
          <cell r="J25">
            <v>2.0110000000000241</v>
          </cell>
          <cell r="K25">
            <v>0</v>
          </cell>
          <cell r="L25">
            <v>100</v>
          </cell>
          <cell r="M25">
            <v>0</v>
          </cell>
          <cell r="R25">
            <v>35.813600000000001</v>
          </cell>
          <cell r="S25">
            <v>200</v>
          </cell>
          <cell r="T25">
            <v>15.349308642526859</v>
          </cell>
          <cell r="U25">
            <v>6.97260258672683</v>
          </cell>
          <cell r="X25">
            <v>9.9052000000000007</v>
          </cell>
          <cell r="Y25">
            <v>46.476399999999998</v>
          </cell>
          <cell r="Z25">
            <v>8.234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151.13300000000001</v>
          </cell>
          <cell r="D26">
            <v>73.680999999999997</v>
          </cell>
          <cell r="E26">
            <v>98.218999999999994</v>
          </cell>
          <cell r="F26">
            <v>88.866</v>
          </cell>
          <cell r="G26">
            <v>1</v>
          </cell>
          <cell r="H26">
            <v>45</v>
          </cell>
          <cell r="I26">
            <v>98</v>
          </cell>
          <cell r="J26">
            <v>0.21899999999999409</v>
          </cell>
          <cell r="K26">
            <v>0</v>
          </cell>
          <cell r="L26">
            <v>30</v>
          </cell>
          <cell r="M26">
            <v>30</v>
          </cell>
          <cell r="R26">
            <v>19.643799999999999</v>
          </cell>
          <cell r="S26">
            <v>20</v>
          </cell>
          <cell r="T26">
            <v>8.5964019181624742</v>
          </cell>
          <cell r="U26">
            <v>4.523870126961179</v>
          </cell>
          <cell r="X26">
            <v>9.7401999999999997</v>
          </cell>
          <cell r="Y26">
            <v>22.537799999999997</v>
          </cell>
          <cell r="Z26">
            <v>15.013999999999999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661.62</v>
          </cell>
          <cell r="D27">
            <v>515.40800000000002</v>
          </cell>
          <cell r="E27">
            <v>412.83</v>
          </cell>
          <cell r="F27">
            <v>752.08</v>
          </cell>
          <cell r="G27">
            <v>1</v>
          </cell>
          <cell r="H27">
            <v>60</v>
          </cell>
          <cell r="I27">
            <v>412.5</v>
          </cell>
          <cell r="J27">
            <v>0.32999999999998408</v>
          </cell>
          <cell r="K27">
            <v>0</v>
          </cell>
          <cell r="L27">
            <v>0</v>
          </cell>
          <cell r="M27">
            <v>100</v>
          </cell>
          <cell r="R27">
            <v>82.566000000000003</v>
          </cell>
          <cell r="T27">
            <v>10.319986435094348</v>
          </cell>
          <cell r="U27">
            <v>9.1088341448053676</v>
          </cell>
          <cell r="X27">
            <v>75.121200000000002</v>
          </cell>
          <cell r="Y27">
            <v>100.2594</v>
          </cell>
          <cell r="Z27">
            <v>83.551000000000002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448</v>
          </cell>
          <cell r="D28">
            <v>243</v>
          </cell>
          <cell r="E28">
            <v>655</v>
          </cell>
          <cell r="F28">
            <v>16</v>
          </cell>
          <cell r="G28">
            <v>0.22</v>
          </cell>
          <cell r="H28">
            <v>120</v>
          </cell>
          <cell r="I28">
            <v>703</v>
          </cell>
          <cell r="J28">
            <v>-48</v>
          </cell>
          <cell r="K28">
            <v>0</v>
          </cell>
          <cell r="L28">
            <v>0</v>
          </cell>
          <cell r="M28">
            <v>0</v>
          </cell>
          <cell r="R28">
            <v>131</v>
          </cell>
          <cell r="S28">
            <v>800</v>
          </cell>
          <cell r="T28">
            <v>6.229007633587786</v>
          </cell>
          <cell r="U28">
            <v>0.12213740458015267</v>
          </cell>
          <cell r="X28">
            <v>93.4</v>
          </cell>
          <cell r="Y28">
            <v>141.80000000000001</v>
          </cell>
          <cell r="Z28">
            <v>115</v>
          </cell>
          <cell r="AA28">
            <v>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383.68599999999998</v>
          </cell>
          <cell r="D29">
            <v>65.126000000000005</v>
          </cell>
          <cell r="E29">
            <v>222.172</v>
          </cell>
          <cell r="F29">
            <v>153.483</v>
          </cell>
          <cell r="G29">
            <v>1</v>
          </cell>
          <cell r="H29">
            <v>45</v>
          </cell>
          <cell r="I29">
            <v>224.5</v>
          </cell>
          <cell r="J29">
            <v>-2.328000000000003</v>
          </cell>
          <cell r="K29">
            <v>0</v>
          </cell>
          <cell r="L29">
            <v>50</v>
          </cell>
          <cell r="M29">
            <v>50</v>
          </cell>
          <cell r="R29">
            <v>44.434399999999997</v>
          </cell>
          <cell r="S29">
            <v>60</v>
          </cell>
          <cell r="T29">
            <v>7.0549619213942361</v>
          </cell>
          <cell r="U29">
            <v>3.4541481374790708</v>
          </cell>
          <cell r="X29">
            <v>60.4</v>
          </cell>
          <cell r="Y29">
            <v>45.479199999999999</v>
          </cell>
          <cell r="Z29">
            <v>40.460999999999999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260.137</v>
          </cell>
          <cell r="D30">
            <v>257.44499999999999</v>
          </cell>
          <cell r="E30">
            <v>245.53299999999999</v>
          </cell>
          <cell r="F30">
            <v>192.203</v>
          </cell>
          <cell r="G30">
            <v>1</v>
          </cell>
          <cell r="H30">
            <v>45</v>
          </cell>
          <cell r="I30">
            <v>239</v>
          </cell>
          <cell r="J30">
            <v>6.532999999999987</v>
          </cell>
          <cell r="K30">
            <v>0</v>
          </cell>
          <cell r="L30">
            <v>0</v>
          </cell>
          <cell r="M30">
            <v>20</v>
          </cell>
          <cell r="R30">
            <v>49.1066</v>
          </cell>
          <cell r="S30">
            <v>150</v>
          </cell>
          <cell r="T30">
            <v>7.3758517185062695</v>
          </cell>
          <cell r="U30">
            <v>3.9139952674385929</v>
          </cell>
          <cell r="X30">
            <v>43.769400000000005</v>
          </cell>
          <cell r="Y30">
            <v>45.512599999999999</v>
          </cell>
          <cell r="Z30">
            <v>60.451000000000001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883</v>
          </cell>
          <cell r="D31">
            <v>1205</v>
          </cell>
          <cell r="E31">
            <v>886</v>
          </cell>
          <cell r="F31">
            <v>1165</v>
          </cell>
          <cell r="G31">
            <v>0.4</v>
          </cell>
          <cell r="H31">
            <v>45</v>
          </cell>
          <cell r="I31">
            <v>922</v>
          </cell>
          <cell r="J31">
            <v>-36</v>
          </cell>
          <cell r="K31">
            <v>0</v>
          </cell>
          <cell r="L31">
            <v>0</v>
          </cell>
          <cell r="M31">
            <v>0</v>
          </cell>
          <cell r="R31">
            <v>177.2</v>
          </cell>
          <cell r="S31">
            <v>200</v>
          </cell>
          <cell r="T31">
            <v>7.7031602708803613</v>
          </cell>
          <cell r="U31">
            <v>6.5744920993227991</v>
          </cell>
          <cell r="X31">
            <v>211</v>
          </cell>
          <cell r="Y31">
            <v>196</v>
          </cell>
          <cell r="Z31">
            <v>187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892.58100000000002</v>
          </cell>
          <cell r="D32">
            <v>4582.4409999999998</v>
          </cell>
          <cell r="E32">
            <v>2497</v>
          </cell>
          <cell r="F32">
            <v>2336</v>
          </cell>
          <cell r="G32">
            <v>1</v>
          </cell>
          <cell r="H32">
            <v>45</v>
          </cell>
          <cell r="I32">
            <v>2417.1999999999998</v>
          </cell>
          <cell r="J32">
            <v>79.800000000000182</v>
          </cell>
          <cell r="K32">
            <v>600</v>
          </cell>
          <cell r="L32">
            <v>100</v>
          </cell>
          <cell r="M32">
            <v>600</v>
          </cell>
          <cell r="N32">
            <v>1300</v>
          </cell>
          <cell r="R32">
            <v>499.4</v>
          </cell>
          <cell r="S32">
            <v>500</v>
          </cell>
          <cell r="T32">
            <v>9.6836203444132956</v>
          </cell>
          <cell r="U32">
            <v>4.6776131357629156</v>
          </cell>
          <cell r="X32">
            <v>334.8</v>
          </cell>
          <cell r="Y32">
            <v>520.4</v>
          </cell>
          <cell r="Z32">
            <v>501.18599999999998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625.93100000000004</v>
          </cell>
          <cell r="D33">
            <v>338.69400000000002</v>
          </cell>
          <cell r="E33">
            <v>483.49099999999999</v>
          </cell>
          <cell r="F33">
            <v>342.43099999999998</v>
          </cell>
          <cell r="G33">
            <v>1</v>
          </cell>
          <cell r="H33">
            <v>45</v>
          </cell>
          <cell r="I33">
            <v>457</v>
          </cell>
          <cell r="J33">
            <v>26.490999999999985</v>
          </cell>
          <cell r="K33">
            <v>0</v>
          </cell>
          <cell r="L33">
            <v>0</v>
          </cell>
          <cell r="M33">
            <v>0</v>
          </cell>
          <cell r="R33">
            <v>96.6982</v>
          </cell>
          <cell r="S33">
            <v>350</v>
          </cell>
          <cell r="T33">
            <v>7.1607434264546814</v>
          </cell>
          <cell r="U33">
            <v>3.5412344800627102</v>
          </cell>
          <cell r="X33">
            <v>95.563800000000001</v>
          </cell>
          <cell r="Y33">
            <v>73.842999999999989</v>
          </cell>
          <cell r="Z33">
            <v>110.578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113</v>
          </cell>
          <cell r="D34">
            <v>265</v>
          </cell>
          <cell r="E34">
            <v>147</v>
          </cell>
          <cell r="F34">
            <v>226</v>
          </cell>
          <cell r="G34">
            <v>0.36</v>
          </cell>
          <cell r="H34">
            <v>45</v>
          </cell>
          <cell r="I34">
            <v>185</v>
          </cell>
          <cell r="J34">
            <v>-38</v>
          </cell>
          <cell r="K34">
            <v>0</v>
          </cell>
          <cell r="L34">
            <v>0</v>
          </cell>
          <cell r="M34">
            <v>0</v>
          </cell>
          <cell r="R34">
            <v>29.4</v>
          </cell>
          <cell r="T34">
            <v>7.6870748299319729</v>
          </cell>
          <cell r="U34">
            <v>7.6870748299319729</v>
          </cell>
          <cell r="X34">
            <v>19.600000000000001</v>
          </cell>
          <cell r="Y34">
            <v>34.799999999999997</v>
          </cell>
          <cell r="Z34">
            <v>36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D35">
            <v>1971</v>
          </cell>
          <cell r="E35">
            <v>781</v>
          </cell>
          <cell r="F35">
            <v>1187</v>
          </cell>
          <cell r="G35">
            <v>0.4</v>
          </cell>
          <cell r="H35">
            <v>60</v>
          </cell>
          <cell r="I35">
            <v>778</v>
          </cell>
          <cell r="J35">
            <v>3</v>
          </cell>
          <cell r="K35">
            <v>0</v>
          </cell>
          <cell r="L35">
            <v>0</v>
          </cell>
          <cell r="M35">
            <v>0</v>
          </cell>
          <cell r="R35">
            <v>156.19999999999999</v>
          </cell>
          <cell r="T35">
            <v>7.5992317541613321</v>
          </cell>
          <cell r="U35">
            <v>7.5992317541613321</v>
          </cell>
          <cell r="X35">
            <v>26.6</v>
          </cell>
          <cell r="Y35">
            <v>113</v>
          </cell>
          <cell r="Z35">
            <v>28</v>
          </cell>
          <cell r="AA35" t="str">
            <v>костик</v>
          </cell>
          <cell r="AB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D36">
            <v>1000</v>
          </cell>
          <cell r="E36">
            <v>0</v>
          </cell>
          <cell r="F36">
            <v>1000</v>
          </cell>
          <cell r="G36">
            <v>0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C37">
            <v>27.7</v>
          </cell>
          <cell r="D37">
            <v>14.673</v>
          </cell>
          <cell r="E37">
            <v>24.494</v>
          </cell>
          <cell r="F37">
            <v>6.2270000000000003</v>
          </cell>
          <cell r="G37">
            <v>0</v>
          </cell>
          <cell r="H37">
            <v>45</v>
          </cell>
          <cell r="I37">
            <v>27.1</v>
          </cell>
          <cell r="J37">
            <v>-2.6060000000000016</v>
          </cell>
          <cell r="K37">
            <v>0</v>
          </cell>
          <cell r="L37">
            <v>0</v>
          </cell>
          <cell r="M37">
            <v>0</v>
          </cell>
          <cell r="R37">
            <v>4.8987999999999996</v>
          </cell>
          <cell r="T37">
            <v>1.2711276230913695</v>
          </cell>
          <cell r="U37">
            <v>1.2711276230913695</v>
          </cell>
          <cell r="X37">
            <v>1.5310000000000001</v>
          </cell>
          <cell r="Y37">
            <v>4.7598000000000003</v>
          </cell>
          <cell r="Z37">
            <v>2.7959999999999998</v>
          </cell>
          <cell r="AA37" t="str">
            <v>вывод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217</v>
          </cell>
          <cell r="D38">
            <v>129</v>
          </cell>
          <cell r="E38">
            <v>333</v>
          </cell>
          <cell r="F38">
            <v>11</v>
          </cell>
          <cell r="G38">
            <v>0.35</v>
          </cell>
          <cell r="H38">
            <v>45</v>
          </cell>
          <cell r="I38">
            <v>326</v>
          </cell>
          <cell r="J38">
            <v>7</v>
          </cell>
          <cell r="K38">
            <v>0</v>
          </cell>
          <cell r="L38">
            <v>240</v>
          </cell>
          <cell r="M38">
            <v>40</v>
          </cell>
          <cell r="R38">
            <v>66.599999999999994</v>
          </cell>
          <cell r="S38">
            <v>200</v>
          </cell>
          <cell r="T38">
            <v>7.3723723723723733</v>
          </cell>
          <cell r="U38">
            <v>0.16516516516516519</v>
          </cell>
          <cell r="X38">
            <v>42.8</v>
          </cell>
          <cell r="Y38">
            <v>62.6</v>
          </cell>
          <cell r="Z38">
            <v>79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151</v>
          </cell>
          <cell r="D39">
            <v>120</v>
          </cell>
          <cell r="E39">
            <v>217</v>
          </cell>
          <cell r="F39">
            <v>54</v>
          </cell>
          <cell r="G39">
            <v>0.35</v>
          </cell>
          <cell r="H39">
            <v>45</v>
          </cell>
          <cell r="I39">
            <v>237</v>
          </cell>
          <cell r="J39">
            <v>-20</v>
          </cell>
          <cell r="K39">
            <v>0</v>
          </cell>
          <cell r="L39">
            <v>240</v>
          </cell>
          <cell r="M39">
            <v>80</v>
          </cell>
          <cell r="R39">
            <v>43.4</v>
          </cell>
          <cell r="T39">
            <v>8.6175115207373274</v>
          </cell>
          <cell r="U39">
            <v>1.2442396313364055</v>
          </cell>
          <cell r="X39">
            <v>25.2</v>
          </cell>
          <cell r="Y39">
            <v>50.8</v>
          </cell>
          <cell r="Z39">
            <v>4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51</v>
          </cell>
          <cell r="D40">
            <v>321</v>
          </cell>
          <cell r="E40">
            <v>130</v>
          </cell>
          <cell r="F40">
            <v>242</v>
          </cell>
          <cell r="G40">
            <v>0.4</v>
          </cell>
          <cell r="H40">
            <v>45</v>
          </cell>
          <cell r="I40">
            <v>136</v>
          </cell>
          <cell r="J40">
            <v>-6</v>
          </cell>
          <cell r="K40">
            <v>0</v>
          </cell>
          <cell r="L40">
            <v>0</v>
          </cell>
          <cell r="M40">
            <v>0</v>
          </cell>
          <cell r="R40">
            <v>26</v>
          </cell>
          <cell r="T40">
            <v>9.3076923076923084</v>
          </cell>
          <cell r="U40">
            <v>9.3076923076923084</v>
          </cell>
          <cell r="X40">
            <v>34.6</v>
          </cell>
          <cell r="Y40">
            <v>30.4</v>
          </cell>
          <cell r="Z40">
            <v>28</v>
          </cell>
          <cell r="AA40" t="str">
            <v>магаз</v>
          </cell>
          <cell r="AB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168</v>
          </cell>
          <cell r="D41">
            <v>988</v>
          </cell>
          <cell r="E41">
            <v>309</v>
          </cell>
          <cell r="F41">
            <v>820</v>
          </cell>
          <cell r="G41">
            <v>0.09</v>
          </cell>
          <cell r="H41" t="e">
            <v>#N/A</v>
          </cell>
          <cell r="I41">
            <v>335</v>
          </cell>
          <cell r="J41">
            <v>-26</v>
          </cell>
          <cell r="K41">
            <v>0</v>
          </cell>
          <cell r="L41">
            <v>0</v>
          </cell>
          <cell r="M41">
            <v>0</v>
          </cell>
          <cell r="R41">
            <v>61.8</v>
          </cell>
          <cell r="T41">
            <v>13.268608414239482</v>
          </cell>
          <cell r="U41">
            <v>13.268608414239482</v>
          </cell>
          <cell r="X41">
            <v>21</v>
          </cell>
          <cell r="Y41">
            <v>54.6</v>
          </cell>
          <cell r="Z41">
            <v>50</v>
          </cell>
          <cell r="AA41" t="str">
            <v>костик</v>
          </cell>
          <cell r="AB41" t="str">
            <v>кос</v>
          </cell>
        </row>
        <row r="42">
          <cell r="A42" t="str">
            <v>6227 МОЛОЧНЫЕ ТРАДИЦ. сос п/о мгс 0.6кг LTF  ОСТАНКИНО</v>
          </cell>
          <cell r="B42" t="str">
            <v>шт</v>
          </cell>
          <cell r="C42">
            <v>947</v>
          </cell>
          <cell r="D42">
            <v>74</v>
          </cell>
          <cell r="E42">
            <v>190</v>
          </cell>
          <cell r="F42">
            <v>786</v>
          </cell>
          <cell r="G42">
            <v>0.6</v>
          </cell>
          <cell r="H42">
            <v>45</v>
          </cell>
          <cell r="I42">
            <v>234</v>
          </cell>
          <cell r="J42">
            <v>-44</v>
          </cell>
          <cell r="K42">
            <v>0</v>
          </cell>
          <cell r="L42">
            <v>0</v>
          </cell>
          <cell r="M42">
            <v>0</v>
          </cell>
          <cell r="R42">
            <v>38</v>
          </cell>
          <cell r="T42">
            <v>20.684210526315791</v>
          </cell>
          <cell r="U42">
            <v>20.684210526315791</v>
          </cell>
          <cell r="X42">
            <v>134.19999999999999</v>
          </cell>
          <cell r="Y42">
            <v>33.6</v>
          </cell>
          <cell r="Z42">
            <v>54</v>
          </cell>
          <cell r="AA42" t="str">
            <v>см кода</v>
          </cell>
          <cell r="AB42" t="e">
            <v>#N/A</v>
          </cell>
        </row>
        <row r="43">
          <cell r="A43" t="str">
            <v>6228 МЯСНОЕ АССОРТИ к/з с/н мгс 1/90 10шт.  ОСТАНКИНО</v>
          </cell>
          <cell r="B43" t="str">
            <v>шт</v>
          </cell>
          <cell r="C43">
            <v>79</v>
          </cell>
          <cell r="D43">
            <v>974</v>
          </cell>
          <cell r="E43">
            <v>379</v>
          </cell>
          <cell r="F43">
            <v>661</v>
          </cell>
          <cell r="G43">
            <v>0.09</v>
          </cell>
          <cell r="H43" t="e">
            <v>#N/A</v>
          </cell>
          <cell r="I43">
            <v>440</v>
          </cell>
          <cell r="J43">
            <v>-61</v>
          </cell>
          <cell r="K43">
            <v>0</v>
          </cell>
          <cell r="L43">
            <v>0</v>
          </cell>
          <cell r="M43">
            <v>0</v>
          </cell>
          <cell r="R43">
            <v>75.8</v>
          </cell>
          <cell r="T43">
            <v>8.7203166226912927</v>
          </cell>
          <cell r="U43">
            <v>8.7203166226912927</v>
          </cell>
          <cell r="X43">
            <v>31</v>
          </cell>
          <cell r="Y43">
            <v>60.6</v>
          </cell>
          <cell r="Z43">
            <v>97</v>
          </cell>
          <cell r="AA43" t="str">
            <v>костик</v>
          </cell>
          <cell r="AB43">
            <v>0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68</v>
          </cell>
          <cell r="D44">
            <v>312</v>
          </cell>
          <cell r="E44">
            <v>186</v>
          </cell>
          <cell r="F44">
            <v>167</v>
          </cell>
          <cell r="G44">
            <v>0.38</v>
          </cell>
          <cell r="H44">
            <v>45</v>
          </cell>
          <cell r="I44">
            <v>390</v>
          </cell>
          <cell r="J44">
            <v>-204</v>
          </cell>
          <cell r="K44">
            <v>0</v>
          </cell>
          <cell r="L44">
            <v>0</v>
          </cell>
          <cell r="M44">
            <v>80</v>
          </cell>
          <cell r="R44">
            <v>37.200000000000003</v>
          </cell>
          <cell r="S44">
            <v>80</v>
          </cell>
          <cell r="T44">
            <v>8.7903225806451601</v>
          </cell>
          <cell r="U44">
            <v>4.489247311827957</v>
          </cell>
          <cell r="X44">
            <v>14</v>
          </cell>
          <cell r="Y44">
            <v>33.4</v>
          </cell>
          <cell r="Z44">
            <v>108</v>
          </cell>
          <cell r="AA44">
            <v>0</v>
          </cell>
          <cell r="AB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210</v>
          </cell>
          <cell r="D45">
            <v>162</v>
          </cell>
          <cell r="E45">
            <v>187</v>
          </cell>
          <cell r="F45">
            <v>184</v>
          </cell>
          <cell r="G45">
            <v>0.4</v>
          </cell>
          <cell r="H45">
            <v>60</v>
          </cell>
          <cell r="I45">
            <v>188</v>
          </cell>
          <cell r="J45">
            <v>-1</v>
          </cell>
          <cell r="K45">
            <v>0</v>
          </cell>
          <cell r="L45">
            <v>80</v>
          </cell>
          <cell r="M45">
            <v>40</v>
          </cell>
          <cell r="R45">
            <v>37.4</v>
          </cell>
          <cell r="T45">
            <v>8.1283422459893053</v>
          </cell>
          <cell r="U45">
            <v>4.9197860962566846</v>
          </cell>
          <cell r="X45">
            <v>41.6</v>
          </cell>
          <cell r="Y45">
            <v>41.8</v>
          </cell>
          <cell r="Z45">
            <v>26</v>
          </cell>
          <cell r="AA45" t="str">
            <v>костик</v>
          </cell>
          <cell r="AB45" t="e">
            <v>#N/A</v>
          </cell>
        </row>
        <row r="46">
          <cell r="A46" t="str">
            <v>6259 К ЧАЮ Советское наследие вар н/о мгс  ОСТАНКИНО</v>
          </cell>
          <cell r="B46" t="str">
            <v>кг</v>
          </cell>
          <cell r="C46">
            <v>4.1029999999999998</v>
          </cell>
          <cell r="D46">
            <v>10.444000000000001</v>
          </cell>
          <cell r="E46">
            <v>2.6230000000000002</v>
          </cell>
          <cell r="F46">
            <v>11.923999999999999</v>
          </cell>
          <cell r="G46">
            <v>1</v>
          </cell>
          <cell r="H46">
            <v>30</v>
          </cell>
          <cell r="I46">
            <v>2.5</v>
          </cell>
          <cell r="J46">
            <v>0.12300000000000022</v>
          </cell>
          <cell r="K46">
            <v>0</v>
          </cell>
          <cell r="L46">
            <v>0</v>
          </cell>
          <cell r="M46">
            <v>0</v>
          </cell>
          <cell r="R46">
            <v>0.52460000000000007</v>
          </cell>
          <cell r="T46">
            <v>22.729698818147156</v>
          </cell>
          <cell r="U46">
            <v>22.729698818147156</v>
          </cell>
          <cell r="X46">
            <v>2.7866</v>
          </cell>
          <cell r="Y46">
            <v>0.2918</v>
          </cell>
          <cell r="Z46">
            <v>2.6230000000000002</v>
          </cell>
          <cell r="AA46" t="str">
            <v>увел</v>
          </cell>
          <cell r="AB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215</v>
          </cell>
          <cell r="D47">
            <v>447</v>
          </cell>
          <cell r="E47">
            <v>367</v>
          </cell>
          <cell r="F47">
            <v>289</v>
          </cell>
          <cell r="G47">
            <v>0.4</v>
          </cell>
          <cell r="H47">
            <v>60</v>
          </cell>
          <cell r="I47">
            <v>373</v>
          </cell>
          <cell r="J47">
            <v>-6</v>
          </cell>
          <cell r="K47">
            <v>0</v>
          </cell>
          <cell r="L47">
            <v>160</v>
          </cell>
          <cell r="M47">
            <v>80</v>
          </cell>
          <cell r="R47">
            <v>73.400000000000006</v>
          </cell>
          <cell r="S47">
            <v>80</v>
          </cell>
          <cell r="T47">
            <v>8.2970027247956395</v>
          </cell>
          <cell r="U47">
            <v>3.9373297002724792</v>
          </cell>
          <cell r="X47">
            <v>74.599999999999994</v>
          </cell>
          <cell r="Y47">
            <v>79.8</v>
          </cell>
          <cell r="Z47">
            <v>50</v>
          </cell>
          <cell r="AA47" t="str">
            <v>костик</v>
          </cell>
          <cell r="AB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409</v>
          </cell>
          <cell r="D48">
            <v>1109</v>
          </cell>
          <cell r="E48">
            <v>472</v>
          </cell>
          <cell r="F48">
            <v>1038</v>
          </cell>
          <cell r="G48">
            <v>0.3</v>
          </cell>
          <cell r="H48">
            <v>45</v>
          </cell>
          <cell r="I48">
            <v>475</v>
          </cell>
          <cell r="J48">
            <v>-3</v>
          </cell>
          <cell r="K48">
            <v>0</v>
          </cell>
          <cell r="L48">
            <v>0</v>
          </cell>
          <cell r="M48">
            <v>0</v>
          </cell>
          <cell r="R48">
            <v>94.4</v>
          </cell>
          <cell r="T48">
            <v>10.995762711864407</v>
          </cell>
          <cell r="U48">
            <v>10.995762711864407</v>
          </cell>
          <cell r="X48">
            <v>69.2</v>
          </cell>
          <cell r="Y48">
            <v>103.8</v>
          </cell>
          <cell r="Z48">
            <v>114</v>
          </cell>
          <cell r="AA48">
            <v>0</v>
          </cell>
          <cell r="AB48" t="str">
            <v>кост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1240</v>
          </cell>
          <cell r="D49">
            <v>2738</v>
          </cell>
          <cell r="E49">
            <v>2019</v>
          </cell>
          <cell r="F49">
            <v>1941</v>
          </cell>
          <cell r="G49">
            <v>0.27</v>
          </cell>
          <cell r="H49">
            <v>45</v>
          </cell>
          <cell r="I49">
            <v>2016</v>
          </cell>
          <cell r="J49">
            <v>3</v>
          </cell>
          <cell r="K49">
            <v>0</v>
          </cell>
          <cell r="L49">
            <v>0</v>
          </cell>
          <cell r="M49">
            <v>600</v>
          </cell>
          <cell r="R49">
            <v>403.8</v>
          </cell>
          <cell r="S49">
            <v>900</v>
          </cell>
          <cell r="T49">
            <v>8.5215453194650816</v>
          </cell>
          <cell r="U49">
            <v>4.8068350668647843</v>
          </cell>
          <cell r="X49">
            <v>388.4</v>
          </cell>
          <cell r="Y49">
            <v>403.6</v>
          </cell>
          <cell r="Z49">
            <v>537</v>
          </cell>
          <cell r="AA49">
            <v>0</v>
          </cell>
          <cell r="AB49" t="e">
            <v>#N/A</v>
          </cell>
        </row>
        <row r="50">
          <cell r="A50" t="str">
            <v>6301 БАЛЫКОВАЯ СН в/к в/у  ОСТАНКИНО</v>
          </cell>
          <cell r="B50" t="str">
            <v>кг</v>
          </cell>
          <cell r="C50">
            <v>6.335</v>
          </cell>
          <cell r="D50">
            <v>2.83</v>
          </cell>
          <cell r="E50">
            <v>9.1649999999999991</v>
          </cell>
          <cell r="G50">
            <v>1</v>
          </cell>
          <cell r="H50">
            <v>45</v>
          </cell>
          <cell r="I50">
            <v>36</v>
          </cell>
          <cell r="J50">
            <v>-26.835000000000001</v>
          </cell>
          <cell r="K50">
            <v>0</v>
          </cell>
          <cell r="L50">
            <v>0</v>
          </cell>
          <cell r="M50">
            <v>10</v>
          </cell>
          <cell r="O50">
            <v>50</v>
          </cell>
          <cell r="R50">
            <v>1.8329999999999997</v>
          </cell>
          <cell r="S50">
            <v>50</v>
          </cell>
          <cell r="T50">
            <v>32.733224222585932</v>
          </cell>
          <cell r="U50">
            <v>0</v>
          </cell>
          <cell r="X50">
            <v>6.3178000000000001</v>
          </cell>
          <cell r="Y50">
            <v>4.9159999999999995</v>
          </cell>
          <cell r="Z50">
            <v>0</v>
          </cell>
          <cell r="AA50" t="str">
            <v>костик</v>
          </cell>
          <cell r="AB50" t="e">
            <v>#N/A</v>
          </cell>
        </row>
        <row r="51">
          <cell r="A51" t="str">
            <v>6302 БАЛЫКОВАЯ СН в/к в/у 0.35кг 8шт.  ОСТАНКИНО</v>
          </cell>
          <cell r="B51" t="str">
            <v>шт</v>
          </cell>
          <cell r="C51">
            <v>53</v>
          </cell>
          <cell r="D51">
            <v>213</v>
          </cell>
          <cell r="E51">
            <v>96</v>
          </cell>
          <cell r="F51">
            <v>161</v>
          </cell>
          <cell r="G51">
            <v>0.35</v>
          </cell>
          <cell r="H51">
            <v>45</v>
          </cell>
          <cell r="I51">
            <v>132</v>
          </cell>
          <cell r="J51">
            <v>-36</v>
          </cell>
          <cell r="K51">
            <v>0</v>
          </cell>
          <cell r="L51">
            <v>40</v>
          </cell>
          <cell r="M51">
            <v>0</v>
          </cell>
          <cell r="R51">
            <v>19.2</v>
          </cell>
          <cell r="T51">
            <v>10.46875</v>
          </cell>
          <cell r="U51">
            <v>8.3854166666666679</v>
          </cell>
          <cell r="X51">
            <v>17</v>
          </cell>
          <cell r="Y51">
            <v>29.4</v>
          </cell>
          <cell r="Z51">
            <v>27</v>
          </cell>
          <cell r="AA51" t="e">
            <v>#N/A</v>
          </cell>
          <cell r="AB51" t="e">
            <v>#N/A</v>
          </cell>
        </row>
        <row r="52">
          <cell r="A52" t="str">
            <v>6303 МЯСНЫЕ Папа может сос п/о мгс 1.5*3  ОСТАНКИНО</v>
          </cell>
          <cell r="B52" t="str">
            <v>кг</v>
          </cell>
          <cell r="C52">
            <v>325.404</v>
          </cell>
          <cell r="D52">
            <v>214.45400000000001</v>
          </cell>
          <cell r="E52">
            <v>227.71700000000001</v>
          </cell>
          <cell r="F52">
            <v>227.71199999999999</v>
          </cell>
          <cell r="G52">
            <v>1</v>
          </cell>
          <cell r="H52">
            <v>45</v>
          </cell>
          <cell r="I52">
            <v>223.3</v>
          </cell>
          <cell r="J52">
            <v>4.4170000000000016</v>
          </cell>
          <cell r="K52">
            <v>0</v>
          </cell>
          <cell r="L52">
            <v>30</v>
          </cell>
          <cell r="M52">
            <v>50</v>
          </cell>
          <cell r="R52">
            <v>45.543400000000005</v>
          </cell>
          <cell r="S52">
            <v>80</v>
          </cell>
          <cell r="T52">
            <v>8.5130227431417058</v>
          </cell>
          <cell r="U52">
            <v>4.9998902146084827</v>
          </cell>
          <cell r="X52">
            <v>52.990400000000001</v>
          </cell>
          <cell r="Y52">
            <v>48.191600000000001</v>
          </cell>
          <cell r="Z52">
            <v>38.828000000000003</v>
          </cell>
          <cell r="AA52" t="e">
            <v>#N/A</v>
          </cell>
          <cell r="AB52" t="e">
            <v>#N/A</v>
          </cell>
        </row>
        <row r="53">
          <cell r="A53" t="str">
            <v>6325 ДОКТОРСКАЯ ПРЕМИУМ вар п/о 0.4кг 8шт.  ОСТАНКИНО</v>
          </cell>
          <cell r="B53" t="str">
            <v>шт</v>
          </cell>
          <cell r="C53">
            <v>488</v>
          </cell>
          <cell r="D53">
            <v>743</v>
          </cell>
          <cell r="E53">
            <v>571</v>
          </cell>
          <cell r="F53">
            <v>652</v>
          </cell>
          <cell r="G53">
            <v>0.4</v>
          </cell>
          <cell r="H53">
            <v>60</v>
          </cell>
          <cell r="I53">
            <v>580</v>
          </cell>
          <cell r="J53">
            <v>-9</v>
          </cell>
          <cell r="K53">
            <v>0</v>
          </cell>
          <cell r="L53">
            <v>0</v>
          </cell>
          <cell r="M53">
            <v>120</v>
          </cell>
          <cell r="R53">
            <v>114.2</v>
          </cell>
          <cell r="S53">
            <v>280</v>
          </cell>
          <cell r="T53">
            <v>9.2119089316987743</v>
          </cell>
          <cell r="U53">
            <v>5.7092819614711035</v>
          </cell>
          <cell r="X53">
            <v>106</v>
          </cell>
          <cell r="Y53">
            <v>123.4</v>
          </cell>
          <cell r="Z53">
            <v>107</v>
          </cell>
          <cell r="AA53">
            <v>0</v>
          </cell>
          <cell r="AB53" t="e">
            <v>#N/A</v>
          </cell>
        </row>
        <row r="54">
          <cell r="A54" t="str">
            <v>6333 МЯСНАЯ Папа может вар п/о 0.4кг 8шт.  ОСТАНКИНО</v>
          </cell>
          <cell r="B54" t="str">
            <v>шт</v>
          </cell>
          <cell r="C54">
            <v>3574</v>
          </cell>
          <cell r="D54">
            <v>13422</v>
          </cell>
          <cell r="E54">
            <v>9025</v>
          </cell>
          <cell r="F54">
            <v>7897</v>
          </cell>
          <cell r="G54">
            <v>0.4</v>
          </cell>
          <cell r="H54">
            <v>60</v>
          </cell>
          <cell r="I54">
            <v>9089</v>
          </cell>
          <cell r="J54">
            <v>-64</v>
          </cell>
          <cell r="K54">
            <v>1200</v>
          </cell>
          <cell r="L54">
            <v>1800</v>
          </cell>
          <cell r="M54">
            <v>2000</v>
          </cell>
          <cell r="R54">
            <v>1805</v>
          </cell>
          <cell r="S54">
            <v>4600</v>
          </cell>
          <cell r="T54">
            <v>9.0288088642659279</v>
          </cell>
          <cell r="U54">
            <v>4.3750692520775623</v>
          </cell>
          <cell r="X54">
            <v>1481.2</v>
          </cell>
          <cell r="Y54">
            <v>1902.8</v>
          </cell>
          <cell r="Z54">
            <v>2523</v>
          </cell>
          <cell r="AA54" t="str">
            <v>пл1000</v>
          </cell>
          <cell r="AB54">
            <v>0</v>
          </cell>
        </row>
        <row r="55">
          <cell r="A55" t="str">
            <v>6353 ЭКСТРА Папа может вар п/о 0.4кг 8шт.  ОСТАНКИНО</v>
          </cell>
          <cell r="B55" t="str">
            <v>шт</v>
          </cell>
          <cell r="C55">
            <v>1612</v>
          </cell>
          <cell r="D55">
            <v>2056</v>
          </cell>
          <cell r="E55">
            <v>1848</v>
          </cell>
          <cell r="F55">
            <v>1784</v>
          </cell>
          <cell r="G55">
            <v>0.4</v>
          </cell>
          <cell r="H55">
            <v>60</v>
          </cell>
          <cell r="I55">
            <v>1881</v>
          </cell>
          <cell r="J55">
            <v>-33</v>
          </cell>
          <cell r="K55">
            <v>0</v>
          </cell>
          <cell r="L55">
            <v>400</v>
          </cell>
          <cell r="M55">
            <v>240</v>
          </cell>
          <cell r="R55">
            <v>369.6</v>
          </cell>
          <cell r="S55">
            <v>880</v>
          </cell>
          <cell r="T55">
            <v>8.9393939393939394</v>
          </cell>
          <cell r="U55">
            <v>4.8268398268398265</v>
          </cell>
          <cell r="X55">
            <v>388.4</v>
          </cell>
          <cell r="Y55">
            <v>403.6</v>
          </cell>
          <cell r="Z55">
            <v>396</v>
          </cell>
          <cell r="AA55" t="str">
            <v>м1200</v>
          </cell>
          <cell r="AB55" t="e">
            <v>#N/A</v>
          </cell>
        </row>
        <row r="56">
          <cell r="A56" t="str">
            <v>6392 ФИЛЕЙНАЯ Папа может вар п/о 0.4кг. ОСТАНКИНО</v>
          </cell>
          <cell r="B56" t="str">
            <v>шт</v>
          </cell>
          <cell r="C56">
            <v>4965</v>
          </cell>
          <cell r="D56">
            <v>3273</v>
          </cell>
          <cell r="E56">
            <v>4401</v>
          </cell>
          <cell r="F56">
            <v>3784</v>
          </cell>
          <cell r="G56">
            <v>0.4</v>
          </cell>
          <cell r="H56">
            <v>60</v>
          </cell>
          <cell r="I56">
            <v>4431</v>
          </cell>
          <cell r="J56">
            <v>-30</v>
          </cell>
          <cell r="K56">
            <v>800</v>
          </cell>
          <cell r="L56">
            <v>400</v>
          </cell>
          <cell r="M56">
            <v>800</v>
          </cell>
          <cell r="O56">
            <v>1000</v>
          </cell>
          <cell r="R56">
            <v>880.2</v>
          </cell>
          <cell r="S56">
            <v>2200</v>
          </cell>
          <cell r="T56">
            <v>8.1617814133151558</v>
          </cell>
          <cell r="U56">
            <v>4.2990229493296974</v>
          </cell>
          <cell r="X56">
            <v>841.8</v>
          </cell>
          <cell r="Y56">
            <v>874.6</v>
          </cell>
          <cell r="Z56">
            <v>1332</v>
          </cell>
          <cell r="AA56" t="str">
            <v>м400</v>
          </cell>
          <cell r="AB56" t="e">
            <v>#N/A</v>
          </cell>
        </row>
        <row r="57">
          <cell r="A57" t="str">
            <v>6427 КЛАССИЧЕСКАЯ ПМ вар п/о 0.35кг 8шт. ОСТАНКИНО</v>
          </cell>
          <cell r="B57" t="str">
            <v>шт</v>
          </cell>
          <cell r="C57">
            <v>936</v>
          </cell>
          <cell r="D57">
            <v>2157</v>
          </cell>
          <cell r="E57">
            <v>1550</v>
          </cell>
          <cell r="F57">
            <v>1509</v>
          </cell>
          <cell r="G57">
            <v>0.35</v>
          </cell>
          <cell r="H57">
            <v>60</v>
          </cell>
          <cell r="I57">
            <v>1578</v>
          </cell>
          <cell r="J57">
            <v>-28</v>
          </cell>
          <cell r="K57">
            <v>0</v>
          </cell>
          <cell r="L57">
            <v>120</v>
          </cell>
          <cell r="M57">
            <v>280</v>
          </cell>
          <cell r="R57">
            <v>310</v>
          </cell>
          <cell r="S57">
            <v>880</v>
          </cell>
          <cell r="T57">
            <v>8.9967741935483865</v>
          </cell>
          <cell r="U57">
            <v>4.8677419354838714</v>
          </cell>
          <cell r="X57">
            <v>228.6</v>
          </cell>
          <cell r="Y57">
            <v>314.60000000000002</v>
          </cell>
          <cell r="Z57">
            <v>408</v>
          </cell>
          <cell r="AA57" t="str">
            <v>костик</v>
          </cell>
          <cell r="AB57" t="e">
            <v>#N/A</v>
          </cell>
        </row>
        <row r="58">
          <cell r="A58" t="str">
            <v>6438 БОГАТЫРСКИЕ Папа Может сос п/о в/у 0,3кг  ОСТАНКИНО</v>
          </cell>
          <cell r="B58" t="str">
            <v>шт</v>
          </cell>
          <cell r="C58">
            <v>263</v>
          </cell>
          <cell r="D58">
            <v>499</v>
          </cell>
          <cell r="E58">
            <v>397</v>
          </cell>
          <cell r="F58">
            <v>351</v>
          </cell>
          <cell r="G58">
            <v>0.3</v>
          </cell>
          <cell r="H58">
            <v>45</v>
          </cell>
          <cell r="I58">
            <v>415</v>
          </cell>
          <cell r="J58">
            <v>-18</v>
          </cell>
          <cell r="K58">
            <v>0</v>
          </cell>
          <cell r="L58">
            <v>80</v>
          </cell>
          <cell r="M58">
            <v>80</v>
          </cell>
          <cell r="R58">
            <v>79.400000000000006</v>
          </cell>
          <cell r="S58">
            <v>120</v>
          </cell>
          <cell r="T58">
            <v>7.9471032745591934</v>
          </cell>
          <cell r="U58">
            <v>4.420654911838791</v>
          </cell>
          <cell r="X58">
            <v>86.8</v>
          </cell>
          <cell r="Y58">
            <v>95.2</v>
          </cell>
          <cell r="Z58">
            <v>41</v>
          </cell>
          <cell r="AA58" t="str">
            <v>м160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842</v>
          </cell>
          <cell r="D59">
            <v>879</v>
          </cell>
          <cell r="E59">
            <v>1004</v>
          </cell>
          <cell r="F59">
            <v>688</v>
          </cell>
          <cell r="G59">
            <v>0.1</v>
          </cell>
          <cell r="H59">
            <v>60</v>
          </cell>
          <cell r="I59">
            <v>1028</v>
          </cell>
          <cell r="J59">
            <v>-24</v>
          </cell>
          <cell r="K59">
            <v>0</v>
          </cell>
          <cell r="L59">
            <v>280</v>
          </cell>
          <cell r="M59">
            <v>140</v>
          </cell>
          <cell r="R59">
            <v>200.8</v>
          </cell>
          <cell r="S59">
            <v>560</v>
          </cell>
          <cell r="T59">
            <v>8.3067729083665327</v>
          </cell>
          <cell r="U59">
            <v>3.4262948207171311</v>
          </cell>
          <cell r="X59">
            <v>178.6</v>
          </cell>
          <cell r="Y59">
            <v>193</v>
          </cell>
          <cell r="Z59">
            <v>325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688</v>
          </cell>
          <cell r="D60">
            <v>723</v>
          </cell>
          <cell r="E60">
            <v>730</v>
          </cell>
          <cell r="F60">
            <v>671</v>
          </cell>
          <cell r="G60">
            <v>0.1</v>
          </cell>
          <cell r="H60">
            <v>60</v>
          </cell>
          <cell r="I60">
            <v>744</v>
          </cell>
          <cell r="J60">
            <v>-14</v>
          </cell>
          <cell r="K60">
            <v>0</v>
          </cell>
          <cell r="L60">
            <v>280</v>
          </cell>
          <cell r="M60">
            <v>0</v>
          </cell>
          <cell r="R60">
            <v>146</v>
          </cell>
          <cell r="S60">
            <v>280</v>
          </cell>
          <cell r="T60">
            <v>8.4315068493150687</v>
          </cell>
          <cell r="U60">
            <v>4.595890410958904</v>
          </cell>
          <cell r="X60">
            <v>129.6</v>
          </cell>
          <cell r="Y60">
            <v>154.4</v>
          </cell>
          <cell r="Z60">
            <v>160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196</v>
          </cell>
          <cell r="D61">
            <v>335</v>
          </cell>
          <cell r="E61">
            <v>290</v>
          </cell>
          <cell r="F61">
            <v>236</v>
          </cell>
          <cell r="G61">
            <v>0.4</v>
          </cell>
          <cell r="H61">
            <v>30</v>
          </cell>
          <cell r="I61">
            <v>299</v>
          </cell>
          <cell r="J61">
            <v>-9</v>
          </cell>
          <cell r="K61">
            <v>0</v>
          </cell>
          <cell r="L61">
            <v>60</v>
          </cell>
          <cell r="M61">
            <v>60</v>
          </cell>
          <cell r="R61">
            <v>58</v>
          </cell>
          <cell r="S61">
            <v>120</v>
          </cell>
          <cell r="T61">
            <v>8.2068965517241388</v>
          </cell>
          <cell r="U61">
            <v>4.068965517241379</v>
          </cell>
          <cell r="X61">
            <v>48.6</v>
          </cell>
          <cell r="Y61">
            <v>57.8</v>
          </cell>
          <cell r="Z61">
            <v>52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371.60599999999999</v>
          </cell>
          <cell r="D62">
            <v>552.17999999999995</v>
          </cell>
          <cell r="E62">
            <v>389.83</v>
          </cell>
          <cell r="F62">
            <v>406.43599999999998</v>
          </cell>
          <cell r="G62">
            <v>1</v>
          </cell>
          <cell r="H62">
            <v>45</v>
          </cell>
          <cell r="I62">
            <v>412</v>
          </cell>
          <cell r="J62">
            <v>-22.170000000000016</v>
          </cell>
          <cell r="K62">
            <v>0</v>
          </cell>
          <cell r="L62">
            <v>0</v>
          </cell>
          <cell r="M62">
            <v>100</v>
          </cell>
          <cell r="R62">
            <v>77.965999999999994</v>
          </cell>
          <cell r="S62">
            <v>150</v>
          </cell>
          <cell r="T62">
            <v>8.4195161993689549</v>
          </cell>
          <cell r="U62">
            <v>5.2129902778134056</v>
          </cell>
          <cell r="X62">
            <v>80.548400000000001</v>
          </cell>
          <cell r="Y62">
            <v>81.639399999999995</v>
          </cell>
          <cell r="Z62">
            <v>76.917000000000002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373</v>
          </cell>
          <cell r="D63">
            <v>1247</v>
          </cell>
          <cell r="E63">
            <v>820</v>
          </cell>
          <cell r="F63">
            <v>659</v>
          </cell>
          <cell r="G63">
            <v>0.28000000000000003</v>
          </cell>
          <cell r="H63">
            <v>45</v>
          </cell>
          <cell r="I63">
            <v>1076</v>
          </cell>
          <cell r="J63">
            <v>-256</v>
          </cell>
          <cell r="K63">
            <v>0</v>
          </cell>
          <cell r="L63">
            <v>480</v>
          </cell>
          <cell r="M63">
            <v>200</v>
          </cell>
          <cell r="R63">
            <v>164</v>
          </cell>
          <cell r="S63">
            <v>120</v>
          </cell>
          <cell r="T63">
            <v>8.8963414634146343</v>
          </cell>
          <cell r="U63">
            <v>4.0182926829268295</v>
          </cell>
          <cell r="X63">
            <v>121.2</v>
          </cell>
          <cell r="Y63">
            <v>195.6</v>
          </cell>
          <cell r="Z63">
            <v>154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86.334000000000003</v>
          </cell>
          <cell r="D64">
            <v>93.441999999999993</v>
          </cell>
          <cell r="E64">
            <v>88.129000000000005</v>
          </cell>
          <cell r="F64">
            <v>58.627000000000002</v>
          </cell>
          <cell r="G64">
            <v>1</v>
          </cell>
          <cell r="H64">
            <v>45</v>
          </cell>
          <cell r="I64">
            <v>87</v>
          </cell>
          <cell r="J64">
            <v>1.1290000000000049</v>
          </cell>
          <cell r="K64">
            <v>0</v>
          </cell>
          <cell r="L64">
            <v>30</v>
          </cell>
          <cell r="M64">
            <v>20</v>
          </cell>
          <cell r="R64">
            <v>17.625800000000002</v>
          </cell>
          <cell r="S64">
            <v>40</v>
          </cell>
          <cell r="T64">
            <v>8.4323548434680973</v>
          </cell>
          <cell r="U64">
            <v>3.3262036333102607</v>
          </cell>
          <cell r="X64">
            <v>11.886799999999999</v>
          </cell>
          <cell r="Y64">
            <v>15.891</v>
          </cell>
          <cell r="Z64">
            <v>13.768000000000001</v>
          </cell>
          <cell r="AA64" t="str">
            <v>магаз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365</v>
          </cell>
          <cell r="D65">
            <v>112</v>
          </cell>
          <cell r="E65">
            <v>251</v>
          </cell>
          <cell r="F65">
            <v>216</v>
          </cell>
          <cell r="G65">
            <v>0.41</v>
          </cell>
          <cell r="H65">
            <v>45</v>
          </cell>
          <cell r="I65">
            <v>260</v>
          </cell>
          <cell r="J65">
            <v>-9</v>
          </cell>
          <cell r="K65">
            <v>0</v>
          </cell>
          <cell r="L65">
            <v>70</v>
          </cell>
          <cell r="M65">
            <v>50</v>
          </cell>
          <cell r="R65">
            <v>50.2</v>
          </cell>
          <cell r="S65">
            <v>80</v>
          </cell>
          <cell r="T65">
            <v>8.286852589641434</v>
          </cell>
          <cell r="U65">
            <v>4.3027888446215137</v>
          </cell>
          <cell r="X65">
            <v>34.200000000000003</v>
          </cell>
          <cell r="Y65">
            <v>51.6</v>
          </cell>
          <cell r="Z65">
            <v>43</v>
          </cell>
          <cell r="AA65" t="str">
            <v>костик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466</v>
          </cell>
          <cell r="D66">
            <v>486</v>
          </cell>
          <cell r="E66">
            <v>577</v>
          </cell>
          <cell r="F66">
            <v>362</v>
          </cell>
          <cell r="G66">
            <v>0.41</v>
          </cell>
          <cell r="H66">
            <v>45</v>
          </cell>
          <cell r="I66">
            <v>586</v>
          </cell>
          <cell r="J66">
            <v>-9</v>
          </cell>
          <cell r="K66">
            <v>0</v>
          </cell>
          <cell r="L66">
            <v>300</v>
          </cell>
          <cell r="M66">
            <v>150</v>
          </cell>
          <cell r="R66">
            <v>115.4</v>
          </cell>
          <cell r="S66">
            <v>140</v>
          </cell>
          <cell r="T66">
            <v>8.2495667244367414</v>
          </cell>
          <cell r="U66">
            <v>3.1369150779896011</v>
          </cell>
          <cell r="X66">
            <v>81.599999999999994</v>
          </cell>
          <cell r="Y66">
            <v>124.8</v>
          </cell>
          <cell r="Z66">
            <v>90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97.415999999999997</v>
          </cell>
          <cell r="D67">
            <v>36.494999999999997</v>
          </cell>
          <cell r="E67">
            <v>62.280999999999999</v>
          </cell>
          <cell r="F67">
            <v>58.234000000000002</v>
          </cell>
          <cell r="G67">
            <v>1</v>
          </cell>
          <cell r="H67">
            <v>60</v>
          </cell>
          <cell r="I67">
            <v>59.65</v>
          </cell>
          <cell r="J67">
            <v>2.6310000000000002</v>
          </cell>
          <cell r="K67">
            <v>0</v>
          </cell>
          <cell r="L67">
            <v>30</v>
          </cell>
          <cell r="M67">
            <v>0</v>
          </cell>
          <cell r="R67">
            <v>12.456199999999999</v>
          </cell>
          <cell r="S67">
            <v>20</v>
          </cell>
          <cell r="T67">
            <v>8.6891668406094968</v>
          </cell>
          <cell r="U67">
            <v>4.6751015558517048</v>
          </cell>
          <cell r="X67">
            <v>11.6692</v>
          </cell>
          <cell r="Y67">
            <v>12.993600000000001</v>
          </cell>
          <cell r="Z67">
            <v>5.4370000000000003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222</v>
          </cell>
          <cell r="D68">
            <v>415</v>
          </cell>
          <cell r="E68">
            <v>276</v>
          </cell>
          <cell r="F68">
            <v>351</v>
          </cell>
          <cell r="G68">
            <v>0.45</v>
          </cell>
          <cell r="H68">
            <v>60</v>
          </cell>
          <cell r="I68">
            <v>306</v>
          </cell>
          <cell r="J68">
            <v>-30</v>
          </cell>
          <cell r="K68">
            <v>0</v>
          </cell>
          <cell r="L68">
            <v>80</v>
          </cell>
          <cell r="M68">
            <v>80</v>
          </cell>
          <cell r="R68">
            <v>55.2</v>
          </cell>
          <cell r="T68">
            <v>9.2572463768115938</v>
          </cell>
          <cell r="U68">
            <v>6.3586956521739131</v>
          </cell>
          <cell r="X68">
            <v>37.6</v>
          </cell>
          <cell r="Y68">
            <v>70.400000000000006</v>
          </cell>
          <cell r="Z68">
            <v>41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72.688000000000002</v>
          </cell>
          <cell r="D69">
            <v>100.279</v>
          </cell>
          <cell r="E69">
            <v>74.141999999999996</v>
          </cell>
          <cell r="F69">
            <v>69.188999999999993</v>
          </cell>
          <cell r="G69">
            <v>1</v>
          </cell>
          <cell r="H69">
            <v>60</v>
          </cell>
          <cell r="I69">
            <v>77.099999999999994</v>
          </cell>
          <cell r="J69">
            <v>-2.9579999999999984</v>
          </cell>
          <cell r="K69">
            <v>0</v>
          </cell>
          <cell r="L69">
            <v>40</v>
          </cell>
          <cell r="M69">
            <v>20</v>
          </cell>
          <cell r="R69">
            <v>14.828399999999998</v>
          </cell>
          <cell r="T69">
            <v>8.7122683499231215</v>
          </cell>
          <cell r="U69">
            <v>4.6659787974427447</v>
          </cell>
          <cell r="X69">
            <v>11.038399999999999</v>
          </cell>
          <cell r="Y69">
            <v>16.153200000000002</v>
          </cell>
          <cell r="Z69">
            <v>10.446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239</v>
          </cell>
          <cell r="D70">
            <v>375</v>
          </cell>
          <cell r="E70">
            <v>287</v>
          </cell>
          <cell r="F70">
            <v>315</v>
          </cell>
          <cell r="G70">
            <v>0.45</v>
          </cell>
          <cell r="H70">
            <v>60</v>
          </cell>
          <cell r="I70">
            <v>323</v>
          </cell>
          <cell r="J70">
            <v>-36</v>
          </cell>
          <cell r="K70">
            <v>0</v>
          </cell>
          <cell r="L70">
            <v>80</v>
          </cell>
          <cell r="M70">
            <v>80</v>
          </cell>
          <cell r="R70">
            <v>57.4</v>
          </cell>
          <cell r="T70">
            <v>8.2752613240418125</v>
          </cell>
          <cell r="U70">
            <v>5.4878048780487809</v>
          </cell>
          <cell r="X70">
            <v>34.6</v>
          </cell>
          <cell r="Y70">
            <v>68.400000000000006</v>
          </cell>
          <cell r="Z70">
            <v>38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124</v>
          </cell>
          <cell r="D71">
            <v>4</v>
          </cell>
          <cell r="E71">
            <v>63</v>
          </cell>
          <cell r="F71">
            <v>61</v>
          </cell>
          <cell r="G71">
            <v>0.45</v>
          </cell>
          <cell r="H71">
            <v>60</v>
          </cell>
          <cell r="I71">
            <v>67</v>
          </cell>
          <cell r="J71">
            <v>-4</v>
          </cell>
          <cell r="K71">
            <v>0</v>
          </cell>
          <cell r="L71">
            <v>24</v>
          </cell>
          <cell r="M71">
            <v>0</v>
          </cell>
          <cell r="R71">
            <v>12.6</v>
          </cell>
          <cell r="T71">
            <v>6.746031746031746</v>
          </cell>
          <cell r="U71">
            <v>4.8412698412698418</v>
          </cell>
          <cell r="X71">
            <v>1.2</v>
          </cell>
          <cell r="Y71">
            <v>12.2</v>
          </cell>
          <cell r="Z71">
            <v>2</v>
          </cell>
          <cell r="AA71" t="str">
            <v>н6евыв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131.22300000000001</v>
          </cell>
          <cell r="D72">
            <v>242.16200000000001</v>
          </cell>
          <cell r="E72">
            <v>156.672</v>
          </cell>
          <cell r="F72">
            <v>159.30799999999999</v>
          </cell>
          <cell r="G72">
            <v>1</v>
          </cell>
          <cell r="H72">
            <v>45</v>
          </cell>
          <cell r="I72">
            <v>149</v>
          </cell>
          <cell r="J72">
            <v>7.671999999999997</v>
          </cell>
          <cell r="K72">
            <v>0</v>
          </cell>
          <cell r="L72">
            <v>0</v>
          </cell>
          <cell r="M72">
            <v>40</v>
          </cell>
          <cell r="R72">
            <v>31.334399999999999</v>
          </cell>
          <cell r="S72">
            <v>60</v>
          </cell>
          <cell r="T72">
            <v>8.2755055147058822</v>
          </cell>
          <cell r="U72">
            <v>5.0841247957516336</v>
          </cell>
          <cell r="X72">
            <v>26.337200000000003</v>
          </cell>
          <cell r="Y72">
            <v>33.706200000000003</v>
          </cell>
          <cell r="Z72">
            <v>22.041</v>
          </cell>
          <cell r="AA72" t="str">
            <v>к</v>
          </cell>
          <cell r="AB72" t="e">
            <v>#N/A</v>
          </cell>
        </row>
        <row r="73">
          <cell r="A73" t="str">
            <v>6602 БАВАРСКИЕ ПМ сос ц/о мгс 0,35кг 8шт.  ОСТАНКИНО</v>
          </cell>
          <cell r="B73" t="str">
            <v>шт</v>
          </cell>
          <cell r="D73">
            <v>363</v>
          </cell>
          <cell r="E73">
            <v>95</v>
          </cell>
          <cell r="F73">
            <v>265</v>
          </cell>
          <cell r="G73">
            <v>0.35</v>
          </cell>
          <cell r="H73" t="e">
            <v>#N/A</v>
          </cell>
          <cell r="I73">
            <v>98</v>
          </cell>
          <cell r="J73">
            <v>-3</v>
          </cell>
          <cell r="K73">
            <v>0</v>
          </cell>
          <cell r="L73">
            <v>120</v>
          </cell>
          <cell r="M73">
            <v>0</v>
          </cell>
          <cell r="R73">
            <v>19</v>
          </cell>
          <cell r="T73">
            <v>20.263157894736842</v>
          </cell>
          <cell r="U73">
            <v>13.947368421052632</v>
          </cell>
          <cell r="X73">
            <v>0</v>
          </cell>
          <cell r="Y73">
            <v>11.4</v>
          </cell>
          <cell r="Z73">
            <v>15</v>
          </cell>
          <cell r="AA73" t="str">
            <v>костик</v>
          </cell>
          <cell r="AB73" t="e">
            <v>#N/A</v>
          </cell>
        </row>
        <row r="74">
          <cell r="A74" t="str">
            <v>6645 ВЕТЧ.КЛАССИЧЕСКАЯ СН п/о 0.8кг 4шт.  ОСТАНКИНО</v>
          </cell>
          <cell r="B74" t="str">
            <v>шт</v>
          </cell>
          <cell r="C74">
            <v>67</v>
          </cell>
          <cell r="D74">
            <v>2</v>
          </cell>
          <cell r="E74">
            <v>33</v>
          </cell>
          <cell r="F74">
            <v>34</v>
          </cell>
          <cell r="G74">
            <v>0.8</v>
          </cell>
          <cell r="H74">
            <v>60</v>
          </cell>
          <cell r="I74">
            <v>35</v>
          </cell>
          <cell r="J74">
            <v>-2</v>
          </cell>
          <cell r="K74">
            <v>0</v>
          </cell>
          <cell r="L74">
            <v>0</v>
          </cell>
          <cell r="M74">
            <v>0</v>
          </cell>
          <cell r="R74">
            <v>6.6</v>
          </cell>
          <cell r="S74">
            <v>40</v>
          </cell>
          <cell r="T74">
            <v>11.212121212121213</v>
          </cell>
          <cell r="U74">
            <v>5.1515151515151514</v>
          </cell>
          <cell r="X74">
            <v>8.1999999999999993</v>
          </cell>
          <cell r="Y74">
            <v>6.4</v>
          </cell>
          <cell r="Z74">
            <v>1</v>
          </cell>
          <cell r="AA74" t="str">
            <v>магаз</v>
          </cell>
          <cell r="AB74" t="str">
            <v>???</v>
          </cell>
        </row>
        <row r="75">
          <cell r="A75" t="str">
            <v>6648 СОЧНЫЕ Папа может сар п/о мгс 1*3  ОСТАНКИНО</v>
          </cell>
          <cell r="B75" t="str">
            <v>кг</v>
          </cell>
          <cell r="C75">
            <v>40.646999999999998</v>
          </cell>
          <cell r="D75">
            <v>29.215</v>
          </cell>
          <cell r="E75">
            <v>18.713999999999999</v>
          </cell>
          <cell r="F75">
            <v>44.578000000000003</v>
          </cell>
          <cell r="G75">
            <v>1</v>
          </cell>
          <cell r="H75">
            <v>45</v>
          </cell>
          <cell r="I75">
            <v>19</v>
          </cell>
          <cell r="J75">
            <v>-0.28600000000000136</v>
          </cell>
          <cell r="K75">
            <v>0</v>
          </cell>
          <cell r="L75">
            <v>0</v>
          </cell>
          <cell r="M75">
            <v>0</v>
          </cell>
          <cell r="R75">
            <v>3.7427999999999999</v>
          </cell>
          <cell r="T75">
            <v>11.910334508923802</v>
          </cell>
          <cell r="U75">
            <v>11.910334508923802</v>
          </cell>
          <cell r="X75">
            <v>4.1715999999999998</v>
          </cell>
          <cell r="Y75">
            <v>6.0430000000000001</v>
          </cell>
          <cell r="Z75">
            <v>1.0429999999999999</v>
          </cell>
          <cell r="AA75" t="str">
            <v>к</v>
          </cell>
          <cell r="AB75" t="e">
            <v>#N/A</v>
          </cell>
        </row>
        <row r="76">
          <cell r="A76" t="str">
            <v>6658 АРОМАТНАЯ С ЧЕСНОЧКОМ СН в/к мтс 0.330кг  ОСТАНКИНО</v>
          </cell>
          <cell r="B76" t="str">
            <v>шт</v>
          </cell>
          <cell r="C76">
            <v>64</v>
          </cell>
          <cell r="D76">
            <v>1</v>
          </cell>
          <cell r="E76">
            <v>46</v>
          </cell>
          <cell r="F76">
            <v>18</v>
          </cell>
          <cell r="G76">
            <v>0</v>
          </cell>
          <cell r="H76">
            <v>45</v>
          </cell>
          <cell r="I76">
            <v>47</v>
          </cell>
          <cell r="J76">
            <v>-1</v>
          </cell>
          <cell r="K76">
            <v>0</v>
          </cell>
          <cell r="L76">
            <v>0</v>
          </cell>
          <cell r="M76">
            <v>0</v>
          </cell>
          <cell r="R76">
            <v>9.1999999999999993</v>
          </cell>
          <cell r="T76">
            <v>1.956521739130435</v>
          </cell>
          <cell r="U76">
            <v>1.956521739130435</v>
          </cell>
          <cell r="X76">
            <v>2.4</v>
          </cell>
          <cell r="Y76">
            <v>8.1999999999999993</v>
          </cell>
          <cell r="Z76">
            <v>2</v>
          </cell>
          <cell r="AA76" t="str">
            <v>костик</v>
          </cell>
          <cell r="AB76" t="str">
            <v>вывод</v>
          </cell>
        </row>
        <row r="77">
          <cell r="A77" t="str">
            <v>6661 СОЧНЫЙ ГРИЛЬ ПМ сос п/о мгс 1.5*4_Маяк  ОСТАНКИНО</v>
          </cell>
          <cell r="B77" t="str">
            <v>кг</v>
          </cell>
          <cell r="C77">
            <v>43.576000000000001</v>
          </cell>
          <cell r="D77">
            <v>78.363</v>
          </cell>
          <cell r="E77">
            <v>42.277000000000001</v>
          </cell>
          <cell r="F77">
            <v>50.478999999999999</v>
          </cell>
          <cell r="G77">
            <v>1</v>
          </cell>
          <cell r="H77">
            <v>45</v>
          </cell>
          <cell r="I77">
            <v>56.5</v>
          </cell>
          <cell r="J77">
            <v>-14.222999999999999</v>
          </cell>
          <cell r="K77">
            <v>0</v>
          </cell>
          <cell r="L77">
            <v>0</v>
          </cell>
          <cell r="M77">
            <v>10</v>
          </cell>
          <cell r="R77">
            <v>8.4554000000000009</v>
          </cell>
          <cell r="S77">
            <v>10</v>
          </cell>
          <cell r="T77">
            <v>8.3353833053433295</v>
          </cell>
          <cell r="U77">
            <v>5.9700309861153809</v>
          </cell>
          <cell r="X77">
            <v>11.790000000000001</v>
          </cell>
          <cell r="Y77">
            <v>9.3726000000000003</v>
          </cell>
          <cell r="Z77">
            <v>15.000999999999999</v>
          </cell>
          <cell r="AA77" t="str">
            <v>увел</v>
          </cell>
          <cell r="AB77" t="e">
            <v>#N/A</v>
          </cell>
        </row>
        <row r="78">
          <cell r="A78" t="str">
            <v>6666 БОЯНСКАЯ Папа может п/к в/у 0,28кг 8 шт. ОСТАНКИНО</v>
          </cell>
          <cell r="B78" t="str">
            <v>шт</v>
          </cell>
          <cell r="C78">
            <v>1045</v>
          </cell>
          <cell r="D78">
            <v>1464</v>
          </cell>
          <cell r="E78">
            <v>1273</v>
          </cell>
          <cell r="F78">
            <v>1176</v>
          </cell>
          <cell r="G78">
            <v>0.28000000000000003</v>
          </cell>
          <cell r="H78">
            <v>45</v>
          </cell>
          <cell r="I78">
            <v>1329</v>
          </cell>
          <cell r="J78">
            <v>-56</v>
          </cell>
          <cell r="K78">
            <v>0</v>
          </cell>
          <cell r="L78">
            <v>200</v>
          </cell>
          <cell r="M78">
            <v>280</v>
          </cell>
          <cell r="R78">
            <v>254.6</v>
          </cell>
          <cell r="S78">
            <v>480</v>
          </cell>
          <cell r="T78">
            <v>8.3896307934014143</v>
          </cell>
          <cell r="U78">
            <v>4.6190102120974075</v>
          </cell>
          <cell r="X78">
            <v>230.4</v>
          </cell>
          <cell r="Y78">
            <v>260.60000000000002</v>
          </cell>
          <cell r="Z78">
            <v>229</v>
          </cell>
          <cell r="AA78" t="e">
            <v>#N/A</v>
          </cell>
          <cell r="AB78" t="e">
            <v>#N/A</v>
          </cell>
        </row>
        <row r="79">
          <cell r="A79" t="str">
            <v>6669 ВЕНСКАЯ САЛЯМИ п/к в/у 0.28кг 8шт  ОСТАНКИНО</v>
          </cell>
          <cell r="B79" t="str">
            <v>шт</v>
          </cell>
          <cell r="C79">
            <v>610</v>
          </cell>
          <cell r="D79">
            <v>787</v>
          </cell>
          <cell r="E79">
            <v>724</v>
          </cell>
          <cell r="F79">
            <v>650</v>
          </cell>
          <cell r="G79">
            <v>0.28000000000000003</v>
          </cell>
          <cell r="H79">
            <v>45</v>
          </cell>
          <cell r="I79">
            <v>729</v>
          </cell>
          <cell r="J79">
            <v>-5</v>
          </cell>
          <cell r="K79">
            <v>0</v>
          </cell>
          <cell r="L79">
            <v>120</v>
          </cell>
          <cell r="M79">
            <v>120</v>
          </cell>
          <cell r="R79">
            <v>144.80000000000001</v>
          </cell>
          <cell r="S79">
            <v>360</v>
          </cell>
          <cell r="T79">
            <v>8.6325966850828717</v>
          </cell>
          <cell r="U79">
            <v>4.4889502762430933</v>
          </cell>
          <cell r="X79">
            <v>143</v>
          </cell>
          <cell r="Y79">
            <v>150.19999999999999</v>
          </cell>
          <cell r="Z79">
            <v>145</v>
          </cell>
          <cell r="AA79" t="e">
            <v>#N/A</v>
          </cell>
          <cell r="AB79" t="e">
            <v>#N/A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1918</v>
          </cell>
          <cell r="D80">
            <v>2472</v>
          </cell>
          <cell r="E80">
            <v>2356</v>
          </cell>
          <cell r="F80">
            <v>1982</v>
          </cell>
          <cell r="G80">
            <v>0.35</v>
          </cell>
          <cell r="H80">
            <v>45</v>
          </cell>
          <cell r="I80">
            <v>2409</v>
          </cell>
          <cell r="J80">
            <v>-53</v>
          </cell>
          <cell r="K80">
            <v>0</v>
          </cell>
          <cell r="L80">
            <v>480</v>
          </cell>
          <cell r="M80">
            <v>400</v>
          </cell>
          <cell r="R80">
            <v>471.2</v>
          </cell>
          <cell r="S80">
            <v>1200</v>
          </cell>
          <cell r="T80">
            <v>8.6205432937181659</v>
          </cell>
          <cell r="U80">
            <v>4.2062818336162993</v>
          </cell>
          <cell r="X80">
            <v>420.8</v>
          </cell>
          <cell r="Y80">
            <v>476.8</v>
          </cell>
          <cell r="Z80">
            <v>524</v>
          </cell>
          <cell r="AA80">
            <v>0</v>
          </cell>
          <cell r="AB80" t="e">
            <v>#N/A</v>
          </cell>
        </row>
        <row r="81">
          <cell r="A81" t="str">
            <v>6684 СЕРВЕЛАТ КАРЕЛЬСКИЙ ПМ в/к в/у 0.28кг  ОСТАНКИНО</v>
          </cell>
          <cell r="B81" t="str">
            <v>шт</v>
          </cell>
          <cell r="C81">
            <v>2291</v>
          </cell>
          <cell r="D81">
            <v>2066</v>
          </cell>
          <cell r="E81">
            <v>2123</v>
          </cell>
          <cell r="F81">
            <v>1838</v>
          </cell>
          <cell r="G81">
            <v>0.28000000000000003</v>
          </cell>
          <cell r="H81">
            <v>45</v>
          </cell>
          <cell r="I81">
            <v>2160</v>
          </cell>
          <cell r="J81">
            <v>-37</v>
          </cell>
          <cell r="K81">
            <v>0</v>
          </cell>
          <cell r="L81">
            <v>480</v>
          </cell>
          <cell r="M81">
            <v>400</v>
          </cell>
          <cell r="R81">
            <v>424.6</v>
          </cell>
          <cell r="S81">
            <v>800</v>
          </cell>
          <cell r="T81">
            <v>8.2854451248233634</v>
          </cell>
          <cell r="U81">
            <v>4.3287800282618933</v>
          </cell>
          <cell r="X81">
            <v>431.4</v>
          </cell>
          <cell r="Y81">
            <v>436.4</v>
          </cell>
          <cell r="Z81">
            <v>451</v>
          </cell>
          <cell r="AA81" t="str">
            <v>???</v>
          </cell>
          <cell r="AB81" t="e">
            <v>#N/A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5576</v>
          </cell>
          <cell r="D82">
            <v>4527</v>
          </cell>
          <cell r="E82">
            <v>5554</v>
          </cell>
          <cell r="F82">
            <v>4438</v>
          </cell>
          <cell r="G82">
            <v>0.35</v>
          </cell>
          <cell r="H82">
            <v>45</v>
          </cell>
          <cell r="I82">
            <v>5657</v>
          </cell>
          <cell r="J82">
            <v>-103</v>
          </cell>
          <cell r="K82">
            <v>0</v>
          </cell>
          <cell r="L82">
            <v>600</v>
          </cell>
          <cell r="M82">
            <v>1200</v>
          </cell>
          <cell r="O82">
            <v>1000</v>
          </cell>
          <cell r="R82">
            <v>1110.8</v>
          </cell>
          <cell r="S82">
            <v>3300</v>
          </cell>
          <cell r="T82">
            <v>8.5866042491897741</v>
          </cell>
          <cell r="U82">
            <v>3.9953186892329855</v>
          </cell>
          <cell r="X82">
            <v>1006.4</v>
          </cell>
          <cell r="Y82">
            <v>1062.2</v>
          </cell>
          <cell r="Z82">
            <v>1689</v>
          </cell>
          <cell r="AA82" t="str">
            <v>м-300</v>
          </cell>
          <cell r="AB82" t="e">
            <v>#N/A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444</v>
          </cell>
          <cell r="D83">
            <v>954</v>
          </cell>
          <cell r="E83">
            <v>710</v>
          </cell>
          <cell r="F83">
            <v>663</v>
          </cell>
          <cell r="G83">
            <v>0.28000000000000003</v>
          </cell>
          <cell r="H83">
            <v>45</v>
          </cell>
          <cell r="I83">
            <v>737</v>
          </cell>
          <cell r="J83">
            <v>-27</v>
          </cell>
          <cell r="K83">
            <v>0</v>
          </cell>
          <cell r="L83">
            <v>80</v>
          </cell>
          <cell r="M83">
            <v>160</v>
          </cell>
          <cell r="R83">
            <v>142</v>
          </cell>
          <cell r="S83">
            <v>280</v>
          </cell>
          <cell r="T83">
            <v>8.330985915492958</v>
          </cell>
          <cell r="U83">
            <v>4.669014084507042</v>
          </cell>
          <cell r="X83">
            <v>151.4</v>
          </cell>
          <cell r="Y83">
            <v>145.6</v>
          </cell>
          <cell r="Z83">
            <v>116</v>
          </cell>
          <cell r="AA83" t="str">
            <v>180наост</v>
          </cell>
          <cell r="AB83" t="e">
            <v>#N/A</v>
          </cell>
        </row>
        <row r="84">
          <cell r="A84" t="str">
            <v>6697 СЕРВЕЛАТ ФИНСКИЙ ПМ в/к в/у 0,35кг 8шт.  ОСТАНКИНО</v>
          </cell>
          <cell r="B84" t="str">
            <v>шт</v>
          </cell>
          <cell r="C84">
            <v>7197.1880000000001</v>
          </cell>
          <cell r="D84">
            <v>10515.812</v>
          </cell>
          <cell r="E84">
            <v>6267</v>
          </cell>
          <cell r="F84">
            <v>4729</v>
          </cell>
          <cell r="G84">
            <v>0.35</v>
          </cell>
          <cell r="H84">
            <v>45</v>
          </cell>
          <cell r="I84">
            <v>6349</v>
          </cell>
          <cell r="J84">
            <v>-82</v>
          </cell>
          <cell r="K84">
            <v>0</v>
          </cell>
          <cell r="L84">
            <v>200</v>
          </cell>
          <cell r="M84">
            <v>1400</v>
          </cell>
          <cell r="R84">
            <v>1253.4000000000001</v>
          </cell>
          <cell r="S84">
            <v>4800</v>
          </cell>
          <cell r="T84">
            <v>8.8790489867560236</v>
          </cell>
          <cell r="U84">
            <v>3.7729376097016112</v>
          </cell>
          <cell r="X84">
            <v>1174.2</v>
          </cell>
          <cell r="Y84">
            <v>1129</v>
          </cell>
          <cell r="Z84">
            <v>2127</v>
          </cell>
          <cell r="AA84">
            <v>0</v>
          </cell>
          <cell r="AB84" t="e">
            <v>#N/A</v>
          </cell>
        </row>
        <row r="85">
          <cell r="A85" t="str">
            <v>6713 СОЧНЫЙ ГРИЛЬ ПМ сос п/о мгс 0.41кг 8шт.  ОСТАНКИНО</v>
          </cell>
          <cell r="B85" t="str">
            <v>шт</v>
          </cell>
          <cell r="C85">
            <v>1442</v>
          </cell>
          <cell r="D85">
            <v>1435</v>
          </cell>
          <cell r="E85">
            <v>1357</v>
          </cell>
          <cell r="F85">
            <v>1487</v>
          </cell>
          <cell r="G85">
            <v>0.41</v>
          </cell>
          <cell r="H85">
            <v>45</v>
          </cell>
          <cell r="I85">
            <v>1396</v>
          </cell>
          <cell r="J85">
            <v>-39</v>
          </cell>
          <cell r="K85">
            <v>0</v>
          </cell>
          <cell r="L85">
            <v>0</v>
          </cell>
          <cell r="M85">
            <v>400</v>
          </cell>
          <cell r="R85">
            <v>271.39999999999998</v>
          </cell>
          <cell r="S85">
            <v>400</v>
          </cell>
          <cell r="T85">
            <v>8.4266764922623434</v>
          </cell>
          <cell r="U85">
            <v>5.4789977892409736</v>
          </cell>
          <cell r="X85">
            <v>331.6</v>
          </cell>
          <cell r="Y85">
            <v>294.8</v>
          </cell>
          <cell r="Z85">
            <v>366</v>
          </cell>
          <cell r="AA85" t="e">
            <v>#N/A</v>
          </cell>
          <cell r="AB85" t="e">
            <v>#N/A</v>
          </cell>
        </row>
        <row r="86">
          <cell r="A86" t="str">
            <v>6716 ОСОБАЯ Коровино (в сетке) 0.5кг 8шт.  ОСТАНКИНО</v>
          </cell>
          <cell r="B86" t="str">
            <v>шт</v>
          </cell>
          <cell r="C86">
            <v>464</v>
          </cell>
          <cell r="D86">
            <v>1065</v>
          </cell>
          <cell r="E86">
            <v>513</v>
          </cell>
          <cell r="F86">
            <v>1000</v>
          </cell>
          <cell r="G86">
            <v>0.5</v>
          </cell>
          <cell r="H86">
            <v>0.6</v>
          </cell>
          <cell r="I86">
            <v>539</v>
          </cell>
          <cell r="J86">
            <v>-26</v>
          </cell>
          <cell r="K86">
            <v>0</v>
          </cell>
          <cell r="L86">
            <v>0</v>
          </cell>
          <cell r="M86">
            <v>0</v>
          </cell>
          <cell r="R86">
            <v>102.6</v>
          </cell>
          <cell r="T86">
            <v>9.7465886939571149</v>
          </cell>
          <cell r="U86">
            <v>9.7465886939571149</v>
          </cell>
          <cell r="X86">
            <v>32</v>
          </cell>
          <cell r="Y86">
            <v>108</v>
          </cell>
          <cell r="Z86">
            <v>70</v>
          </cell>
          <cell r="AA86" t="str">
            <v>м-550к</v>
          </cell>
          <cell r="AB86" t="str">
            <v>кост</v>
          </cell>
        </row>
        <row r="87">
          <cell r="A87" t="str">
            <v>6722 СОЧНЫЕ ПМ сос п/о мгс 0,41кг 10шт.  ОСТАНКИНО</v>
          </cell>
          <cell r="B87" t="str">
            <v>шт</v>
          </cell>
          <cell r="C87">
            <v>4123</v>
          </cell>
          <cell r="D87">
            <v>9369</v>
          </cell>
          <cell r="E87">
            <v>6198</v>
          </cell>
          <cell r="F87">
            <v>6230</v>
          </cell>
          <cell r="G87">
            <v>0.41</v>
          </cell>
          <cell r="H87">
            <v>45</v>
          </cell>
          <cell r="I87">
            <v>5200</v>
          </cell>
          <cell r="J87">
            <v>998</v>
          </cell>
          <cell r="K87">
            <v>0</v>
          </cell>
          <cell r="L87">
            <v>400</v>
          </cell>
          <cell r="M87">
            <v>0</v>
          </cell>
          <cell r="R87">
            <v>1239.5999999999999</v>
          </cell>
          <cell r="S87">
            <v>3800</v>
          </cell>
          <cell r="T87">
            <v>8.414004517586319</v>
          </cell>
          <cell r="U87">
            <v>5.0258147789609557</v>
          </cell>
          <cell r="X87">
            <v>1220</v>
          </cell>
          <cell r="Y87">
            <v>1346.8</v>
          </cell>
          <cell r="Z87">
            <v>1574</v>
          </cell>
          <cell r="AA87" t="str">
            <v>м-1500</v>
          </cell>
          <cell r="AB87" t="e">
            <v>#N/A</v>
          </cell>
        </row>
        <row r="88">
          <cell r="A88" t="str">
            <v>6726 СЛИВОЧНЫЕ ПМ сос п/о мгс 0.41кг 10шт.  ОСТАНКИНО</v>
          </cell>
          <cell r="B88" t="str">
            <v>шт</v>
          </cell>
          <cell r="C88">
            <v>2016</v>
          </cell>
          <cell r="D88">
            <v>1177</v>
          </cell>
          <cell r="E88">
            <v>2033</v>
          </cell>
          <cell r="F88">
            <v>1143</v>
          </cell>
          <cell r="G88">
            <v>0.41</v>
          </cell>
          <cell r="H88">
            <v>45</v>
          </cell>
          <cell r="I88">
            <v>2046</v>
          </cell>
          <cell r="J88">
            <v>-13</v>
          </cell>
          <cell r="K88">
            <v>0</v>
          </cell>
          <cell r="L88">
            <v>600</v>
          </cell>
          <cell r="M88">
            <v>500</v>
          </cell>
          <cell r="R88">
            <v>406.6</v>
          </cell>
          <cell r="S88">
            <v>1200</v>
          </cell>
          <cell r="T88">
            <v>8.4677816035415638</v>
          </cell>
          <cell r="U88">
            <v>2.8111165764879487</v>
          </cell>
          <cell r="X88">
            <v>350.8</v>
          </cell>
          <cell r="Y88">
            <v>388.6</v>
          </cell>
          <cell r="Z88">
            <v>534</v>
          </cell>
          <cell r="AA88" t="e">
            <v>#N/A</v>
          </cell>
          <cell r="AB88" t="e">
            <v>#N/A</v>
          </cell>
        </row>
        <row r="89">
          <cell r="A89" t="str">
            <v>6734 ОСОБАЯ СО ШПИКОМ Коровино (в сетке) 0,5кг ОСТАНКИНО</v>
          </cell>
          <cell r="B89" t="str">
            <v>шт</v>
          </cell>
          <cell r="C89">
            <v>200</v>
          </cell>
          <cell r="E89">
            <v>33</v>
          </cell>
          <cell r="F89">
            <v>167</v>
          </cell>
          <cell r="G89">
            <v>0.5</v>
          </cell>
          <cell r="H89" t="e">
            <v>#N/A</v>
          </cell>
          <cell r="I89">
            <v>33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R89">
            <v>6.6</v>
          </cell>
          <cell r="T89">
            <v>25.303030303030305</v>
          </cell>
          <cell r="U89">
            <v>25.303030303030305</v>
          </cell>
          <cell r="X89">
            <v>0</v>
          </cell>
          <cell r="Y89">
            <v>3.4</v>
          </cell>
          <cell r="Z89">
            <v>10</v>
          </cell>
          <cell r="AA89" t="str">
            <v>увел</v>
          </cell>
          <cell r="AB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-39</v>
          </cell>
          <cell r="D90">
            <v>1370</v>
          </cell>
          <cell r="E90">
            <v>1063</v>
          </cell>
          <cell r="F90">
            <v>244</v>
          </cell>
          <cell r="G90">
            <v>0</v>
          </cell>
          <cell r="H90">
            <v>0</v>
          </cell>
          <cell r="I90">
            <v>1086</v>
          </cell>
          <cell r="J90">
            <v>-23</v>
          </cell>
          <cell r="K90">
            <v>0</v>
          </cell>
          <cell r="L90">
            <v>0</v>
          </cell>
          <cell r="M90">
            <v>0</v>
          </cell>
          <cell r="R90">
            <v>212.6</v>
          </cell>
          <cell r="T90">
            <v>1.1476952022577611</v>
          </cell>
          <cell r="U90">
            <v>1.1476952022577611</v>
          </cell>
          <cell r="X90">
            <v>102.2</v>
          </cell>
          <cell r="Y90">
            <v>208.2</v>
          </cell>
          <cell r="Z90">
            <v>196</v>
          </cell>
          <cell r="AA90" t="e">
            <v>#N/A</v>
          </cell>
          <cell r="AB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413.517</v>
          </cell>
          <cell r="D91">
            <v>641.19500000000005</v>
          </cell>
          <cell r="E91">
            <v>351.50799999999998</v>
          </cell>
          <cell r="F91">
            <v>300</v>
          </cell>
          <cell r="G91">
            <v>0</v>
          </cell>
          <cell r="H91">
            <v>0</v>
          </cell>
          <cell r="I91">
            <v>516</v>
          </cell>
          <cell r="J91">
            <v>-164.49200000000002</v>
          </cell>
          <cell r="K91">
            <v>0</v>
          </cell>
          <cell r="L91">
            <v>0</v>
          </cell>
          <cell r="M91">
            <v>0</v>
          </cell>
          <cell r="R91">
            <v>70.301599999999993</v>
          </cell>
          <cell r="T91">
            <v>4.2673281973667745</v>
          </cell>
          <cell r="U91">
            <v>4.2673281973667745</v>
          </cell>
          <cell r="X91">
            <v>28.713999999999999</v>
          </cell>
          <cell r="Y91">
            <v>93.479600000000005</v>
          </cell>
          <cell r="Z91">
            <v>8.2669999999999995</v>
          </cell>
          <cell r="AA91" t="e">
            <v>#N/A</v>
          </cell>
          <cell r="AB91" t="e">
            <v>#N/A</v>
          </cell>
        </row>
        <row r="92">
          <cell r="A92" t="str">
            <v>ПРЕСИЖН с/к дек. спец мгс ОСТАНКИНО</v>
          </cell>
          <cell r="B92" t="str">
            <v>кг</v>
          </cell>
          <cell r="D92">
            <v>7.8559999999999999</v>
          </cell>
          <cell r="E92">
            <v>0</v>
          </cell>
          <cell r="F92">
            <v>7.8559999999999999</v>
          </cell>
          <cell r="G92">
            <v>0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R92">
            <v>0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0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O83" sqref="O83"/>
    </sheetView>
  </sheetViews>
  <sheetFormatPr defaultColWidth="10.5" defaultRowHeight="11.45" customHeight="1" outlineLevelRow="1" x14ac:dyDescent="0.2"/>
  <cols>
    <col min="1" max="1" width="52.16406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7" width="6.5" style="5" bestFit="1" customWidth="1"/>
    <col min="18" max="19" width="6.6640625" style="5" bestFit="1" customWidth="1"/>
    <col min="20" max="20" width="7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33203125" style="5" customWidth="1"/>
    <col min="32" max="32" width="6.1640625" style="5" bestFit="1" customWidth="1"/>
    <col min="33" max="34" width="2" style="5" customWidth="1"/>
    <col min="35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P3" s="19" t="s">
        <v>119</v>
      </c>
      <c r="Q3" s="19" t="s">
        <v>120</v>
      </c>
      <c r="S3" s="19" t="s">
        <v>121</v>
      </c>
      <c r="AC3" s="19" t="s">
        <v>116</v>
      </c>
      <c r="AD3" s="19" t="s">
        <v>117</v>
      </c>
      <c r="AE3" s="19" t="s">
        <v>118</v>
      </c>
      <c r="AF3" s="22">
        <v>3.6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0" t="s">
        <v>98</v>
      </c>
      <c r="P4" s="16" t="s">
        <v>98</v>
      </c>
      <c r="Q4" s="16" t="s">
        <v>98</v>
      </c>
      <c r="R4" s="10" t="s">
        <v>95</v>
      </c>
      <c r="S4" s="11" t="s">
        <v>98</v>
      </c>
      <c r="T4" s="10" t="s">
        <v>99</v>
      </c>
      <c r="U4" s="12" t="s">
        <v>100</v>
      </c>
      <c r="V4" s="10" t="s">
        <v>101</v>
      </c>
      <c r="W4" s="10" t="s">
        <v>102</v>
      </c>
      <c r="X4" s="10" t="s">
        <v>95</v>
      </c>
      <c r="Y4" s="10" t="s">
        <v>95</v>
      </c>
      <c r="Z4" s="10" t="s">
        <v>103</v>
      </c>
      <c r="AA4" s="10" t="s">
        <v>104</v>
      </c>
      <c r="AB4" s="10" t="s">
        <v>105</v>
      </c>
      <c r="AC4" s="12" t="s">
        <v>106</v>
      </c>
      <c r="AD4" s="12" t="s">
        <v>106</v>
      </c>
      <c r="AE4" s="12" t="s">
        <v>106</v>
      </c>
      <c r="AF4" s="12" t="s">
        <v>106</v>
      </c>
    </row>
    <row r="5" spans="1:33" ht="25.5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107</v>
      </c>
      <c r="L5" s="14" t="s">
        <v>108</v>
      </c>
      <c r="M5" s="14" t="s">
        <v>110</v>
      </c>
      <c r="N5" s="14" t="s">
        <v>109</v>
      </c>
      <c r="O5" s="14" t="s">
        <v>123</v>
      </c>
      <c r="P5" s="14" t="s">
        <v>111</v>
      </c>
      <c r="Q5" s="14" t="s">
        <v>112</v>
      </c>
      <c r="S5" s="14" t="s">
        <v>113</v>
      </c>
      <c r="X5" s="14" t="s">
        <v>114</v>
      </c>
      <c r="Y5" s="14" t="s">
        <v>115</v>
      </c>
      <c r="Z5" s="14" t="s">
        <v>107</v>
      </c>
      <c r="AC5" s="14" t="s">
        <v>111</v>
      </c>
      <c r="AD5" s="14" t="s">
        <v>112</v>
      </c>
      <c r="AE5" s="14" t="s">
        <v>113</v>
      </c>
      <c r="AF5" s="14" t="s">
        <v>123</v>
      </c>
    </row>
    <row r="6" spans="1:33" ht="11.1" customHeight="1" x14ac:dyDescent="0.2">
      <c r="A6" s="6"/>
      <c r="B6" s="6"/>
      <c r="C6" s="3"/>
      <c r="D6" s="3"/>
      <c r="E6" s="9">
        <f>SUM(E7:E99)</f>
        <v>71672.561000000002</v>
      </c>
      <c r="F6" s="9">
        <f>SUM(F7:F99)</f>
        <v>45044.622000000003</v>
      </c>
      <c r="I6" s="9">
        <f t="shared" ref="I6:S6" si="0">SUM(I7:I99)</f>
        <v>73037.539999999994</v>
      </c>
      <c r="J6" s="9">
        <f t="shared" si="0"/>
        <v>-1364.9790000000003</v>
      </c>
      <c r="K6" s="9">
        <f t="shared" si="0"/>
        <v>12600</v>
      </c>
      <c r="L6" s="9">
        <f t="shared" si="0"/>
        <v>1300</v>
      </c>
      <c r="M6" s="9">
        <f t="shared" si="0"/>
        <v>36000</v>
      </c>
      <c r="N6" s="9">
        <f t="shared" si="0"/>
        <v>2250</v>
      </c>
      <c r="O6" s="9">
        <f t="shared" si="0"/>
        <v>6500</v>
      </c>
      <c r="P6" s="9">
        <f t="shared" si="0"/>
        <v>13030</v>
      </c>
      <c r="Q6" s="9">
        <f t="shared" si="0"/>
        <v>21174</v>
      </c>
      <c r="R6" s="9">
        <f t="shared" si="0"/>
        <v>14334.512200000005</v>
      </c>
      <c r="S6" s="9">
        <f t="shared" si="0"/>
        <v>19300</v>
      </c>
      <c r="V6" s="9">
        <f>SUM(V7:V99)</f>
        <v>0</v>
      </c>
      <c r="W6" s="9">
        <f>SUM(W7:W99)</f>
        <v>0</v>
      </c>
      <c r="X6" s="9">
        <f>SUM(X7:X99)</f>
        <v>13201.560799999999</v>
      </c>
      <c r="Y6" s="9">
        <f>SUM(Y7:Y99)</f>
        <v>15260.121000000003</v>
      </c>
      <c r="Z6" s="9">
        <f>SUM(Z7:Z99)</f>
        <v>15552.324999999997</v>
      </c>
      <c r="AC6" s="9">
        <f>SUM(AC7:AC99)</f>
        <v>5614.9000000000005</v>
      </c>
      <c r="AD6" s="9">
        <f>SUM(AD7:AD99)</f>
        <v>9493</v>
      </c>
      <c r="AE6" s="9">
        <f>SUM(AE7:AE99)</f>
        <v>9103</v>
      </c>
      <c r="AF6" s="9">
        <f>SUM(AF7:AF99)</f>
        <v>3260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130</v>
      </c>
      <c r="D7" s="8">
        <v>250</v>
      </c>
      <c r="E7" s="8">
        <v>233</v>
      </c>
      <c r="F7" s="8">
        <v>141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237</v>
      </c>
      <c r="J7" s="13">
        <f>E7-I7</f>
        <v>-4</v>
      </c>
      <c r="K7" s="13">
        <f>VLOOKUP(A:A,[1]TDSheet!$A:$M,13,0)</f>
        <v>80</v>
      </c>
      <c r="L7" s="13">
        <f>VLOOKUP(A:A,[1]TDSheet!$A:$N,14,0)</f>
        <v>0</v>
      </c>
      <c r="M7" s="13">
        <f>VLOOKUP(A:A,[1]TDSheet!$A:$S,19,0)</f>
        <v>80</v>
      </c>
      <c r="N7" s="13">
        <f>VLOOKUP(A:A,[1]TDSheet!$A:$O,15,0)</f>
        <v>0</v>
      </c>
      <c r="O7" s="13"/>
      <c r="P7" s="17">
        <v>80</v>
      </c>
      <c r="Q7" s="17">
        <v>80</v>
      </c>
      <c r="R7" s="13">
        <f>E7/5</f>
        <v>46.6</v>
      </c>
      <c r="S7" s="17"/>
      <c r="T7" s="18">
        <f>(F7+K7+L7+M7+N7+P7+Q7+S7)/R7</f>
        <v>9.8927038626609445</v>
      </c>
      <c r="U7" s="13">
        <f>F7/R7</f>
        <v>3.0257510729613735</v>
      </c>
      <c r="V7" s="13"/>
      <c r="W7" s="13"/>
      <c r="X7" s="13">
        <f>VLOOKUP(A:A,[1]TDSheet!$A:$X,24,0)</f>
        <v>38.200000000000003</v>
      </c>
      <c r="Y7" s="13">
        <f>VLOOKUP(A:A,[1]TDSheet!$A:$Y,25,0)</f>
        <v>48.2</v>
      </c>
      <c r="Z7" s="13">
        <f>VLOOKUP(A:A,[3]TDSheet!$A:$D,4,0)</f>
        <v>31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P7*G7</f>
        <v>32</v>
      </c>
      <c r="AD7" s="13">
        <f>Q7*G7</f>
        <v>32</v>
      </c>
      <c r="AE7" s="13">
        <f>S7*G7</f>
        <v>0</v>
      </c>
      <c r="AF7" s="13">
        <f>O7*G7</f>
        <v>0</v>
      </c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61.04</v>
      </c>
      <c r="D8" s="8">
        <v>134.357</v>
      </c>
      <c r="E8" s="8">
        <v>151.262</v>
      </c>
      <c r="F8" s="8">
        <v>44.134999999999998</v>
      </c>
      <c r="G8" s="1">
        <f>VLOOKUP(A:A,[1]TDSheet!$A:$G,7,0)</f>
        <v>1</v>
      </c>
      <c r="H8" s="1" t="e">
        <f>VLOOKUP(A:A,[1]TDSheet!$A:$H,8,0)</f>
        <v>#N/A</v>
      </c>
      <c r="I8" s="13">
        <f>VLOOKUP(A:A,[2]TDSheet!$A:$F,6,0)</f>
        <v>151</v>
      </c>
      <c r="J8" s="13">
        <f t="shared" ref="J8:J71" si="1">E8-I8</f>
        <v>0.26200000000000045</v>
      </c>
      <c r="K8" s="13">
        <f>VLOOKUP(A:A,[1]TDSheet!$A:$M,13,0)</f>
        <v>30</v>
      </c>
      <c r="L8" s="13">
        <f>VLOOKUP(A:A,[1]TDSheet!$A:$N,14,0)</f>
        <v>0</v>
      </c>
      <c r="M8" s="13">
        <f>VLOOKUP(A:A,[1]TDSheet!$A:$S,19,0)</f>
        <v>70</v>
      </c>
      <c r="N8" s="13">
        <f>VLOOKUP(A:A,[1]TDSheet!$A:$O,15,0)</f>
        <v>0</v>
      </c>
      <c r="O8" s="13"/>
      <c r="P8" s="17">
        <v>70</v>
      </c>
      <c r="Q8" s="17">
        <v>50</v>
      </c>
      <c r="R8" s="13">
        <f t="shared" ref="R8:R70" si="2">E8/5</f>
        <v>30.252400000000002</v>
      </c>
      <c r="S8" s="17"/>
      <c r="T8" s="18">
        <f t="shared" ref="T8:T70" si="3">(F8+K8+L8+M8+N8+P8+Q8+S8)/R8</f>
        <v>8.7310428263542725</v>
      </c>
      <c r="U8" s="13">
        <f t="shared" ref="U8:U70" si="4">F8/R8</f>
        <v>1.4588925176184366</v>
      </c>
      <c r="V8" s="13"/>
      <c r="W8" s="13"/>
      <c r="X8" s="13">
        <f>VLOOKUP(A:A,[1]TDSheet!$A:$X,24,0)</f>
        <v>23.2</v>
      </c>
      <c r="Y8" s="13">
        <f>VLOOKUP(A:A,[1]TDSheet!$A:$Y,25,0)</f>
        <v>26.862200000000001</v>
      </c>
      <c r="Z8" s="13">
        <f>VLOOKUP(A:A,[3]TDSheet!$A:$D,4,0)</f>
        <v>28.079000000000001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0" si="5">P8*G8</f>
        <v>70</v>
      </c>
      <c r="AD8" s="13">
        <f t="shared" ref="AD8:AD70" si="6">Q8*G8</f>
        <v>50</v>
      </c>
      <c r="AE8" s="13">
        <f t="shared" ref="AE8:AE70" si="7">S8*G8</f>
        <v>0</v>
      </c>
      <c r="AF8" s="13">
        <f t="shared" ref="AF8:AF71" si="8">O8*G8</f>
        <v>0</v>
      </c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2070.7469999999998</v>
      </c>
      <c r="D9" s="8">
        <v>363.30900000000003</v>
      </c>
      <c r="E9" s="8">
        <v>1217.8430000000001</v>
      </c>
      <c r="F9" s="8">
        <v>930.05700000000002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1236.8</v>
      </c>
      <c r="J9" s="13">
        <f t="shared" si="1"/>
        <v>-18.95699999999988</v>
      </c>
      <c r="K9" s="13">
        <f>VLOOKUP(A:A,[1]TDSheet!$A:$M,13,0)</f>
        <v>0</v>
      </c>
      <c r="L9" s="13">
        <f>VLOOKUP(A:A,[1]TDSheet!$A:$N,14,0)</f>
        <v>0</v>
      </c>
      <c r="M9" s="13">
        <f>VLOOKUP(A:A,[1]TDSheet!$A:$S,19,0)</f>
        <v>500</v>
      </c>
      <c r="N9" s="13">
        <f>VLOOKUP(A:A,[1]TDSheet!$A:$O,15,0)</f>
        <v>0</v>
      </c>
      <c r="O9" s="13"/>
      <c r="P9" s="17">
        <v>500</v>
      </c>
      <c r="Q9" s="17">
        <v>300</v>
      </c>
      <c r="R9" s="13">
        <f t="shared" si="2"/>
        <v>243.5686</v>
      </c>
      <c r="S9" s="17">
        <v>200</v>
      </c>
      <c r="T9" s="18">
        <f t="shared" si="3"/>
        <v>9.9768894676900057</v>
      </c>
      <c r="U9" s="13">
        <f t="shared" si="4"/>
        <v>3.8184601791856587</v>
      </c>
      <c r="V9" s="13"/>
      <c r="W9" s="13"/>
      <c r="X9" s="13">
        <f>VLOOKUP(A:A,[1]TDSheet!$A:$X,24,0)</f>
        <v>331.81939999999997</v>
      </c>
      <c r="Y9" s="13">
        <f>VLOOKUP(A:A,[1]TDSheet!$A:$Y,25,0)</f>
        <v>227.7576</v>
      </c>
      <c r="Z9" s="13">
        <f>VLOOKUP(A:A,[3]TDSheet!$A:$D,4,0)</f>
        <v>258.25200000000001</v>
      </c>
      <c r="AA9" s="13">
        <f>VLOOKUP(A:A,[1]TDSheet!$A:$AA,27,0)</f>
        <v>0</v>
      </c>
      <c r="AB9" s="13">
        <f>VLOOKUP(A:A,[1]TDSheet!$A:$AB,28,0)</f>
        <v>0</v>
      </c>
      <c r="AC9" s="13">
        <f t="shared" si="5"/>
        <v>500</v>
      </c>
      <c r="AD9" s="13">
        <f t="shared" si="6"/>
        <v>300</v>
      </c>
      <c r="AE9" s="13">
        <f t="shared" si="7"/>
        <v>200</v>
      </c>
      <c r="AF9" s="13">
        <f t="shared" si="8"/>
        <v>0</v>
      </c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2422.1880000000001</v>
      </c>
      <c r="D10" s="8">
        <v>1350.17</v>
      </c>
      <c r="E10" s="8">
        <v>1960.4929999999999</v>
      </c>
      <c r="F10" s="8">
        <v>1348.433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1936.4</v>
      </c>
      <c r="J10" s="13">
        <f t="shared" si="1"/>
        <v>24.092999999999847</v>
      </c>
      <c r="K10" s="13">
        <f>VLOOKUP(A:A,[1]TDSheet!$A:$M,13,0)</f>
        <v>400</v>
      </c>
      <c r="L10" s="13">
        <f>VLOOKUP(A:A,[1]TDSheet!$A:$N,14,0)</f>
        <v>0</v>
      </c>
      <c r="M10" s="13">
        <f>VLOOKUP(A:A,[1]TDSheet!$A:$S,19,0)</f>
        <v>1500</v>
      </c>
      <c r="N10" s="13">
        <f>VLOOKUP(A:A,[1]TDSheet!$A:$O,15,0)</f>
        <v>0</v>
      </c>
      <c r="O10" s="13">
        <v>650</v>
      </c>
      <c r="P10" s="17"/>
      <c r="Q10" s="17">
        <v>850</v>
      </c>
      <c r="R10" s="13">
        <f t="shared" si="2"/>
        <v>392.09859999999998</v>
      </c>
      <c r="S10" s="17">
        <v>1600</v>
      </c>
      <c r="T10" s="18">
        <f t="shared" si="3"/>
        <v>14.533163342077733</v>
      </c>
      <c r="U10" s="13">
        <f t="shared" si="4"/>
        <v>3.4390150844711003</v>
      </c>
      <c r="V10" s="13"/>
      <c r="W10" s="13"/>
      <c r="X10" s="13">
        <f>VLOOKUP(A:A,[1]TDSheet!$A:$X,24,0)</f>
        <v>311.81579999999997</v>
      </c>
      <c r="Y10" s="13">
        <f>VLOOKUP(A:A,[1]TDSheet!$A:$Y,25,0)</f>
        <v>380.62620000000004</v>
      </c>
      <c r="Z10" s="13">
        <f>VLOOKUP(A:A,[3]TDSheet!$A:$D,4,0)</f>
        <v>460.92500000000001</v>
      </c>
      <c r="AA10" s="13">
        <f>VLOOKUP(A:A,[1]TDSheet!$A:$AA,27,0)</f>
        <v>0</v>
      </c>
      <c r="AB10" s="13">
        <f>VLOOKUP(A:A,[1]TDSheet!$A:$AB,28,0)</f>
        <v>0</v>
      </c>
      <c r="AC10" s="13">
        <f t="shared" si="5"/>
        <v>0</v>
      </c>
      <c r="AD10" s="13">
        <f t="shared" si="6"/>
        <v>850</v>
      </c>
      <c r="AE10" s="13">
        <f t="shared" si="7"/>
        <v>1600</v>
      </c>
      <c r="AF10" s="13">
        <f t="shared" si="8"/>
        <v>650</v>
      </c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128.874</v>
      </c>
      <c r="D11" s="8">
        <v>9.7059999999999995</v>
      </c>
      <c r="E11" s="8">
        <v>81.700999999999993</v>
      </c>
      <c r="F11" s="8">
        <v>51.24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83.5</v>
      </c>
      <c r="J11" s="13">
        <f t="shared" si="1"/>
        <v>-1.7990000000000066</v>
      </c>
      <c r="K11" s="13">
        <f>VLOOKUP(A:A,[1]TDSheet!$A:$M,13,0)</f>
        <v>0</v>
      </c>
      <c r="L11" s="13">
        <f>VLOOKUP(A:A,[1]TDSheet!$A:$N,14,0)</f>
        <v>0</v>
      </c>
      <c r="M11" s="13">
        <f>VLOOKUP(A:A,[1]TDSheet!$A:$S,19,0)</f>
        <v>200</v>
      </c>
      <c r="N11" s="13">
        <f>VLOOKUP(A:A,[1]TDSheet!$A:$O,15,0)</f>
        <v>0</v>
      </c>
      <c r="O11" s="13"/>
      <c r="P11" s="17"/>
      <c r="Q11" s="17"/>
      <c r="R11" s="13">
        <f t="shared" si="2"/>
        <v>16.340199999999999</v>
      </c>
      <c r="S11" s="17"/>
      <c r="T11" s="18">
        <f t="shared" si="3"/>
        <v>15.375576798325604</v>
      </c>
      <c r="U11" s="13">
        <f t="shared" si="4"/>
        <v>3.1358245309114947</v>
      </c>
      <c r="V11" s="13"/>
      <c r="W11" s="13"/>
      <c r="X11" s="13">
        <f>VLOOKUP(A:A,[1]TDSheet!$A:$X,24,0)</f>
        <v>6.2842000000000002</v>
      </c>
      <c r="Y11" s="13">
        <f>VLOOKUP(A:A,[1]TDSheet!$A:$Y,25,0)</f>
        <v>7.2447999999999997</v>
      </c>
      <c r="Z11" s="13">
        <f>VLOOKUP(A:A,[3]TDSheet!$A:$D,4,0)</f>
        <v>6.6360000000000001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>
        <f t="shared" si="8"/>
        <v>0</v>
      </c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84.596000000000004</v>
      </c>
      <c r="D12" s="8">
        <v>153.05500000000001</v>
      </c>
      <c r="E12" s="8">
        <v>109.13200000000001</v>
      </c>
      <c r="F12" s="8">
        <v>98.488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108.5</v>
      </c>
      <c r="J12" s="13">
        <f t="shared" si="1"/>
        <v>0.632000000000005</v>
      </c>
      <c r="K12" s="13">
        <f>VLOOKUP(A:A,[1]TDSheet!$A:$M,13,0)</f>
        <v>30</v>
      </c>
      <c r="L12" s="13">
        <f>VLOOKUP(A:A,[1]TDSheet!$A:$N,14,0)</f>
        <v>0</v>
      </c>
      <c r="M12" s="13">
        <f>VLOOKUP(A:A,[1]TDSheet!$A:$S,19,0)</f>
        <v>0</v>
      </c>
      <c r="N12" s="13">
        <f>VLOOKUP(A:A,[1]TDSheet!$A:$O,15,0)</f>
        <v>0</v>
      </c>
      <c r="O12" s="13"/>
      <c r="P12" s="17">
        <v>30</v>
      </c>
      <c r="Q12" s="17">
        <v>30</v>
      </c>
      <c r="R12" s="13">
        <f t="shared" si="2"/>
        <v>21.8264</v>
      </c>
      <c r="S12" s="17"/>
      <c r="T12" s="18">
        <f t="shared" si="3"/>
        <v>8.6357805226697941</v>
      </c>
      <c r="U12" s="13">
        <f t="shared" si="4"/>
        <v>4.512333687644321</v>
      </c>
      <c r="V12" s="13"/>
      <c r="W12" s="13"/>
      <c r="X12" s="13">
        <f>VLOOKUP(A:A,[1]TDSheet!$A:$X,24,0)</f>
        <v>22.4726</v>
      </c>
      <c r="Y12" s="13">
        <f>VLOOKUP(A:A,[1]TDSheet!$A:$Y,25,0)</f>
        <v>27.261200000000002</v>
      </c>
      <c r="Z12" s="13">
        <f>VLOOKUP(A:A,[3]TDSheet!$A:$D,4,0)</f>
        <v>29.140999999999998</v>
      </c>
      <c r="AA12" s="13">
        <f>VLOOKUP(A:A,[1]TDSheet!$A:$AA,27,0)</f>
        <v>0</v>
      </c>
      <c r="AB12" s="13">
        <f>VLOOKUP(A:A,[1]TDSheet!$A:$AB,28,0)</f>
        <v>0</v>
      </c>
      <c r="AC12" s="13">
        <f t="shared" si="5"/>
        <v>30</v>
      </c>
      <c r="AD12" s="13">
        <f t="shared" si="6"/>
        <v>30</v>
      </c>
      <c r="AE12" s="13">
        <f t="shared" si="7"/>
        <v>0</v>
      </c>
      <c r="AF12" s="13">
        <f t="shared" si="8"/>
        <v>0</v>
      </c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124.23699999999999</v>
      </c>
      <c r="D13" s="8">
        <v>191.58699999999999</v>
      </c>
      <c r="E13" s="8">
        <v>112.471</v>
      </c>
      <c r="F13" s="8">
        <v>201.82499999999999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111</v>
      </c>
      <c r="J13" s="13">
        <f t="shared" si="1"/>
        <v>1.4710000000000036</v>
      </c>
      <c r="K13" s="13">
        <f>VLOOKUP(A:A,[1]TDSheet!$A:$M,13,0)</f>
        <v>80</v>
      </c>
      <c r="L13" s="13">
        <f>VLOOKUP(A:A,[1]TDSheet!$A:$N,14,0)</f>
        <v>0</v>
      </c>
      <c r="M13" s="13">
        <f>VLOOKUP(A:A,[1]TDSheet!$A:$S,19,0)</f>
        <v>0</v>
      </c>
      <c r="N13" s="13">
        <f>VLOOKUP(A:A,[1]TDSheet!$A:$O,15,0)</f>
        <v>0</v>
      </c>
      <c r="O13" s="13"/>
      <c r="P13" s="17"/>
      <c r="Q13" s="17"/>
      <c r="R13" s="13">
        <f t="shared" si="2"/>
        <v>22.494199999999999</v>
      </c>
      <c r="S13" s="17"/>
      <c r="T13" s="18">
        <f t="shared" si="3"/>
        <v>12.528785197962142</v>
      </c>
      <c r="U13" s="13">
        <f t="shared" si="4"/>
        <v>8.972312862871318</v>
      </c>
      <c r="V13" s="13"/>
      <c r="W13" s="13"/>
      <c r="X13" s="13">
        <f>VLOOKUP(A:A,[1]TDSheet!$A:$X,24,0)</f>
        <v>33.510000000000005</v>
      </c>
      <c r="Y13" s="13">
        <f>VLOOKUP(A:A,[1]TDSheet!$A:$Y,25,0)</f>
        <v>43.957000000000001</v>
      </c>
      <c r="Z13" s="13">
        <f>VLOOKUP(A:A,[3]TDSheet!$A:$D,4,0)</f>
        <v>19.486999999999998</v>
      </c>
      <c r="AA13" s="13">
        <f>VLOOKUP(A:A,[1]TDSheet!$A:$AA,27,0)</f>
        <v>0</v>
      </c>
      <c r="AB13" s="13">
        <f>VLOOKUP(A:A,[1]TDSheet!$A:$AB,28,0)</f>
        <v>0</v>
      </c>
      <c r="AC13" s="13">
        <f t="shared" si="5"/>
        <v>0</v>
      </c>
      <c r="AD13" s="13">
        <f t="shared" si="6"/>
        <v>0</v>
      </c>
      <c r="AE13" s="13">
        <f t="shared" si="7"/>
        <v>0</v>
      </c>
      <c r="AF13" s="13">
        <f t="shared" si="8"/>
        <v>0</v>
      </c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674.173</v>
      </c>
      <c r="D14" s="8">
        <v>236.77500000000001</v>
      </c>
      <c r="E14" s="8">
        <v>400.46100000000001</v>
      </c>
      <c r="F14" s="8">
        <v>413.303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399.5</v>
      </c>
      <c r="J14" s="13">
        <f t="shared" si="1"/>
        <v>0.96100000000001273</v>
      </c>
      <c r="K14" s="13">
        <f>VLOOKUP(A:A,[1]TDSheet!$A:$M,13,0)</f>
        <v>100</v>
      </c>
      <c r="L14" s="13">
        <f>VLOOKUP(A:A,[1]TDSheet!$A:$N,14,0)</f>
        <v>0</v>
      </c>
      <c r="M14" s="13">
        <f>VLOOKUP(A:A,[1]TDSheet!$A:$S,19,0)</f>
        <v>0</v>
      </c>
      <c r="N14" s="13">
        <f>VLOOKUP(A:A,[1]TDSheet!$A:$O,15,0)</f>
        <v>0</v>
      </c>
      <c r="O14" s="13"/>
      <c r="P14" s="17">
        <v>50</v>
      </c>
      <c r="Q14" s="17">
        <v>120</v>
      </c>
      <c r="R14" s="13">
        <f t="shared" si="2"/>
        <v>80.092200000000005</v>
      </c>
      <c r="S14" s="17"/>
      <c r="T14" s="18">
        <f t="shared" si="3"/>
        <v>8.5314549981146719</v>
      </c>
      <c r="U14" s="13">
        <f t="shared" si="4"/>
        <v>5.1603402079103828</v>
      </c>
      <c r="V14" s="13"/>
      <c r="W14" s="13"/>
      <c r="X14" s="13">
        <f>VLOOKUP(A:A,[1]TDSheet!$A:$X,24,0)</f>
        <v>87.32759999999999</v>
      </c>
      <c r="Y14" s="13">
        <f>VLOOKUP(A:A,[1]TDSheet!$A:$Y,25,0)</f>
        <v>93.952399999999997</v>
      </c>
      <c r="Z14" s="13">
        <f>VLOOKUP(A:A,[3]TDSheet!$A:$D,4,0)</f>
        <v>113.25700000000001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5"/>
        <v>50</v>
      </c>
      <c r="AD14" s="13">
        <f t="shared" si="6"/>
        <v>120</v>
      </c>
      <c r="AE14" s="13">
        <f t="shared" si="7"/>
        <v>0</v>
      </c>
      <c r="AF14" s="13">
        <f t="shared" si="8"/>
        <v>0</v>
      </c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1454</v>
      </c>
      <c r="D15" s="8">
        <v>13</v>
      </c>
      <c r="E15" s="8">
        <v>513</v>
      </c>
      <c r="F15" s="8">
        <v>939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527</v>
      </c>
      <c r="J15" s="13">
        <f t="shared" si="1"/>
        <v>-14</v>
      </c>
      <c r="K15" s="13">
        <f>VLOOKUP(A:A,[1]TDSheet!$A:$M,13,0)</f>
        <v>0</v>
      </c>
      <c r="L15" s="13">
        <f>VLOOKUP(A:A,[1]TDSheet!$A:$N,14,0)</f>
        <v>0</v>
      </c>
      <c r="M15" s="13">
        <f>VLOOKUP(A:A,[1]TDSheet!$A:$S,19,0)</f>
        <v>400</v>
      </c>
      <c r="N15" s="13">
        <f>VLOOKUP(A:A,[1]TDSheet!$A:$O,15,0)</f>
        <v>0</v>
      </c>
      <c r="O15" s="13"/>
      <c r="P15" s="17"/>
      <c r="Q15" s="17"/>
      <c r="R15" s="13">
        <f t="shared" si="2"/>
        <v>102.6</v>
      </c>
      <c r="S15" s="17"/>
      <c r="T15" s="18">
        <f t="shared" si="3"/>
        <v>13.050682261208578</v>
      </c>
      <c r="U15" s="13">
        <f t="shared" si="4"/>
        <v>9.1520467836257318</v>
      </c>
      <c r="V15" s="13"/>
      <c r="W15" s="13"/>
      <c r="X15" s="13">
        <f>VLOOKUP(A:A,[1]TDSheet!$A:$X,24,0)</f>
        <v>78.400000000000006</v>
      </c>
      <c r="Y15" s="13">
        <f>VLOOKUP(A:A,[1]TDSheet!$A:$Y,25,0)</f>
        <v>107.8</v>
      </c>
      <c r="Z15" s="13">
        <f>VLOOKUP(A:A,[3]TDSheet!$A:$D,4,0)</f>
        <v>111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0</v>
      </c>
      <c r="AD15" s="13">
        <f t="shared" si="6"/>
        <v>0</v>
      </c>
      <c r="AE15" s="13">
        <f t="shared" si="7"/>
        <v>0</v>
      </c>
      <c r="AF15" s="13">
        <f t="shared" si="8"/>
        <v>0</v>
      </c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34.073999999999998</v>
      </c>
      <c r="D16" s="8">
        <v>44.573</v>
      </c>
      <c r="E16" s="8">
        <v>42.98</v>
      </c>
      <c r="F16" s="8">
        <v>4.5010000000000003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43.5</v>
      </c>
      <c r="J16" s="13">
        <f t="shared" si="1"/>
        <v>-0.52000000000000313</v>
      </c>
      <c r="K16" s="13">
        <f>VLOOKUP(A:A,[1]TDSheet!$A:$M,13,0)</f>
        <v>0</v>
      </c>
      <c r="L16" s="13">
        <f>VLOOKUP(A:A,[1]TDSheet!$A:$N,14,0)</f>
        <v>0</v>
      </c>
      <c r="M16" s="13">
        <f>VLOOKUP(A:A,[1]TDSheet!$A:$S,19,0)</f>
        <v>50</v>
      </c>
      <c r="N16" s="13">
        <f>VLOOKUP(A:A,[1]TDSheet!$A:$O,15,0)</f>
        <v>0</v>
      </c>
      <c r="O16" s="13"/>
      <c r="P16" s="17">
        <v>10</v>
      </c>
      <c r="Q16" s="17"/>
      <c r="R16" s="13">
        <f t="shared" si="2"/>
        <v>8.5960000000000001</v>
      </c>
      <c r="S16" s="17"/>
      <c r="T16" s="18">
        <f t="shared" si="3"/>
        <v>7.5036063285248957</v>
      </c>
      <c r="U16" s="13">
        <f t="shared" si="4"/>
        <v>0.5236156351791531</v>
      </c>
      <c r="V16" s="13"/>
      <c r="W16" s="13"/>
      <c r="X16" s="13">
        <f>VLOOKUP(A:A,[1]TDSheet!$A:$X,24,0)</f>
        <v>7.1341999999999999</v>
      </c>
      <c r="Y16" s="13">
        <f>VLOOKUP(A:A,[1]TDSheet!$A:$Y,25,0)</f>
        <v>5.3315999999999999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5"/>
        <v>10</v>
      </c>
      <c r="AD16" s="13">
        <f t="shared" si="6"/>
        <v>0</v>
      </c>
      <c r="AE16" s="13">
        <f t="shared" si="7"/>
        <v>0</v>
      </c>
      <c r="AF16" s="13">
        <f t="shared" si="8"/>
        <v>0</v>
      </c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38.658000000000001</v>
      </c>
      <c r="D17" s="8">
        <v>132.71199999999999</v>
      </c>
      <c r="E17" s="8">
        <v>71.515000000000001</v>
      </c>
      <c r="F17" s="8">
        <v>37.475999999999999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75</v>
      </c>
      <c r="J17" s="13">
        <f t="shared" si="1"/>
        <v>-3.4849999999999994</v>
      </c>
      <c r="K17" s="13">
        <f>VLOOKUP(A:A,[1]TDSheet!$A:$M,13,0)</f>
        <v>10</v>
      </c>
      <c r="L17" s="13">
        <f>VLOOKUP(A:A,[1]TDSheet!$A:$N,14,0)</f>
        <v>0</v>
      </c>
      <c r="M17" s="13">
        <f>VLOOKUP(A:A,[1]TDSheet!$A:$S,19,0)</f>
        <v>30</v>
      </c>
      <c r="N17" s="13">
        <f>VLOOKUP(A:A,[1]TDSheet!$A:$O,15,0)</f>
        <v>0</v>
      </c>
      <c r="O17" s="13"/>
      <c r="P17" s="17">
        <v>20</v>
      </c>
      <c r="Q17" s="17">
        <v>20</v>
      </c>
      <c r="R17" s="13">
        <f t="shared" si="2"/>
        <v>14.303000000000001</v>
      </c>
      <c r="S17" s="17"/>
      <c r="T17" s="18">
        <f t="shared" si="3"/>
        <v>8.2133818080123042</v>
      </c>
      <c r="U17" s="13">
        <f t="shared" si="4"/>
        <v>2.6201496189610567</v>
      </c>
      <c r="V17" s="13"/>
      <c r="W17" s="13"/>
      <c r="X17" s="13">
        <f>VLOOKUP(A:A,[1]TDSheet!$A:$X,24,0)</f>
        <v>13.969200000000001</v>
      </c>
      <c r="Y17" s="13">
        <f>VLOOKUP(A:A,[1]TDSheet!$A:$Y,25,0)</f>
        <v>15.140199999999998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20</v>
      </c>
      <c r="AD17" s="13">
        <f t="shared" si="6"/>
        <v>20</v>
      </c>
      <c r="AE17" s="13">
        <f t="shared" si="7"/>
        <v>0</v>
      </c>
      <c r="AF17" s="13">
        <f t="shared" si="8"/>
        <v>0</v>
      </c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96.382000000000005</v>
      </c>
      <c r="D18" s="8">
        <v>387.38</v>
      </c>
      <c r="E18" s="8">
        <v>102.38200000000001</v>
      </c>
      <c r="F18" s="8">
        <v>377.35500000000002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105.4</v>
      </c>
      <c r="J18" s="13">
        <f t="shared" si="1"/>
        <v>-3.0180000000000007</v>
      </c>
      <c r="K18" s="13">
        <f>VLOOKUP(A:A,[1]TDSheet!$A:$M,13,0)</f>
        <v>100</v>
      </c>
      <c r="L18" s="13">
        <f>VLOOKUP(A:A,[1]TDSheet!$A:$N,14,0)</f>
        <v>0</v>
      </c>
      <c r="M18" s="13">
        <f>VLOOKUP(A:A,[1]TDSheet!$A:$S,19,0)</f>
        <v>0</v>
      </c>
      <c r="N18" s="13">
        <f>VLOOKUP(A:A,[1]TDSheet!$A:$O,15,0)</f>
        <v>0</v>
      </c>
      <c r="O18" s="13">
        <v>200</v>
      </c>
      <c r="P18" s="17"/>
      <c r="Q18" s="17"/>
      <c r="R18" s="13">
        <f t="shared" si="2"/>
        <v>20.476400000000002</v>
      </c>
      <c r="S18" s="17"/>
      <c r="T18" s="18">
        <f t="shared" si="3"/>
        <v>23.312447500537203</v>
      </c>
      <c r="U18" s="13">
        <f t="shared" si="4"/>
        <v>18.428776542751656</v>
      </c>
      <c r="V18" s="13"/>
      <c r="W18" s="13"/>
      <c r="X18" s="13">
        <f>VLOOKUP(A:A,[1]TDSheet!$A:$X,24,0)</f>
        <v>14.4072</v>
      </c>
      <c r="Y18" s="13">
        <f>VLOOKUP(A:A,[1]TDSheet!$A:$Y,25,0)</f>
        <v>28.037400000000002</v>
      </c>
      <c r="Z18" s="13">
        <f>VLOOKUP(A:A,[3]TDSheet!$A:$D,4,0)</f>
        <v>19.407</v>
      </c>
      <c r="AA18" s="21" t="str">
        <f>VLOOKUP(A:A,[1]TDSheet!$A:$AA,27,0)</f>
        <v>увел</v>
      </c>
      <c r="AB18" s="21" t="s">
        <v>124</v>
      </c>
      <c r="AC18" s="13">
        <f t="shared" si="5"/>
        <v>0</v>
      </c>
      <c r="AD18" s="13">
        <f t="shared" si="6"/>
        <v>0</v>
      </c>
      <c r="AE18" s="13">
        <f t="shared" si="7"/>
        <v>0</v>
      </c>
      <c r="AF18" s="13">
        <f t="shared" si="8"/>
        <v>200</v>
      </c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-0.122</v>
      </c>
      <c r="D19" s="8">
        <v>150.43100000000001</v>
      </c>
      <c r="E19" s="8">
        <v>44.206000000000003</v>
      </c>
      <c r="F19" s="8">
        <v>80.262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49.3</v>
      </c>
      <c r="J19" s="13">
        <f t="shared" si="1"/>
        <v>-5.0939999999999941</v>
      </c>
      <c r="K19" s="13">
        <f>VLOOKUP(A:A,[1]TDSheet!$A:$M,13,0)</f>
        <v>10</v>
      </c>
      <c r="L19" s="13">
        <f>VLOOKUP(A:A,[1]TDSheet!$A:$N,14,0)</f>
        <v>0</v>
      </c>
      <c r="M19" s="13">
        <f>VLOOKUP(A:A,[1]TDSheet!$A:$S,19,0)</f>
        <v>0</v>
      </c>
      <c r="N19" s="13">
        <f>VLOOKUP(A:A,[1]TDSheet!$A:$O,15,0)</f>
        <v>0</v>
      </c>
      <c r="O19" s="13"/>
      <c r="P19" s="17"/>
      <c r="Q19" s="17"/>
      <c r="R19" s="13">
        <f t="shared" si="2"/>
        <v>8.8412000000000006</v>
      </c>
      <c r="S19" s="17"/>
      <c r="T19" s="18">
        <f t="shared" si="3"/>
        <v>10.209247613446138</v>
      </c>
      <c r="U19" s="13">
        <f t="shared" si="4"/>
        <v>9.0781794326561993</v>
      </c>
      <c r="V19" s="13"/>
      <c r="W19" s="13"/>
      <c r="X19" s="13">
        <f>VLOOKUP(A:A,[1]TDSheet!$A:$X,24,0)</f>
        <v>6.0195999999999996</v>
      </c>
      <c r="Y19" s="13">
        <f>VLOOKUP(A:A,[1]TDSheet!$A:$Y,25,0)</f>
        <v>12.8536</v>
      </c>
      <c r="Z19" s="13">
        <f>VLOOKUP(A:A,[3]TDSheet!$A:$D,4,0)</f>
        <v>9.4209999999999994</v>
      </c>
      <c r="AA19" s="13">
        <f>VLOOKUP(A:A,[1]TDSheet!$A:$AA,27,0)</f>
        <v>0</v>
      </c>
      <c r="AB19" s="13">
        <f>VLOOKUP(A:A,[1]TDSheet!$A:$AB,28,0)</f>
        <v>0</v>
      </c>
      <c r="AC19" s="13">
        <f t="shared" si="5"/>
        <v>0</v>
      </c>
      <c r="AD19" s="13">
        <f t="shared" si="6"/>
        <v>0</v>
      </c>
      <c r="AE19" s="13">
        <f t="shared" si="7"/>
        <v>0</v>
      </c>
      <c r="AF19" s="13">
        <f t="shared" si="8"/>
        <v>0</v>
      </c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299.64499999999998</v>
      </c>
      <c r="D20" s="8">
        <v>330.73899999999998</v>
      </c>
      <c r="E20" s="8">
        <v>276.80900000000003</v>
      </c>
      <c r="F20" s="8">
        <v>313.08699999999999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280.62</v>
      </c>
      <c r="J20" s="13">
        <f t="shared" si="1"/>
        <v>-3.8109999999999786</v>
      </c>
      <c r="K20" s="13">
        <f>VLOOKUP(A:A,[1]TDSheet!$A:$M,13,0)</f>
        <v>0</v>
      </c>
      <c r="L20" s="13">
        <f>VLOOKUP(A:A,[1]TDSheet!$A:$N,14,0)</f>
        <v>0</v>
      </c>
      <c r="M20" s="13">
        <f>VLOOKUP(A:A,[1]TDSheet!$A:$S,19,0)</f>
        <v>50</v>
      </c>
      <c r="N20" s="13">
        <f>VLOOKUP(A:A,[1]TDSheet!$A:$O,15,0)</f>
        <v>0</v>
      </c>
      <c r="O20" s="13"/>
      <c r="P20" s="17">
        <v>50</v>
      </c>
      <c r="Q20" s="17">
        <v>100</v>
      </c>
      <c r="R20" s="13">
        <f t="shared" si="2"/>
        <v>55.361800000000002</v>
      </c>
      <c r="S20" s="17">
        <v>100</v>
      </c>
      <c r="T20" s="18">
        <f t="shared" si="3"/>
        <v>11.074188339251975</v>
      </c>
      <c r="U20" s="13">
        <f t="shared" si="4"/>
        <v>5.6552893872670325</v>
      </c>
      <c r="V20" s="13"/>
      <c r="W20" s="13"/>
      <c r="X20" s="13">
        <f>VLOOKUP(A:A,[1]TDSheet!$A:$X,24,0)</f>
        <v>61.679400000000001</v>
      </c>
      <c r="Y20" s="13">
        <f>VLOOKUP(A:A,[1]TDSheet!$A:$Y,25,0)</f>
        <v>67.368600000000001</v>
      </c>
      <c r="Z20" s="13">
        <f>VLOOKUP(A:A,[3]TDSheet!$A:$D,4,0)</f>
        <v>71.64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5"/>
        <v>50</v>
      </c>
      <c r="AD20" s="13">
        <f t="shared" si="6"/>
        <v>100</v>
      </c>
      <c r="AE20" s="13">
        <f t="shared" si="7"/>
        <v>100</v>
      </c>
      <c r="AF20" s="13">
        <f t="shared" si="8"/>
        <v>0</v>
      </c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2107</v>
      </c>
      <c r="D21" s="8">
        <v>42</v>
      </c>
      <c r="E21" s="8">
        <v>725</v>
      </c>
      <c r="F21" s="8">
        <v>1403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745</v>
      </c>
      <c r="J21" s="13">
        <f t="shared" si="1"/>
        <v>-20</v>
      </c>
      <c r="K21" s="13">
        <f>VLOOKUP(A:A,[1]TDSheet!$A:$M,13,0)</f>
        <v>0</v>
      </c>
      <c r="L21" s="13">
        <f>VLOOKUP(A:A,[1]TDSheet!$A:$N,14,0)</f>
        <v>0</v>
      </c>
      <c r="M21" s="13">
        <f>VLOOKUP(A:A,[1]TDSheet!$A:$S,19,0)</f>
        <v>600</v>
      </c>
      <c r="N21" s="13">
        <f>VLOOKUP(A:A,[1]TDSheet!$A:$O,15,0)</f>
        <v>0</v>
      </c>
      <c r="O21" s="13"/>
      <c r="P21" s="17"/>
      <c r="Q21" s="17"/>
      <c r="R21" s="13">
        <f t="shared" si="2"/>
        <v>145</v>
      </c>
      <c r="S21" s="17"/>
      <c r="T21" s="18">
        <f t="shared" si="3"/>
        <v>13.813793103448276</v>
      </c>
      <c r="U21" s="13">
        <f t="shared" si="4"/>
        <v>9.6758620689655164</v>
      </c>
      <c r="V21" s="13"/>
      <c r="W21" s="13"/>
      <c r="X21" s="13">
        <f>VLOOKUP(A:A,[1]TDSheet!$A:$X,24,0)</f>
        <v>109</v>
      </c>
      <c r="Y21" s="13">
        <f>VLOOKUP(A:A,[1]TDSheet!$A:$Y,25,0)</f>
        <v>149.80000000000001</v>
      </c>
      <c r="Z21" s="13">
        <f>VLOOKUP(A:A,[3]TDSheet!$A:$D,4,0)</f>
        <v>106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5"/>
        <v>0</v>
      </c>
      <c r="AD21" s="13">
        <f t="shared" si="6"/>
        <v>0</v>
      </c>
      <c r="AE21" s="13">
        <f t="shared" si="7"/>
        <v>0</v>
      </c>
      <c r="AF21" s="13">
        <f t="shared" si="8"/>
        <v>0</v>
      </c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462.34300000000002</v>
      </c>
      <c r="D22" s="8">
        <v>1168.0450000000001</v>
      </c>
      <c r="E22" s="8">
        <v>1102.242</v>
      </c>
      <c r="F22" s="8">
        <v>508.84399999999999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1081.02</v>
      </c>
      <c r="J22" s="13">
        <f t="shared" si="1"/>
        <v>21.22199999999998</v>
      </c>
      <c r="K22" s="13">
        <f>VLOOKUP(A:A,[1]TDSheet!$A:$M,13,0)</f>
        <v>250</v>
      </c>
      <c r="L22" s="13">
        <f>VLOOKUP(A:A,[1]TDSheet!$A:$N,14,0)</f>
        <v>0</v>
      </c>
      <c r="M22" s="13">
        <f>VLOOKUP(A:A,[1]TDSheet!$A:$S,19,0)</f>
        <v>250</v>
      </c>
      <c r="N22" s="13">
        <f>VLOOKUP(A:A,[1]TDSheet!$A:$O,15,0)</f>
        <v>200</v>
      </c>
      <c r="O22" s="13"/>
      <c r="P22" s="17">
        <v>330</v>
      </c>
      <c r="Q22" s="17">
        <v>350</v>
      </c>
      <c r="R22" s="13">
        <f t="shared" si="2"/>
        <v>220.44839999999999</v>
      </c>
      <c r="S22" s="17">
        <v>600</v>
      </c>
      <c r="T22" s="18">
        <f t="shared" si="3"/>
        <v>11.289916370452225</v>
      </c>
      <c r="U22" s="13">
        <f t="shared" si="4"/>
        <v>2.3082226951976064</v>
      </c>
      <c r="V22" s="13"/>
      <c r="W22" s="13"/>
      <c r="X22" s="13">
        <f>VLOOKUP(A:A,[1]TDSheet!$A:$X,24,0)</f>
        <v>135.57139999999998</v>
      </c>
      <c r="Y22" s="13">
        <f>VLOOKUP(A:A,[1]TDSheet!$A:$Y,25,0)</f>
        <v>209.14180000000002</v>
      </c>
      <c r="Z22" s="13">
        <f>VLOOKUP(A:A,[3]TDSheet!$A:$D,4,0)</f>
        <v>391.471</v>
      </c>
      <c r="AA22" s="13" t="str">
        <f>VLOOKUP(A:A,[1]TDSheet!$A:$AA,27,0)</f>
        <v>борд</v>
      </c>
      <c r="AB22" s="13" t="str">
        <f>VLOOKUP(A:A,[1]TDSheet!$A:$AB,28,0)</f>
        <v>скидка</v>
      </c>
      <c r="AC22" s="13">
        <f t="shared" si="5"/>
        <v>330</v>
      </c>
      <c r="AD22" s="13">
        <f t="shared" si="6"/>
        <v>350</v>
      </c>
      <c r="AE22" s="13">
        <f t="shared" si="7"/>
        <v>600</v>
      </c>
      <c r="AF22" s="13">
        <f t="shared" si="8"/>
        <v>0</v>
      </c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974</v>
      </c>
      <c r="D23" s="8">
        <v>1462</v>
      </c>
      <c r="E23" s="8">
        <v>1669</v>
      </c>
      <c r="F23" s="8">
        <v>729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1701</v>
      </c>
      <c r="J23" s="13">
        <f t="shared" si="1"/>
        <v>-32</v>
      </c>
      <c r="K23" s="13">
        <f>VLOOKUP(A:A,[1]TDSheet!$A:$M,13,0)</f>
        <v>400</v>
      </c>
      <c r="L23" s="13">
        <f>VLOOKUP(A:A,[1]TDSheet!$A:$N,14,0)</f>
        <v>0</v>
      </c>
      <c r="M23" s="13">
        <f>VLOOKUP(A:A,[1]TDSheet!$A:$S,19,0)</f>
        <v>1000</v>
      </c>
      <c r="N23" s="13">
        <f>VLOOKUP(A:A,[1]TDSheet!$A:$O,15,0)</f>
        <v>0</v>
      </c>
      <c r="O23" s="13"/>
      <c r="P23" s="17">
        <v>200</v>
      </c>
      <c r="Q23" s="17">
        <v>600</v>
      </c>
      <c r="R23" s="13">
        <f t="shared" si="2"/>
        <v>333.8</v>
      </c>
      <c r="S23" s="17"/>
      <c r="T23" s="18">
        <f t="shared" si="3"/>
        <v>8.7747153984421811</v>
      </c>
      <c r="U23" s="13">
        <f t="shared" si="4"/>
        <v>2.1839424805272616</v>
      </c>
      <c r="V23" s="13"/>
      <c r="W23" s="13"/>
      <c r="X23" s="13">
        <f>VLOOKUP(A:A,[1]TDSheet!$A:$X,24,0)</f>
        <v>273</v>
      </c>
      <c r="Y23" s="13">
        <f>VLOOKUP(A:A,[1]TDSheet!$A:$Y,25,0)</f>
        <v>328</v>
      </c>
      <c r="Z23" s="13">
        <f>VLOOKUP(A:A,[3]TDSheet!$A:$D,4,0)</f>
        <v>344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5"/>
        <v>24</v>
      </c>
      <c r="AD23" s="13">
        <f t="shared" si="6"/>
        <v>72</v>
      </c>
      <c r="AE23" s="13">
        <f t="shared" si="7"/>
        <v>0</v>
      </c>
      <c r="AF23" s="13">
        <f t="shared" si="8"/>
        <v>0</v>
      </c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2616</v>
      </c>
      <c r="D24" s="8">
        <v>51</v>
      </c>
      <c r="E24" s="8">
        <v>815</v>
      </c>
      <c r="F24" s="8">
        <v>1821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846</v>
      </c>
      <c r="J24" s="13">
        <f t="shared" si="1"/>
        <v>-31</v>
      </c>
      <c r="K24" s="13">
        <f>VLOOKUP(A:A,[1]TDSheet!$A:$M,13,0)</f>
        <v>0</v>
      </c>
      <c r="L24" s="13">
        <f>VLOOKUP(A:A,[1]TDSheet!$A:$N,14,0)</f>
        <v>0</v>
      </c>
      <c r="M24" s="13">
        <f>VLOOKUP(A:A,[1]TDSheet!$A:$S,19,0)</f>
        <v>400</v>
      </c>
      <c r="N24" s="13">
        <f>VLOOKUP(A:A,[1]TDSheet!$A:$O,15,0)</f>
        <v>0</v>
      </c>
      <c r="O24" s="13"/>
      <c r="P24" s="17"/>
      <c r="Q24" s="17"/>
      <c r="R24" s="13">
        <f t="shared" si="2"/>
        <v>163</v>
      </c>
      <c r="S24" s="17"/>
      <c r="T24" s="18">
        <f t="shared" si="3"/>
        <v>13.625766871165645</v>
      </c>
      <c r="U24" s="13">
        <f t="shared" si="4"/>
        <v>11.171779141104295</v>
      </c>
      <c r="V24" s="13"/>
      <c r="W24" s="13"/>
      <c r="X24" s="13">
        <f>VLOOKUP(A:A,[1]TDSheet!$A:$X,24,0)</f>
        <v>121.2</v>
      </c>
      <c r="Y24" s="13">
        <f>VLOOKUP(A:A,[1]TDSheet!$A:$Y,25,0)</f>
        <v>154.6</v>
      </c>
      <c r="Z24" s="13">
        <f>VLOOKUP(A:A,[3]TDSheet!$A:$D,4,0)</f>
        <v>152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5"/>
        <v>0</v>
      </c>
      <c r="AD24" s="13">
        <f t="shared" si="6"/>
        <v>0</v>
      </c>
      <c r="AE24" s="13">
        <f t="shared" si="7"/>
        <v>0</v>
      </c>
      <c r="AF24" s="13">
        <f t="shared" si="8"/>
        <v>0</v>
      </c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78.069999999999993</v>
      </c>
      <c r="D25" s="8">
        <v>440.03500000000003</v>
      </c>
      <c r="E25" s="8">
        <v>72.783000000000001</v>
      </c>
      <c r="F25" s="8">
        <v>301.36700000000002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69.5</v>
      </c>
      <c r="J25" s="13">
        <f t="shared" si="1"/>
        <v>3.2830000000000013</v>
      </c>
      <c r="K25" s="13">
        <f>VLOOKUP(A:A,[1]TDSheet!$A:$M,13,0)</f>
        <v>0</v>
      </c>
      <c r="L25" s="13">
        <f>VLOOKUP(A:A,[1]TDSheet!$A:$N,14,0)</f>
        <v>0</v>
      </c>
      <c r="M25" s="13">
        <f>VLOOKUP(A:A,[1]TDSheet!$A:$S,19,0)</f>
        <v>200</v>
      </c>
      <c r="N25" s="13">
        <f>VLOOKUP(A:A,[1]TDSheet!$A:$O,15,0)</f>
        <v>0</v>
      </c>
      <c r="O25" s="13"/>
      <c r="P25" s="17"/>
      <c r="Q25" s="17"/>
      <c r="R25" s="13">
        <f t="shared" si="2"/>
        <v>14.5566</v>
      </c>
      <c r="S25" s="17"/>
      <c r="T25" s="18">
        <f t="shared" si="3"/>
        <v>34.442589615706964</v>
      </c>
      <c r="U25" s="13">
        <f t="shared" si="4"/>
        <v>20.70311748622618</v>
      </c>
      <c r="V25" s="13"/>
      <c r="W25" s="13"/>
      <c r="X25" s="13">
        <f>VLOOKUP(A:A,[1]TDSheet!$A:$X,24,0)</f>
        <v>9.9052000000000007</v>
      </c>
      <c r="Y25" s="13">
        <f>VLOOKUP(A:A,[1]TDSheet!$A:$Y,25,0)</f>
        <v>46.476399999999998</v>
      </c>
      <c r="Z25" s="13">
        <f>VLOOKUP(A:A,[3]TDSheet!$A:$D,4,0)</f>
        <v>22.858000000000001</v>
      </c>
      <c r="AA25" s="21" t="str">
        <f>VLOOKUP(A:A,[1]TDSheet!$A:$AA,27,0)</f>
        <v>увел</v>
      </c>
      <c r="AB25" s="13" t="str">
        <f>VLOOKUP(A:A,[1]TDSheet!$A:$AB,28,0)</f>
        <v>м190</v>
      </c>
      <c r="AC25" s="13">
        <f t="shared" si="5"/>
        <v>0</v>
      </c>
      <c r="AD25" s="13">
        <f t="shared" si="6"/>
        <v>0</v>
      </c>
      <c r="AE25" s="13">
        <f t="shared" si="7"/>
        <v>0</v>
      </c>
      <c r="AF25" s="13">
        <f t="shared" si="8"/>
        <v>0</v>
      </c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75.239999999999995</v>
      </c>
      <c r="D26" s="8">
        <v>99.813000000000002</v>
      </c>
      <c r="E26" s="8">
        <v>103.968</v>
      </c>
      <c r="F26" s="8">
        <v>35.406999999999996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104.1</v>
      </c>
      <c r="J26" s="13">
        <f t="shared" si="1"/>
        <v>-0.13199999999999079</v>
      </c>
      <c r="K26" s="13">
        <f>VLOOKUP(A:A,[1]TDSheet!$A:$M,13,0)</f>
        <v>30</v>
      </c>
      <c r="L26" s="13">
        <f>VLOOKUP(A:A,[1]TDSheet!$A:$N,14,0)</f>
        <v>0</v>
      </c>
      <c r="M26" s="13">
        <f>VLOOKUP(A:A,[1]TDSheet!$A:$S,19,0)</f>
        <v>20</v>
      </c>
      <c r="N26" s="13">
        <f>VLOOKUP(A:A,[1]TDSheet!$A:$O,15,0)</f>
        <v>0</v>
      </c>
      <c r="O26" s="13"/>
      <c r="P26" s="17">
        <v>60</v>
      </c>
      <c r="Q26" s="17">
        <v>30</v>
      </c>
      <c r="R26" s="13">
        <f t="shared" si="2"/>
        <v>20.793600000000001</v>
      </c>
      <c r="S26" s="17"/>
      <c r="T26" s="18">
        <f t="shared" si="3"/>
        <v>8.4356244228993518</v>
      </c>
      <c r="U26" s="13">
        <f t="shared" si="4"/>
        <v>1.7027835487842411</v>
      </c>
      <c r="V26" s="13"/>
      <c r="W26" s="13"/>
      <c r="X26" s="13">
        <f>VLOOKUP(A:A,[1]TDSheet!$A:$X,24,0)</f>
        <v>9.7401999999999997</v>
      </c>
      <c r="Y26" s="13">
        <f>VLOOKUP(A:A,[1]TDSheet!$A:$Y,25,0)</f>
        <v>22.537799999999997</v>
      </c>
      <c r="Z26" s="13">
        <f>VLOOKUP(A:A,[3]TDSheet!$A:$D,4,0)</f>
        <v>31.603999999999999</v>
      </c>
      <c r="AA26" s="13" t="str">
        <f>VLOOKUP(A:A,[1]TDSheet!$A:$AA,27,0)</f>
        <v>увел</v>
      </c>
      <c r="AB26" s="13" t="e">
        <f>VLOOKUP(A:A,[1]TDSheet!$A:$AB,28,0)</f>
        <v>#N/A</v>
      </c>
      <c r="AC26" s="13">
        <f t="shared" si="5"/>
        <v>60</v>
      </c>
      <c r="AD26" s="13">
        <f t="shared" si="6"/>
        <v>30</v>
      </c>
      <c r="AE26" s="13">
        <f t="shared" si="7"/>
        <v>0</v>
      </c>
      <c r="AF26" s="13">
        <f t="shared" si="8"/>
        <v>0</v>
      </c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398.38499999999999</v>
      </c>
      <c r="D27" s="8">
        <v>705.01599999999996</v>
      </c>
      <c r="E27" s="8">
        <v>386.07400000000001</v>
      </c>
      <c r="F27" s="8">
        <v>450.76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389.1</v>
      </c>
      <c r="J27" s="13">
        <f t="shared" si="1"/>
        <v>-3.0260000000000105</v>
      </c>
      <c r="K27" s="13">
        <f>VLOOKUP(A:A,[1]TDSheet!$A:$M,13,0)</f>
        <v>100</v>
      </c>
      <c r="L27" s="13">
        <f>VLOOKUP(A:A,[1]TDSheet!$A:$N,14,0)</f>
        <v>0</v>
      </c>
      <c r="M27" s="13">
        <f>VLOOKUP(A:A,[1]TDSheet!$A:$S,19,0)</f>
        <v>0</v>
      </c>
      <c r="N27" s="13">
        <f>VLOOKUP(A:A,[1]TDSheet!$A:$O,15,0)</f>
        <v>0</v>
      </c>
      <c r="O27" s="13"/>
      <c r="P27" s="17"/>
      <c r="Q27" s="17">
        <v>150</v>
      </c>
      <c r="R27" s="13">
        <f t="shared" si="2"/>
        <v>77.214799999999997</v>
      </c>
      <c r="S27" s="17"/>
      <c r="T27" s="18">
        <f t="shared" si="3"/>
        <v>9.0754622170879156</v>
      </c>
      <c r="U27" s="13">
        <f t="shared" si="4"/>
        <v>5.8377409512166061</v>
      </c>
      <c r="V27" s="13"/>
      <c r="W27" s="13"/>
      <c r="X27" s="13">
        <f>VLOOKUP(A:A,[1]TDSheet!$A:$X,24,0)</f>
        <v>75.121200000000002</v>
      </c>
      <c r="Y27" s="13">
        <f>VLOOKUP(A:A,[1]TDSheet!$A:$Y,25,0)</f>
        <v>100.2594</v>
      </c>
      <c r="Z27" s="13">
        <f>VLOOKUP(A:A,[3]TDSheet!$A:$D,4,0)</f>
        <v>77.41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5"/>
        <v>0</v>
      </c>
      <c r="AD27" s="13">
        <f t="shared" si="6"/>
        <v>150</v>
      </c>
      <c r="AE27" s="13">
        <f t="shared" si="7"/>
        <v>0</v>
      </c>
      <c r="AF27" s="13">
        <f t="shared" si="8"/>
        <v>0</v>
      </c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201</v>
      </c>
      <c r="D28" s="8">
        <v>48</v>
      </c>
      <c r="E28" s="8">
        <v>220</v>
      </c>
      <c r="F28" s="8">
        <v>18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655</v>
      </c>
      <c r="J28" s="13">
        <f t="shared" si="1"/>
        <v>-435</v>
      </c>
      <c r="K28" s="13">
        <f>VLOOKUP(A:A,[1]TDSheet!$A:$M,13,0)</f>
        <v>0</v>
      </c>
      <c r="L28" s="13">
        <f>VLOOKUP(A:A,[1]TDSheet!$A:$N,14,0)</f>
        <v>0</v>
      </c>
      <c r="M28" s="13">
        <f>VLOOKUP(A:A,[1]TDSheet!$A:$S,19,0)</f>
        <v>800</v>
      </c>
      <c r="N28" s="13">
        <f>VLOOKUP(A:A,[1]TDSheet!$A:$O,15,0)</f>
        <v>0</v>
      </c>
      <c r="O28" s="13"/>
      <c r="P28" s="17"/>
      <c r="Q28" s="17"/>
      <c r="R28" s="13">
        <f t="shared" si="2"/>
        <v>44</v>
      </c>
      <c r="S28" s="17"/>
      <c r="T28" s="18">
        <f t="shared" si="3"/>
        <v>18.59090909090909</v>
      </c>
      <c r="U28" s="13">
        <f t="shared" si="4"/>
        <v>0.40909090909090912</v>
      </c>
      <c r="V28" s="13"/>
      <c r="W28" s="13"/>
      <c r="X28" s="13">
        <f>VLOOKUP(A:A,[1]TDSheet!$A:$X,24,0)</f>
        <v>93.4</v>
      </c>
      <c r="Y28" s="13">
        <f>VLOOKUP(A:A,[1]TDSheet!$A:$Y,25,0)</f>
        <v>141.80000000000001</v>
      </c>
      <c r="Z28" s="13">
        <f>VLOOKUP(A:A,[3]TDSheet!$A:$D,4,0)</f>
        <v>-1</v>
      </c>
      <c r="AA28" s="13">
        <f>VLOOKUP(A:A,[1]TDSheet!$A:$AA,27,0)</f>
        <v>0</v>
      </c>
      <c r="AB28" s="13">
        <f>VLOOKUP(A:A,[1]TDSheet!$A:$AB,28,0)</f>
        <v>0</v>
      </c>
      <c r="AC28" s="13">
        <f t="shared" si="5"/>
        <v>0</v>
      </c>
      <c r="AD28" s="13">
        <f t="shared" si="6"/>
        <v>0</v>
      </c>
      <c r="AE28" s="13">
        <f t="shared" si="7"/>
        <v>0</v>
      </c>
      <c r="AF28" s="13">
        <f t="shared" si="8"/>
        <v>0</v>
      </c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239.065</v>
      </c>
      <c r="D29" s="8">
        <v>112.96899999999999</v>
      </c>
      <c r="E29" s="8">
        <v>182.72499999999999</v>
      </c>
      <c r="F29" s="8">
        <v>103.343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180.2</v>
      </c>
      <c r="J29" s="13">
        <f t="shared" si="1"/>
        <v>2.5250000000000057</v>
      </c>
      <c r="K29" s="13">
        <f>VLOOKUP(A:A,[1]TDSheet!$A:$M,13,0)</f>
        <v>50</v>
      </c>
      <c r="L29" s="13">
        <f>VLOOKUP(A:A,[1]TDSheet!$A:$N,14,0)</f>
        <v>0</v>
      </c>
      <c r="M29" s="13">
        <f>VLOOKUP(A:A,[1]TDSheet!$A:$S,19,0)</f>
        <v>60</v>
      </c>
      <c r="N29" s="13">
        <f>VLOOKUP(A:A,[1]TDSheet!$A:$O,15,0)</f>
        <v>0</v>
      </c>
      <c r="O29" s="13"/>
      <c r="P29" s="17">
        <v>40</v>
      </c>
      <c r="Q29" s="17">
        <v>60</v>
      </c>
      <c r="R29" s="13">
        <f t="shared" si="2"/>
        <v>36.545000000000002</v>
      </c>
      <c r="S29" s="17"/>
      <c r="T29" s="18">
        <f t="shared" si="3"/>
        <v>8.5741688329456842</v>
      </c>
      <c r="U29" s="13">
        <f t="shared" si="4"/>
        <v>2.8278287043371186</v>
      </c>
      <c r="V29" s="13"/>
      <c r="W29" s="13"/>
      <c r="X29" s="13">
        <f>VLOOKUP(A:A,[1]TDSheet!$A:$X,24,0)</f>
        <v>60.4</v>
      </c>
      <c r="Y29" s="13">
        <f>VLOOKUP(A:A,[1]TDSheet!$A:$Y,25,0)</f>
        <v>45.479199999999999</v>
      </c>
      <c r="Z29" s="13">
        <f>VLOOKUP(A:A,[3]TDSheet!$A:$D,4,0)</f>
        <v>27.175999999999998</v>
      </c>
      <c r="AA29" s="13" t="str">
        <f>VLOOKUP(A:A,[1]TDSheet!$A:$AA,27,0)</f>
        <v>увел</v>
      </c>
      <c r="AB29" s="13" t="e">
        <f>VLOOKUP(A:A,[1]TDSheet!$A:$AB,28,0)</f>
        <v>#N/A</v>
      </c>
      <c r="AC29" s="13">
        <f t="shared" si="5"/>
        <v>40</v>
      </c>
      <c r="AD29" s="13">
        <f t="shared" si="6"/>
        <v>60</v>
      </c>
      <c r="AE29" s="13">
        <f t="shared" si="7"/>
        <v>0</v>
      </c>
      <c r="AF29" s="13">
        <f t="shared" si="8"/>
        <v>0</v>
      </c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216.529</v>
      </c>
      <c r="D30" s="8">
        <v>182.83199999999999</v>
      </c>
      <c r="E30" s="8">
        <v>227.84200000000001</v>
      </c>
      <c r="F30" s="8">
        <v>83.364999999999995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230</v>
      </c>
      <c r="J30" s="13">
        <f t="shared" si="1"/>
        <v>-2.157999999999987</v>
      </c>
      <c r="K30" s="13">
        <f>VLOOKUP(A:A,[1]TDSheet!$A:$M,13,0)</f>
        <v>20</v>
      </c>
      <c r="L30" s="13">
        <f>VLOOKUP(A:A,[1]TDSheet!$A:$N,14,0)</f>
        <v>0</v>
      </c>
      <c r="M30" s="13">
        <f>VLOOKUP(A:A,[1]TDSheet!$A:$S,19,0)</f>
        <v>150</v>
      </c>
      <c r="N30" s="13">
        <f>VLOOKUP(A:A,[1]TDSheet!$A:$O,15,0)</f>
        <v>0</v>
      </c>
      <c r="O30" s="13"/>
      <c r="P30" s="17">
        <v>70</v>
      </c>
      <c r="Q30" s="17">
        <v>60</v>
      </c>
      <c r="R30" s="13">
        <f t="shared" si="2"/>
        <v>45.568400000000004</v>
      </c>
      <c r="S30" s="17"/>
      <c r="T30" s="18">
        <f t="shared" si="3"/>
        <v>8.4129572247434616</v>
      </c>
      <c r="U30" s="13">
        <f t="shared" si="4"/>
        <v>1.8294475996523905</v>
      </c>
      <c r="V30" s="13"/>
      <c r="W30" s="13"/>
      <c r="X30" s="13">
        <f>VLOOKUP(A:A,[1]TDSheet!$A:$X,24,0)</f>
        <v>43.769400000000005</v>
      </c>
      <c r="Y30" s="13">
        <f>VLOOKUP(A:A,[1]TDSheet!$A:$Y,25,0)</f>
        <v>45.512599999999999</v>
      </c>
      <c r="Z30" s="13">
        <f>VLOOKUP(A:A,[3]TDSheet!$A:$D,4,0)</f>
        <v>39.78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5"/>
        <v>70</v>
      </c>
      <c r="AD30" s="13">
        <f t="shared" si="6"/>
        <v>60</v>
      </c>
      <c r="AE30" s="13">
        <f t="shared" si="7"/>
        <v>0</v>
      </c>
      <c r="AF30" s="13">
        <f t="shared" si="8"/>
        <v>0</v>
      </c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1050</v>
      </c>
      <c r="D31" s="8">
        <v>536</v>
      </c>
      <c r="E31" s="8">
        <v>814</v>
      </c>
      <c r="F31" s="8">
        <v>728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858</v>
      </c>
      <c r="J31" s="13">
        <f t="shared" si="1"/>
        <v>-44</v>
      </c>
      <c r="K31" s="13">
        <f>VLOOKUP(A:A,[1]TDSheet!$A:$M,13,0)</f>
        <v>0</v>
      </c>
      <c r="L31" s="13">
        <f>VLOOKUP(A:A,[1]TDSheet!$A:$N,14,0)</f>
        <v>0</v>
      </c>
      <c r="M31" s="13">
        <f>VLOOKUP(A:A,[1]TDSheet!$A:$S,19,0)</f>
        <v>200</v>
      </c>
      <c r="N31" s="13">
        <f>VLOOKUP(A:A,[1]TDSheet!$A:$O,15,0)</f>
        <v>0</v>
      </c>
      <c r="O31" s="13"/>
      <c r="P31" s="17">
        <v>200</v>
      </c>
      <c r="Q31" s="17">
        <v>240</v>
      </c>
      <c r="R31" s="13">
        <f t="shared" si="2"/>
        <v>162.80000000000001</v>
      </c>
      <c r="S31" s="17"/>
      <c r="T31" s="18">
        <f t="shared" si="3"/>
        <v>8.4029484029484021</v>
      </c>
      <c r="U31" s="13">
        <f t="shared" si="4"/>
        <v>4.4717444717444712</v>
      </c>
      <c r="V31" s="13"/>
      <c r="W31" s="13"/>
      <c r="X31" s="13">
        <f>VLOOKUP(A:A,[1]TDSheet!$A:$X,24,0)</f>
        <v>211</v>
      </c>
      <c r="Y31" s="13">
        <f>VLOOKUP(A:A,[1]TDSheet!$A:$Y,25,0)</f>
        <v>196</v>
      </c>
      <c r="Z31" s="13">
        <f>VLOOKUP(A:A,[3]TDSheet!$A:$D,4,0)</f>
        <v>173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5"/>
        <v>80</v>
      </c>
      <c r="AD31" s="13">
        <f t="shared" si="6"/>
        <v>96</v>
      </c>
      <c r="AE31" s="13">
        <f t="shared" si="7"/>
        <v>0</v>
      </c>
      <c r="AF31" s="13">
        <f t="shared" si="8"/>
        <v>0</v>
      </c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708.42499999999995</v>
      </c>
      <c r="D32" s="8">
        <v>3680.7939999999999</v>
      </c>
      <c r="E32" s="20">
        <v>2308</v>
      </c>
      <c r="F32" s="20">
        <v>1180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2272.4</v>
      </c>
      <c r="J32" s="13">
        <f t="shared" si="1"/>
        <v>35.599999999999909</v>
      </c>
      <c r="K32" s="13">
        <f>VLOOKUP(A:A,[1]TDSheet!$A:$M,13,0)</f>
        <v>600</v>
      </c>
      <c r="L32" s="13">
        <f>VLOOKUP(A:A,[1]TDSheet!$A:$N,14,0)</f>
        <v>1300</v>
      </c>
      <c r="M32" s="13">
        <f>VLOOKUP(A:A,[1]TDSheet!$A:$S,19,0)</f>
        <v>500</v>
      </c>
      <c r="N32" s="13">
        <f>VLOOKUP(A:A,[1]TDSheet!$A:$O,15,0)</f>
        <v>0</v>
      </c>
      <c r="O32" s="13">
        <v>450</v>
      </c>
      <c r="P32" s="17"/>
      <c r="Q32" s="17">
        <v>600</v>
      </c>
      <c r="R32" s="13">
        <f t="shared" si="2"/>
        <v>461.6</v>
      </c>
      <c r="S32" s="17">
        <v>500</v>
      </c>
      <c r="T32" s="18">
        <f t="shared" si="3"/>
        <v>10.138648180242633</v>
      </c>
      <c r="U32" s="13">
        <f t="shared" si="4"/>
        <v>2.5563258232235699</v>
      </c>
      <c r="V32" s="13"/>
      <c r="W32" s="13"/>
      <c r="X32" s="13">
        <f>VLOOKUP(A:A,[1]TDSheet!$A:$X,24,0)</f>
        <v>334.8</v>
      </c>
      <c r="Y32" s="13">
        <f>VLOOKUP(A:A,[1]TDSheet!$A:$Y,25,0)</f>
        <v>520.4</v>
      </c>
      <c r="Z32" s="13">
        <f>VLOOKUP(A:A,[3]TDSheet!$A:$D,4,0)</f>
        <v>378.09100000000001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5"/>
        <v>0</v>
      </c>
      <c r="AD32" s="13">
        <f t="shared" si="6"/>
        <v>600</v>
      </c>
      <c r="AE32" s="13">
        <f t="shared" si="7"/>
        <v>500</v>
      </c>
      <c r="AF32" s="13">
        <f t="shared" si="8"/>
        <v>450</v>
      </c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573.38400000000001</v>
      </c>
      <c r="D33" s="8">
        <v>140.15700000000001</v>
      </c>
      <c r="E33" s="8">
        <v>501.63799999999998</v>
      </c>
      <c r="F33" s="8">
        <v>68.926000000000002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475</v>
      </c>
      <c r="J33" s="13">
        <f t="shared" si="1"/>
        <v>26.637999999999977</v>
      </c>
      <c r="K33" s="13">
        <f>VLOOKUP(A:A,[1]TDSheet!$A:$M,13,0)</f>
        <v>0</v>
      </c>
      <c r="L33" s="13">
        <f>VLOOKUP(A:A,[1]TDSheet!$A:$N,14,0)</f>
        <v>0</v>
      </c>
      <c r="M33" s="13">
        <f>VLOOKUP(A:A,[1]TDSheet!$A:$S,19,0)</f>
        <v>350</v>
      </c>
      <c r="N33" s="13">
        <f>VLOOKUP(A:A,[1]TDSheet!$A:$O,15,0)</f>
        <v>0</v>
      </c>
      <c r="O33" s="13"/>
      <c r="P33" s="17">
        <v>200</v>
      </c>
      <c r="Q33" s="17">
        <v>200</v>
      </c>
      <c r="R33" s="13">
        <f t="shared" si="2"/>
        <v>100.32759999999999</v>
      </c>
      <c r="S33" s="17"/>
      <c r="T33" s="18">
        <f t="shared" si="3"/>
        <v>8.1625195858367992</v>
      </c>
      <c r="U33" s="13">
        <f t="shared" si="4"/>
        <v>0.68700935734533675</v>
      </c>
      <c r="V33" s="13"/>
      <c r="W33" s="13"/>
      <c r="X33" s="13">
        <f>VLOOKUP(A:A,[1]TDSheet!$A:$X,24,0)</f>
        <v>95.563800000000001</v>
      </c>
      <c r="Y33" s="13">
        <f>VLOOKUP(A:A,[1]TDSheet!$A:$Y,25,0)</f>
        <v>73.842999999999989</v>
      </c>
      <c r="Z33" s="13">
        <f>VLOOKUP(A:A,[3]TDSheet!$A:$D,4,0)</f>
        <v>105.033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5"/>
        <v>200</v>
      </c>
      <c r="AD33" s="13">
        <f t="shared" si="6"/>
        <v>200</v>
      </c>
      <c r="AE33" s="13">
        <f t="shared" si="7"/>
        <v>0</v>
      </c>
      <c r="AF33" s="13">
        <f t="shared" si="8"/>
        <v>0</v>
      </c>
      <c r="AG33" s="13"/>
    </row>
    <row r="34" spans="1:33" s="1" customFormat="1" ht="11.1" customHeight="1" outlineLevel="1" x14ac:dyDescent="0.2">
      <c r="A34" s="7" t="s">
        <v>88</v>
      </c>
      <c r="B34" s="7" t="s">
        <v>8</v>
      </c>
      <c r="C34" s="8">
        <v>-1</v>
      </c>
      <c r="D34" s="8">
        <v>273</v>
      </c>
      <c r="E34" s="8">
        <v>124</v>
      </c>
      <c r="F34" s="8">
        <v>138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133</v>
      </c>
      <c r="J34" s="13">
        <f t="shared" si="1"/>
        <v>-9</v>
      </c>
      <c r="K34" s="13">
        <f>VLOOKUP(A:A,[1]TDSheet!$A:$M,13,0)</f>
        <v>0</v>
      </c>
      <c r="L34" s="13">
        <f>VLOOKUP(A:A,[1]TDSheet!$A:$N,14,0)</f>
        <v>0</v>
      </c>
      <c r="M34" s="13">
        <f>VLOOKUP(A:A,[1]TDSheet!$A:$S,19,0)</f>
        <v>0</v>
      </c>
      <c r="N34" s="13">
        <f>VLOOKUP(A:A,[1]TDSheet!$A:$O,15,0)</f>
        <v>0</v>
      </c>
      <c r="O34" s="13"/>
      <c r="P34" s="17">
        <v>40</v>
      </c>
      <c r="Q34" s="17">
        <v>40</v>
      </c>
      <c r="R34" s="13">
        <f t="shared" si="2"/>
        <v>24.8</v>
      </c>
      <c r="S34" s="17"/>
      <c r="T34" s="18">
        <f t="shared" si="3"/>
        <v>8.7903225806451619</v>
      </c>
      <c r="U34" s="13">
        <f t="shared" si="4"/>
        <v>5.564516129032258</v>
      </c>
      <c r="V34" s="13"/>
      <c r="W34" s="13"/>
      <c r="X34" s="13">
        <f>VLOOKUP(A:A,[1]TDSheet!$A:$X,24,0)</f>
        <v>19.600000000000001</v>
      </c>
      <c r="Y34" s="13">
        <f>VLOOKUP(A:A,[1]TDSheet!$A:$Y,25,0)</f>
        <v>34.799999999999997</v>
      </c>
      <c r="Z34" s="13">
        <f>VLOOKUP(A:A,[3]TDSheet!$A:$D,4,0)</f>
        <v>36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5"/>
        <v>14.399999999999999</v>
      </c>
      <c r="AD34" s="13">
        <f t="shared" si="6"/>
        <v>14.399999999999999</v>
      </c>
      <c r="AE34" s="13">
        <f t="shared" si="7"/>
        <v>0</v>
      </c>
      <c r="AF34" s="13">
        <f t="shared" si="8"/>
        <v>0</v>
      </c>
      <c r="AG34" s="13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456</v>
      </c>
      <c r="D35" s="8">
        <v>1008</v>
      </c>
      <c r="E35" s="8">
        <v>483</v>
      </c>
      <c r="F35" s="8">
        <v>974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484</v>
      </c>
      <c r="J35" s="13">
        <f t="shared" si="1"/>
        <v>-1</v>
      </c>
      <c r="K35" s="13">
        <f>VLOOKUP(A:A,[1]TDSheet!$A:$M,13,0)</f>
        <v>0</v>
      </c>
      <c r="L35" s="13">
        <f>VLOOKUP(A:A,[1]TDSheet!$A:$N,14,0)</f>
        <v>0</v>
      </c>
      <c r="M35" s="13">
        <f>VLOOKUP(A:A,[1]TDSheet!$A:$S,19,0)</f>
        <v>0</v>
      </c>
      <c r="N35" s="13">
        <f>VLOOKUP(A:A,[1]TDSheet!$A:$O,15,0)</f>
        <v>0</v>
      </c>
      <c r="O35" s="13"/>
      <c r="P35" s="17"/>
      <c r="Q35" s="17"/>
      <c r="R35" s="13">
        <f t="shared" si="2"/>
        <v>96.6</v>
      </c>
      <c r="S35" s="17"/>
      <c r="T35" s="18">
        <f t="shared" si="3"/>
        <v>10.082815734989648</v>
      </c>
      <c r="U35" s="13">
        <f t="shared" si="4"/>
        <v>10.082815734989648</v>
      </c>
      <c r="V35" s="13"/>
      <c r="W35" s="13"/>
      <c r="X35" s="13">
        <f>VLOOKUP(A:A,[1]TDSheet!$A:$X,24,0)</f>
        <v>26.6</v>
      </c>
      <c r="Y35" s="13">
        <f>VLOOKUP(A:A,[1]TDSheet!$A:$Y,25,0)</f>
        <v>113</v>
      </c>
      <c r="Z35" s="13">
        <f>VLOOKUP(A:A,[3]TDSheet!$A:$D,4,0)</f>
        <v>54</v>
      </c>
      <c r="AA35" s="13" t="str">
        <f>VLOOKUP(A:A,[1]TDSheet!$A:$AA,27,0)</f>
        <v>костик</v>
      </c>
      <c r="AB35" s="13" t="str">
        <f>VLOOKUP(A:A,[1]TDSheet!$A:$AB,28,0)</f>
        <v>кос</v>
      </c>
      <c r="AC35" s="13">
        <f t="shared" si="5"/>
        <v>0</v>
      </c>
      <c r="AD35" s="13">
        <f t="shared" si="6"/>
        <v>0</v>
      </c>
      <c r="AE35" s="13">
        <f t="shared" si="7"/>
        <v>0</v>
      </c>
      <c r="AF35" s="13">
        <f t="shared" si="8"/>
        <v>0</v>
      </c>
      <c r="AG35" s="13"/>
    </row>
    <row r="36" spans="1:33" s="1" customFormat="1" ht="11.1" customHeight="1" outlineLevel="1" x14ac:dyDescent="0.2">
      <c r="A36" s="7" t="s">
        <v>89</v>
      </c>
      <c r="B36" s="7" t="s">
        <v>8</v>
      </c>
      <c r="C36" s="8"/>
      <c r="D36" s="8">
        <v>1000</v>
      </c>
      <c r="E36" s="8">
        <v>128</v>
      </c>
      <c r="F36" s="8">
        <v>872</v>
      </c>
      <c r="G36" s="1">
        <f>VLOOKUP(A:A,[1]TDSheet!$A:$G,7,0)</f>
        <v>0</v>
      </c>
      <c r="H36" s="1" t="e">
        <f>VLOOKUP(A:A,[1]TDSheet!$A:$H,8,0)</f>
        <v>#N/A</v>
      </c>
      <c r="I36" s="13">
        <f>VLOOKUP(A:A,[2]TDSheet!$A:$F,6,0)</f>
        <v>128</v>
      </c>
      <c r="J36" s="13">
        <f t="shared" si="1"/>
        <v>0</v>
      </c>
      <c r="K36" s="13">
        <f>VLOOKUP(A:A,[1]TDSheet!$A:$M,13,0)</f>
        <v>0</v>
      </c>
      <c r="L36" s="13">
        <f>VLOOKUP(A:A,[1]TDSheet!$A:$N,14,0)</f>
        <v>0</v>
      </c>
      <c r="M36" s="13">
        <f>VLOOKUP(A:A,[1]TDSheet!$A:$S,19,0)</f>
        <v>0</v>
      </c>
      <c r="N36" s="13">
        <f>VLOOKUP(A:A,[1]TDSheet!$A:$O,15,0)</f>
        <v>0</v>
      </c>
      <c r="O36" s="13"/>
      <c r="P36" s="17"/>
      <c r="Q36" s="17"/>
      <c r="R36" s="13">
        <f t="shared" si="2"/>
        <v>25.6</v>
      </c>
      <c r="S36" s="17"/>
      <c r="T36" s="18">
        <f t="shared" si="3"/>
        <v>34.0625</v>
      </c>
      <c r="U36" s="13">
        <f t="shared" si="4"/>
        <v>34.0625</v>
      </c>
      <c r="V36" s="13"/>
      <c r="W36" s="13"/>
      <c r="X36" s="13">
        <f>VLOOKUP(A:A,[1]TDSheet!$A:$X,24,0)</f>
        <v>0</v>
      </c>
      <c r="Y36" s="13">
        <f>VLOOKUP(A:A,[1]TDSheet!$A:$Y,25,0)</f>
        <v>0</v>
      </c>
      <c r="Z36" s="13">
        <f>VLOOKUP(A:A,[3]TDSheet!$A:$D,4,0)</f>
        <v>94</v>
      </c>
      <c r="AA36" s="21" t="s">
        <v>122</v>
      </c>
      <c r="AB36" s="13" t="e">
        <f>VLOOKUP(A:A,[1]TDSheet!$A:$AB,28,0)</f>
        <v>#N/A</v>
      </c>
      <c r="AC36" s="13">
        <f t="shared" si="5"/>
        <v>0</v>
      </c>
      <c r="AD36" s="13">
        <f t="shared" si="6"/>
        <v>0</v>
      </c>
      <c r="AE36" s="13">
        <f t="shared" si="7"/>
        <v>0</v>
      </c>
      <c r="AF36" s="13">
        <f t="shared" si="8"/>
        <v>0</v>
      </c>
      <c r="AG36" s="13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125</v>
      </c>
      <c r="D37" s="8">
        <v>762</v>
      </c>
      <c r="E37" s="8">
        <v>213</v>
      </c>
      <c r="F37" s="8">
        <v>154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250</v>
      </c>
      <c r="J37" s="13">
        <f t="shared" si="1"/>
        <v>-37</v>
      </c>
      <c r="K37" s="13">
        <f>VLOOKUP(A:A,[1]TDSheet!$A:$M,13,0)</f>
        <v>40</v>
      </c>
      <c r="L37" s="13">
        <f>VLOOKUP(A:A,[1]TDSheet!$A:$N,14,0)</f>
        <v>0</v>
      </c>
      <c r="M37" s="13">
        <f>VLOOKUP(A:A,[1]TDSheet!$A:$S,19,0)</f>
        <v>200</v>
      </c>
      <c r="N37" s="13">
        <f>VLOOKUP(A:A,[1]TDSheet!$A:$O,15,0)</f>
        <v>0</v>
      </c>
      <c r="O37" s="13"/>
      <c r="P37" s="17"/>
      <c r="Q37" s="17"/>
      <c r="R37" s="13">
        <f t="shared" si="2"/>
        <v>42.6</v>
      </c>
      <c r="S37" s="17"/>
      <c r="T37" s="18">
        <f t="shared" si="3"/>
        <v>9.248826291079812</v>
      </c>
      <c r="U37" s="13">
        <f t="shared" si="4"/>
        <v>3.6150234741784035</v>
      </c>
      <c r="V37" s="13"/>
      <c r="W37" s="13"/>
      <c r="X37" s="13">
        <f>VLOOKUP(A:A,[1]TDSheet!$A:$X,24,0)</f>
        <v>42.8</v>
      </c>
      <c r="Y37" s="13">
        <f>VLOOKUP(A:A,[1]TDSheet!$A:$Y,25,0)</f>
        <v>62.6</v>
      </c>
      <c r="Z37" s="13">
        <f>VLOOKUP(A:A,[3]TDSheet!$A:$D,4,0)</f>
        <v>69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5"/>
        <v>0</v>
      </c>
      <c r="AD37" s="13">
        <f t="shared" si="6"/>
        <v>0</v>
      </c>
      <c r="AE37" s="13">
        <f t="shared" si="7"/>
        <v>0</v>
      </c>
      <c r="AF37" s="13">
        <f t="shared" si="8"/>
        <v>0</v>
      </c>
      <c r="AG37" s="13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42</v>
      </c>
      <c r="D38" s="8">
        <v>40</v>
      </c>
      <c r="E38" s="8">
        <v>73</v>
      </c>
      <c r="F38" s="8">
        <v>8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165</v>
      </c>
      <c r="J38" s="13">
        <f t="shared" si="1"/>
        <v>-92</v>
      </c>
      <c r="K38" s="13">
        <f>VLOOKUP(A:A,[1]TDSheet!$A:$M,13,0)</f>
        <v>80</v>
      </c>
      <c r="L38" s="13">
        <f>VLOOKUP(A:A,[1]TDSheet!$A:$N,14,0)</f>
        <v>0</v>
      </c>
      <c r="M38" s="13">
        <f>VLOOKUP(A:A,[1]TDSheet!$A:$S,19,0)</f>
        <v>0</v>
      </c>
      <c r="N38" s="13">
        <f>VLOOKUP(A:A,[1]TDSheet!$A:$O,15,0)</f>
        <v>0</v>
      </c>
      <c r="O38" s="13"/>
      <c r="P38" s="17">
        <v>40</v>
      </c>
      <c r="Q38" s="17"/>
      <c r="R38" s="13">
        <f t="shared" si="2"/>
        <v>14.6</v>
      </c>
      <c r="S38" s="17"/>
      <c r="T38" s="18">
        <f t="shared" si="3"/>
        <v>8.7671232876712324</v>
      </c>
      <c r="U38" s="13">
        <f t="shared" si="4"/>
        <v>0.54794520547945202</v>
      </c>
      <c r="V38" s="13"/>
      <c r="W38" s="13"/>
      <c r="X38" s="13">
        <f>VLOOKUP(A:A,[1]TDSheet!$A:$X,24,0)</f>
        <v>25.2</v>
      </c>
      <c r="Y38" s="13">
        <f>VLOOKUP(A:A,[1]TDSheet!$A:$Y,25,0)</f>
        <v>50.8</v>
      </c>
      <c r="Z38" s="13">
        <f>VLOOKUP(A:A,[3]TDSheet!$A:$D,4,0)</f>
        <v>8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5"/>
        <v>14</v>
      </c>
      <c r="AD38" s="13">
        <f t="shared" si="6"/>
        <v>0</v>
      </c>
      <c r="AE38" s="13">
        <f t="shared" si="7"/>
        <v>0</v>
      </c>
      <c r="AF38" s="13">
        <f t="shared" si="8"/>
        <v>0</v>
      </c>
      <c r="AG38" s="13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71</v>
      </c>
      <c r="D39" s="8">
        <v>245</v>
      </c>
      <c r="E39" s="8">
        <v>141</v>
      </c>
      <c r="F39" s="8">
        <v>170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146</v>
      </c>
      <c r="J39" s="13">
        <f t="shared" si="1"/>
        <v>-5</v>
      </c>
      <c r="K39" s="13">
        <f>VLOOKUP(A:A,[1]TDSheet!$A:$M,13,0)</f>
        <v>0</v>
      </c>
      <c r="L39" s="13">
        <f>VLOOKUP(A:A,[1]TDSheet!$A:$N,14,0)</f>
        <v>0</v>
      </c>
      <c r="M39" s="13">
        <f>VLOOKUP(A:A,[1]TDSheet!$A:$S,19,0)</f>
        <v>0</v>
      </c>
      <c r="N39" s="13">
        <f>VLOOKUP(A:A,[1]TDSheet!$A:$O,15,0)</f>
        <v>0</v>
      </c>
      <c r="O39" s="13"/>
      <c r="P39" s="17">
        <v>50</v>
      </c>
      <c r="Q39" s="17">
        <v>40</v>
      </c>
      <c r="R39" s="13">
        <f t="shared" si="2"/>
        <v>28.2</v>
      </c>
      <c r="S39" s="17"/>
      <c r="T39" s="18">
        <f t="shared" si="3"/>
        <v>9.2198581560283692</v>
      </c>
      <c r="U39" s="13">
        <f t="shared" si="4"/>
        <v>6.0283687943262416</v>
      </c>
      <c r="V39" s="13"/>
      <c r="W39" s="13"/>
      <c r="X39" s="13">
        <f>VLOOKUP(A:A,[1]TDSheet!$A:$X,24,0)</f>
        <v>34.6</v>
      </c>
      <c r="Y39" s="13">
        <f>VLOOKUP(A:A,[1]TDSheet!$A:$Y,25,0)</f>
        <v>30.4</v>
      </c>
      <c r="Z39" s="13">
        <f>VLOOKUP(A:A,[3]TDSheet!$A:$D,4,0)</f>
        <v>20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5"/>
        <v>20</v>
      </c>
      <c r="AD39" s="13">
        <f t="shared" si="6"/>
        <v>16</v>
      </c>
      <c r="AE39" s="13">
        <f t="shared" si="7"/>
        <v>0</v>
      </c>
      <c r="AF39" s="13">
        <f t="shared" si="8"/>
        <v>0</v>
      </c>
      <c r="AG39" s="13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141</v>
      </c>
      <c r="D40" s="8">
        <v>767</v>
      </c>
      <c r="E40" s="8">
        <v>300</v>
      </c>
      <c r="F40" s="8">
        <v>603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305</v>
      </c>
      <c r="J40" s="13">
        <f t="shared" si="1"/>
        <v>-5</v>
      </c>
      <c r="K40" s="13">
        <f>VLOOKUP(A:A,[1]TDSheet!$A:$M,13,0)</f>
        <v>0</v>
      </c>
      <c r="L40" s="13">
        <f>VLOOKUP(A:A,[1]TDSheet!$A:$N,14,0)</f>
        <v>0</v>
      </c>
      <c r="M40" s="13">
        <f>VLOOKUP(A:A,[1]TDSheet!$A:$S,19,0)</f>
        <v>0</v>
      </c>
      <c r="N40" s="13">
        <f>VLOOKUP(A:A,[1]TDSheet!$A:$O,15,0)</f>
        <v>0</v>
      </c>
      <c r="O40" s="13"/>
      <c r="P40" s="17"/>
      <c r="Q40" s="17"/>
      <c r="R40" s="13">
        <f t="shared" si="2"/>
        <v>60</v>
      </c>
      <c r="S40" s="17"/>
      <c r="T40" s="18">
        <f t="shared" si="3"/>
        <v>10.050000000000001</v>
      </c>
      <c r="U40" s="13">
        <f t="shared" si="4"/>
        <v>10.050000000000001</v>
      </c>
      <c r="V40" s="13"/>
      <c r="W40" s="13"/>
      <c r="X40" s="13">
        <f>VLOOKUP(A:A,[1]TDSheet!$A:$X,24,0)</f>
        <v>21</v>
      </c>
      <c r="Y40" s="13">
        <f>VLOOKUP(A:A,[1]TDSheet!$A:$Y,25,0)</f>
        <v>54.6</v>
      </c>
      <c r="Z40" s="13">
        <f>VLOOKUP(A:A,[3]TDSheet!$A:$D,4,0)</f>
        <v>68</v>
      </c>
      <c r="AA40" s="13" t="str">
        <f>VLOOKUP(A:A,[1]TDSheet!$A:$AA,27,0)</f>
        <v>костик</v>
      </c>
      <c r="AB40" s="13" t="str">
        <f>VLOOKUP(A:A,[1]TDSheet!$A:$AB,28,0)</f>
        <v>кос</v>
      </c>
      <c r="AC40" s="13">
        <f t="shared" si="5"/>
        <v>0</v>
      </c>
      <c r="AD40" s="13">
        <f t="shared" si="6"/>
        <v>0</v>
      </c>
      <c r="AE40" s="13">
        <f t="shared" si="7"/>
        <v>0</v>
      </c>
      <c r="AF40" s="13">
        <f t="shared" si="8"/>
        <v>0</v>
      </c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856</v>
      </c>
      <c r="D41" s="8">
        <v>78</v>
      </c>
      <c r="E41" s="8">
        <v>274</v>
      </c>
      <c r="F41" s="8">
        <v>612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322</v>
      </c>
      <c r="J41" s="13">
        <f t="shared" si="1"/>
        <v>-48</v>
      </c>
      <c r="K41" s="13">
        <f>VLOOKUP(A:A,[1]TDSheet!$A:$M,13,0)</f>
        <v>0</v>
      </c>
      <c r="L41" s="13">
        <f>VLOOKUP(A:A,[1]TDSheet!$A:$N,14,0)</f>
        <v>0</v>
      </c>
      <c r="M41" s="13">
        <f>VLOOKUP(A:A,[1]TDSheet!$A:$S,19,0)</f>
        <v>0</v>
      </c>
      <c r="N41" s="13">
        <f>VLOOKUP(A:A,[1]TDSheet!$A:$O,15,0)</f>
        <v>0</v>
      </c>
      <c r="O41" s="13"/>
      <c r="P41" s="17"/>
      <c r="Q41" s="17"/>
      <c r="R41" s="13">
        <f t="shared" si="2"/>
        <v>54.8</v>
      </c>
      <c r="S41" s="17"/>
      <c r="T41" s="18">
        <f t="shared" si="3"/>
        <v>11.167883211678832</v>
      </c>
      <c r="U41" s="13">
        <f t="shared" si="4"/>
        <v>11.167883211678832</v>
      </c>
      <c r="V41" s="13"/>
      <c r="W41" s="13"/>
      <c r="X41" s="13">
        <f>VLOOKUP(A:A,[1]TDSheet!$A:$X,24,0)</f>
        <v>134.19999999999999</v>
      </c>
      <c r="Y41" s="13">
        <f>VLOOKUP(A:A,[1]TDSheet!$A:$Y,25,0)</f>
        <v>33.6</v>
      </c>
      <c r="Z41" s="13">
        <f>VLOOKUP(A:A,[3]TDSheet!$A:$D,4,0)</f>
        <v>89</v>
      </c>
      <c r="AA41" s="13" t="str">
        <f>VLOOKUP(A:A,[1]TDSheet!$A:$AA,27,0)</f>
        <v>см кода</v>
      </c>
      <c r="AB41" s="13" t="e">
        <f>VLOOKUP(A:A,[1]TDSheet!$A:$AB,28,0)</f>
        <v>#N/A</v>
      </c>
      <c r="AC41" s="13">
        <f t="shared" si="5"/>
        <v>0</v>
      </c>
      <c r="AD41" s="13">
        <f t="shared" si="6"/>
        <v>0</v>
      </c>
      <c r="AE41" s="13">
        <f t="shared" si="7"/>
        <v>0</v>
      </c>
      <c r="AF41" s="13">
        <f t="shared" si="8"/>
        <v>0</v>
      </c>
      <c r="AG41" s="13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52</v>
      </c>
      <c r="D42" s="8">
        <v>834</v>
      </c>
      <c r="E42" s="8">
        <v>446</v>
      </c>
      <c r="F42" s="8">
        <v>402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483</v>
      </c>
      <c r="J42" s="13">
        <f t="shared" si="1"/>
        <v>-37</v>
      </c>
      <c r="K42" s="13">
        <f>VLOOKUP(A:A,[1]TDSheet!$A:$M,13,0)</f>
        <v>0</v>
      </c>
      <c r="L42" s="13">
        <f>VLOOKUP(A:A,[1]TDSheet!$A:$N,14,0)</f>
        <v>0</v>
      </c>
      <c r="M42" s="13">
        <f>VLOOKUP(A:A,[1]TDSheet!$A:$S,19,0)</f>
        <v>0</v>
      </c>
      <c r="N42" s="13">
        <f>VLOOKUP(A:A,[1]TDSheet!$A:$O,15,0)</f>
        <v>0</v>
      </c>
      <c r="O42" s="13"/>
      <c r="P42" s="17">
        <v>200</v>
      </c>
      <c r="Q42" s="17">
        <v>160</v>
      </c>
      <c r="R42" s="13">
        <f t="shared" si="2"/>
        <v>89.2</v>
      </c>
      <c r="S42" s="17"/>
      <c r="T42" s="18">
        <f t="shared" si="3"/>
        <v>8.5426008968609857</v>
      </c>
      <c r="U42" s="13">
        <f t="shared" si="4"/>
        <v>4.506726457399103</v>
      </c>
      <c r="V42" s="13"/>
      <c r="W42" s="13"/>
      <c r="X42" s="13">
        <f>VLOOKUP(A:A,[1]TDSheet!$A:$X,24,0)</f>
        <v>31</v>
      </c>
      <c r="Y42" s="13">
        <f>VLOOKUP(A:A,[1]TDSheet!$A:$Y,25,0)</f>
        <v>60.6</v>
      </c>
      <c r="Z42" s="13">
        <f>VLOOKUP(A:A,[3]TDSheet!$A:$D,4,0)</f>
        <v>158</v>
      </c>
      <c r="AA42" s="13" t="str">
        <f>VLOOKUP(A:A,[1]TDSheet!$A:$AA,27,0)</f>
        <v>костик</v>
      </c>
      <c r="AB42" s="13">
        <f>VLOOKUP(A:A,[1]TDSheet!$A:$AB,28,0)</f>
        <v>0</v>
      </c>
      <c r="AC42" s="13">
        <f t="shared" si="5"/>
        <v>18</v>
      </c>
      <c r="AD42" s="13">
        <f t="shared" si="6"/>
        <v>14.399999999999999</v>
      </c>
      <c r="AE42" s="13">
        <f t="shared" si="7"/>
        <v>0</v>
      </c>
      <c r="AF42" s="13">
        <f t="shared" si="8"/>
        <v>0</v>
      </c>
      <c r="AG42" s="13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-3</v>
      </c>
      <c r="D43" s="8">
        <v>319</v>
      </c>
      <c r="E43" s="8">
        <v>272</v>
      </c>
      <c r="F43" s="8">
        <v>8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384</v>
      </c>
      <c r="J43" s="13">
        <f t="shared" si="1"/>
        <v>-112</v>
      </c>
      <c r="K43" s="13">
        <f>VLOOKUP(A:A,[1]TDSheet!$A:$M,13,0)</f>
        <v>80</v>
      </c>
      <c r="L43" s="13">
        <f>VLOOKUP(A:A,[1]TDSheet!$A:$N,14,0)</f>
        <v>0</v>
      </c>
      <c r="M43" s="13">
        <f>VLOOKUP(A:A,[1]TDSheet!$A:$S,19,0)</f>
        <v>80</v>
      </c>
      <c r="N43" s="13">
        <f>VLOOKUP(A:A,[1]TDSheet!$A:$O,15,0)</f>
        <v>0</v>
      </c>
      <c r="O43" s="13"/>
      <c r="P43" s="17">
        <v>240</v>
      </c>
      <c r="Q43" s="17">
        <v>120</v>
      </c>
      <c r="R43" s="13">
        <f t="shared" si="2"/>
        <v>54.4</v>
      </c>
      <c r="S43" s="17"/>
      <c r="T43" s="18">
        <f t="shared" si="3"/>
        <v>9.7058823529411775</v>
      </c>
      <c r="U43" s="13">
        <f t="shared" si="4"/>
        <v>0.14705882352941177</v>
      </c>
      <c r="V43" s="13"/>
      <c r="W43" s="13"/>
      <c r="X43" s="13">
        <f>VLOOKUP(A:A,[1]TDSheet!$A:$X,24,0)</f>
        <v>14</v>
      </c>
      <c r="Y43" s="13">
        <f>VLOOKUP(A:A,[1]TDSheet!$A:$Y,25,0)</f>
        <v>33.4</v>
      </c>
      <c r="Z43" s="13">
        <f>VLOOKUP(A:A,[3]TDSheet!$A:$D,4,0)</f>
        <v>36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5"/>
        <v>91.2</v>
      </c>
      <c r="AD43" s="13">
        <f t="shared" si="6"/>
        <v>45.6</v>
      </c>
      <c r="AE43" s="13">
        <f t="shared" si="7"/>
        <v>0</v>
      </c>
      <c r="AF43" s="13">
        <f t="shared" si="8"/>
        <v>0</v>
      </c>
      <c r="AG43" s="13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230</v>
      </c>
      <c r="D44" s="8">
        <v>80</v>
      </c>
      <c r="E44" s="8">
        <v>128</v>
      </c>
      <c r="F44" s="8">
        <v>182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128</v>
      </c>
      <c r="J44" s="13">
        <f t="shared" si="1"/>
        <v>0</v>
      </c>
      <c r="K44" s="13">
        <f>VLOOKUP(A:A,[1]TDSheet!$A:$M,13,0)</f>
        <v>40</v>
      </c>
      <c r="L44" s="13">
        <f>VLOOKUP(A:A,[1]TDSheet!$A:$N,14,0)</f>
        <v>0</v>
      </c>
      <c r="M44" s="13">
        <f>VLOOKUP(A:A,[1]TDSheet!$A:$S,19,0)</f>
        <v>0</v>
      </c>
      <c r="N44" s="13">
        <f>VLOOKUP(A:A,[1]TDSheet!$A:$O,15,0)</f>
        <v>0</v>
      </c>
      <c r="O44" s="13"/>
      <c r="P44" s="17"/>
      <c r="Q44" s="17"/>
      <c r="R44" s="13">
        <f t="shared" si="2"/>
        <v>25.6</v>
      </c>
      <c r="S44" s="17"/>
      <c r="T44" s="18">
        <f t="shared" si="3"/>
        <v>8.671875</v>
      </c>
      <c r="U44" s="13">
        <f t="shared" si="4"/>
        <v>7.109375</v>
      </c>
      <c r="V44" s="13"/>
      <c r="W44" s="13"/>
      <c r="X44" s="13">
        <f>VLOOKUP(A:A,[1]TDSheet!$A:$X,24,0)</f>
        <v>41.6</v>
      </c>
      <c r="Y44" s="13">
        <f>VLOOKUP(A:A,[1]TDSheet!$A:$Y,25,0)</f>
        <v>41.8</v>
      </c>
      <c r="Z44" s="13">
        <f>VLOOKUP(A:A,[3]TDSheet!$A:$D,4,0)</f>
        <v>49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5"/>
        <v>0</v>
      </c>
      <c r="AD44" s="13">
        <f t="shared" si="6"/>
        <v>0</v>
      </c>
      <c r="AE44" s="13">
        <f t="shared" si="7"/>
        <v>0</v>
      </c>
      <c r="AF44" s="13">
        <f t="shared" si="8"/>
        <v>0</v>
      </c>
      <c r="AG44" s="13"/>
    </row>
    <row r="45" spans="1:33" s="1" customFormat="1" ht="11.1" customHeight="1" outlineLevel="1" x14ac:dyDescent="0.2">
      <c r="A45" s="7" t="s">
        <v>46</v>
      </c>
      <c r="B45" s="7" t="s">
        <v>9</v>
      </c>
      <c r="C45" s="8">
        <v>4.1029999999999998</v>
      </c>
      <c r="D45" s="8">
        <v>11.565</v>
      </c>
      <c r="E45" s="8">
        <v>5.2240000000000002</v>
      </c>
      <c r="F45" s="8">
        <v>5.2190000000000003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5</v>
      </c>
      <c r="J45" s="13">
        <f t="shared" si="1"/>
        <v>0.2240000000000002</v>
      </c>
      <c r="K45" s="13">
        <f>VLOOKUP(A:A,[1]TDSheet!$A:$M,13,0)</f>
        <v>0</v>
      </c>
      <c r="L45" s="13">
        <f>VLOOKUP(A:A,[1]TDSheet!$A:$N,14,0)</f>
        <v>0</v>
      </c>
      <c r="M45" s="13">
        <f>VLOOKUP(A:A,[1]TDSheet!$A:$S,19,0)</f>
        <v>0</v>
      </c>
      <c r="N45" s="13">
        <f>VLOOKUP(A:A,[1]TDSheet!$A:$O,15,0)</f>
        <v>0</v>
      </c>
      <c r="O45" s="13"/>
      <c r="P45" s="17"/>
      <c r="Q45" s="17"/>
      <c r="R45" s="13">
        <f t="shared" si="2"/>
        <v>1.0448</v>
      </c>
      <c r="S45" s="17"/>
      <c r="T45" s="18">
        <f t="shared" si="3"/>
        <v>4.9952143950995413</v>
      </c>
      <c r="U45" s="13">
        <f t="shared" si="4"/>
        <v>4.9952143950995413</v>
      </c>
      <c r="V45" s="13"/>
      <c r="W45" s="13"/>
      <c r="X45" s="13">
        <f>VLOOKUP(A:A,[1]TDSheet!$A:$X,24,0)</f>
        <v>2.7866</v>
      </c>
      <c r="Y45" s="13">
        <f>VLOOKUP(A:A,[1]TDSheet!$A:$Y,25,0)</f>
        <v>0.2918</v>
      </c>
      <c r="Z45" s="13">
        <v>0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5"/>
        <v>0</v>
      </c>
      <c r="AD45" s="13">
        <f t="shared" si="6"/>
        <v>0</v>
      </c>
      <c r="AE45" s="13">
        <f t="shared" si="7"/>
        <v>0</v>
      </c>
      <c r="AF45" s="13">
        <f t="shared" si="8"/>
        <v>0</v>
      </c>
      <c r="AG45" s="13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327</v>
      </c>
      <c r="D46" s="8">
        <v>246</v>
      </c>
      <c r="E46" s="8">
        <v>309</v>
      </c>
      <c r="F46" s="8">
        <v>260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313</v>
      </c>
      <c r="J46" s="13">
        <f t="shared" si="1"/>
        <v>-4</v>
      </c>
      <c r="K46" s="13">
        <f>VLOOKUP(A:A,[1]TDSheet!$A:$M,13,0)</f>
        <v>80</v>
      </c>
      <c r="L46" s="13">
        <f>VLOOKUP(A:A,[1]TDSheet!$A:$N,14,0)</f>
        <v>0</v>
      </c>
      <c r="M46" s="13">
        <f>VLOOKUP(A:A,[1]TDSheet!$A:$S,19,0)</f>
        <v>80</v>
      </c>
      <c r="N46" s="13">
        <f>VLOOKUP(A:A,[1]TDSheet!$A:$O,15,0)</f>
        <v>0</v>
      </c>
      <c r="O46" s="13"/>
      <c r="P46" s="17">
        <v>40</v>
      </c>
      <c r="Q46" s="17">
        <v>80</v>
      </c>
      <c r="R46" s="13">
        <f t="shared" si="2"/>
        <v>61.8</v>
      </c>
      <c r="S46" s="17"/>
      <c r="T46" s="18">
        <f t="shared" si="3"/>
        <v>8.7378640776699026</v>
      </c>
      <c r="U46" s="13">
        <f t="shared" si="4"/>
        <v>4.2071197411003238</v>
      </c>
      <c r="V46" s="13"/>
      <c r="W46" s="13"/>
      <c r="X46" s="13">
        <f>VLOOKUP(A:A,[1]TDSheet!$A:$X,24,0)</f>
        <v>74.599999999999994</v>
      </c>
      <c r="Y46" s="13">
        <f>VLOOKUP(A:A,[1]TDSheet!$A:$Y,25,0)</f>
        <v>79.8</v>
      </c>
      <c r="Z46" s="13">
        <f>VLOOKUP(A:A,[3]TDSheet!$A:$D,4,0)</f>
        <v>89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5"/>
        <v>16</v>
      </c>
      <c r="AD46" s="13">
        <f t="shared" si="6"/>
        <v>32</v>
      </c>
      <c r="AE46" s="13">
        <f t="shared" si="7"/>
        <v>0</v>
      </c>
      <c r="AF46" s="13">
        <f t="shared" si="8"/>
        <v>0</v>
      </c>
      <c r="AG46" s="13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134</v>
      </c>
      <c r="D47" s="8">
        <v>1113</v>
      </c>
      <c r="E47" s="8">
        <v>605</v>
      </c>
      <c r="F47" s="8">
        <v>631</v>
      </c>
      <c r="G47" s="1">
        <f>VLOOKUP(A:A,[1]TDSheet!$A:$G,7,0)</f>
        <v>0.3</v>
      </c>
      <c r="H47" s="1">
        <f>VLOOKUP(A:A,[1]TDSheet!$A:$H,8,0)</f>
        <v>45</v>
      </c>
      <c r="I47" s="13">
        <f>VLOOKUP(A:A,[2]TDSheet!$A:$F,6,0)</f>
        <v>608</v>
      </c>
      <c r="J47" s="13">
        <f t="shared" si="1"/>
        <v>-3</v>
      </c>
      <c r="K47" s="13">
        <f>VLOOKUP(A:A,[1]TDSheet!$A:$M,13,0)</f>
        <v>0</v>
      </c>
      <c r="L47" s="13">
        <f>VLOOKUP(A:A,[1]TDSheet!$A:$N,14,0)</f>
        <v>0</v>
      </c>
      <c r="M47" s="13">
        <f>VLOOKUP(A:A,[1]TDSheet!$A:$S,19,0)</f>
        <v>0</v>
      </c>
      <c r="N47" s="13">
        <f>VLOOKUP(A:A,[1]TDSheet!$A:$O,15,0)</f>
        <v>0</v>
      </c>
      <c r="O47" s="13"/>
      <c r="P47" s="17">
        <v>240</v>
      </c>
      <c r="Q47" s="17">
        <v>240</v>
      </c>
      <c r="R47" s="13">
        <f t="shared" si="2"/>
        <v>121</v>
      </c>
      <c r="S47" s="17"/>
      <c r="T47" s="18">
        <f t="shared" si="3"/>
        <v>9.1818181818181817</v>
      </c>
      <c r="U47" s="13">
        <f t="shared" si="4"/>
        <v>5.214876033057851</v>
      </c>
      <c r="V47" s="13"/>
      <c r="W47" s="13"/>
      <c r="X47" s="13">
        <f>VLOOKUP(A:A,[1]TDSheet!$A:$X,24,0)</f>
        <v>69.2</v>
      </c>
      <c r="Y47" s="13">
        <f>VLOOKUP(A:A,[1]TDSheet!$A:$Y,25,0)</f>
        <v>103.8</v>
      </c>
      <c r="Z47" s="13">
        <f>VLOOKUP(A:A,[3]TDSheet!$A:$D,4,0)</f>
        <v>183</v>
      </c>
      <c r="AA47" s="13">
        <f>VLOOKUP(A:A,[1]TDSheet!$A:$AA,27,0)</f>
        <v>0</v>
      </c>
      <c r="AB47" s="13" t="str">
        <f>VLOOKUP(A:A,[1]TDSheet!$A:$AB,28,0)</f>
        <v>кост</v>
      </c>
      <c r="AC47" s="13">
        <f t="shared" si="5"/>
        <v>72</v>
      </c>
      <c r="AD47" s="13">
        <f t="shared" si="6"/>
        <v>72</v>
      </c>
      <c r="AE47" s="13">
        <f t="shared" si="7"/>
        <v>0</v>
      </c>
      <c r="AF47" s="13">
        <f t="shared" si="8"/>
        <v>0</v>
      </c>
      <c r="AG47" s="13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1922</v>
      </c>
      <c r="D48" s="8">
        <v>932</v>
      </c>
      <c r="E48" s="8">
        <v>2042</v>
      </c>
      <c r="F48" s="8">
        <v>784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2055</v>
      </c>
      <c r="J48" s="13">
        <f t="shared" si="1"/>
        <v>-13</v>
      </c>
      <c r="K48" s="13">
        <f>VLOOKUP(A:A,[1]TDSheet!$A:$M,13,0)</f>
        <v>600</v>
      </c>
      <c r="L48" s="13">
        <f>VLOOKUP(A:A,[1]TDSheet!$A:$N,14,0)</f>
        <v>0</v>
      </c>
      <c r="M48" s="13">
        <f>VLOOKUP(A:A,[1]TDSheet!$A:$S,19,0)</f>
        <v>900</v>
      </c>
      <c r="N48" s="13">
        <f>VLOOKUP(A:A,[1]TDSheet!$A:$O,15,0)</f>
        <v>0</v>
      </c>
      <c r="O48" s="13"/>
      <c r="P48" s="17">
        <v>600</v>
      </c>
      <c r="Q48" s="17">
        <v>600</v>
      </c>
      <c r="R48" s="13">
        <f t="shared" si="2"/>
        <v>408.4</v>
      </c>
      <c r="S48" s="17"/>
      <c r="T48" s="18">
        <f t="shared" si="3"/>
        <v>8.5308521057786493</v>
      </c>
      <c r="U48" s="13">
        <f t="shared" si="4"/>
        <v>1.9196865817825661</v>
      </c>
      <c r="V48" s="13"/>
      <c r="W48" s="13"/>
      <c r="X48" s="13">
        <f>VLOOKUP(A:A,[1]TDSheet!$A:$X,24,0)</f>
        <v>388.4</v>
      </c>
      <c r="Y48" s="13">
        <f>VLOOKUP(A:A,[1]TDSheet!$A:$Y,25,0)</f>
        <v>403.6</v>
      </c>
      <c r="Z48" s="13">
        <f>VLOOKUP(A:A,[3]TDSheet!$A:$D,4,0)</f>
        <v>422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5"/>
        <v>162</v>
      </c>
      <c r="AD48" s="13">
        <f t="shared" si="6"/>
        <v>162</v>
      </c>
      <c r="AE48" s="13">
        <f t="shared" si="7"/>
        <v>0</v>
      </c>
      <c r="AF48" s="13">
        <f t="shared" si="8"/>
        <v>0</v>
      </c>
      <c r="AG48" s="13"/>
    </row>
    <row r="49" spans="1:33" s="1" customFormat="1" ht="11.1" customHeight="1" outlineLevel="1" x14ac:dyDescent="0.2">
      <c r="A49" s="7" t="s">
        <v>50</v>
      </c>
      <c r="B49" s="7" t="s">
        <v>8</v>
      </c>
      <c r="C49" s="8"/>
      <c r="D49" s="8"/>
      <c r="E49" s="8"/>
      <c r="F49" s="8"/>
      <c r="G49" s="15">
        <v>1</v>
      </c>
      <c r="I49" s="13">
        <f>VLOOKUP(A:A,[2]TDSheet!$A:$F,6,0)</f>
        <v>11.3</v>
      </c>
      <c r="J49" s="13">
        <f t="shared" si="1"/>
        <v>-11.3</v>
      </c>
      <c r="K49" s="13">
        <f>VLOOKUP(A:A,[1]TDSheet!$A:$M,13,0)</f>
        <v>10</v>
      </c>
      <c r="L49" s="13">
        <f>VLOOKUP(A:A,[1]TDSheet!$A:$N,14,0)</f>
        <v>0</v>
      </c>
      <c r="M49" s="13">
        <f>VLOOKUP(A:A,[1]TDSheet!$A:$S,19,0)</f>
        <v>50</v>
      </c>
      <c r="N49" s="13">
        <f>VLOOKUP(A:A,[1]TDSheet!$A:$O,15,0)</f>
        <v>50</v>
      </c>
      <c r="O49" s="13"/>
      <c r="P49" s="17"/>
      <c r="Q49" s="17"/>
      <c r="R49" s="13">
        <f t="shared" si="2"/>
        <v>0</v>
      </c>
      <c r="S49" s="17"/>
      <c r="T49" s="18" t="e">
        <f t="shared" si="3"/>
        <v>#DIV/0!</v>
      </c>
      <c r="U49" s="13" t="e">
        <f t="shared" si="4"/>
        <v>#DIV/0!</v>
      </c>
      <c r="V49" s="13"/>
      <c r="W49" s="13"/>
      <c r="X49" s="13">
        <f>VLOOKUP(A:A,[1]TDSheet!$A:$X,24,0)</f>
        <v>6.3178000000000001</v>
      </c>
      <c r="Y49" s="13">
        <f>VLOOKUP(A:A,[1]TDSheet!$A:$Y,25,0)</f>
        <v>4.9159999999999995</v>
      </c>
      <c r="Z49" s="13">
        <v>0</v>
      </c>
      <c r="AA49" s="13" t="str">
        <f>VLOOKUP(A:A,[1]TDSheet!$A:$AA,27,0)</f>
        <v>костик</v>
      </c>
      <c r="AB49" s="13" t="e">
        <f>VLOOKUP(A:A,[1]TDSheet!$A:$AB,28,0)</f>
        <v>#N/A</v>
      </c>
      <c r="AC49" s="13">
        <f t="shared" si="5"/>
        <v>0</v>
      </c>
      <c r="AD49" s="13">
        <f t="shared" si="6"/>
        <v>0</v>
      </c>
      <c r="AE49" s="13">
        <f t="shared" si="7"/>
        <v>0</v>
      </c>
      <c r="AF49" s="13">
        <f t="shared" si="8"/>
        <v>0</v>
      </c>
      <c r="AG49" s="13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-13</v>
      </c>
      <c r="D50" s="8">
        <v>254</v>
      </c>
      <c r="E50" s="8">
        <v>108</v>
      </c>
      <c r="F50" s="8">
        <v>124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127</v>
      </c>
      <c r="J50" s="13">
        <f t="shared" si="1"/>
        <v>-19</v>
      </c>
      <c r="K50" s="13">
        <f>VLOOKUP(A:A,[1]TDSheet!$A:$M,13,0)</f>
        <v>0</v>
      </c>
      <c r="L50" s="13">
        <f>VLOOKUP(A:A,[1]TDSheet!$A:$N,14,0)</f>
        <v>0</v>
      </c>
      <c r="M50" s="13">
        <f>VLOOKUP(A:A,[1]TDSheet!$A:$S,19,0)</f>
        <v>0</v>
      </c>
      <c r="N50" s="13">
        <f>VLOOKUP(A:A,[1]TDSheet!$A:$O,15,0)</f>
        <v>0</v>
      </c>
      <c r="O50" s="13"/>
      <c r="P50" s="17">
        <v>40</v>
      </c>
      <c r="Q50" s="17">
        <v>40</v>
      </c>
      <c r="R50" s="13">
        <f t="shared" si="2"/>
        <v>21.6</v>
      </c>
      <c r="S50" s="17"/>
      <c r="T50" s="18">
        <f t="shared" si="3"/>
        <v>9.4444444444444446</v>
      </c>
      <c r="U50" s="13">
        <f t="shared" si="4"/>
        <v>5.7407407407407405</v>
      </c>
      <c r="V50" s="13"/>
      <c r="W50" s="13"/>
      <c r="X50" s="13">
        <f>VLOOKUP(A:A,[1]TDSheet!$A:$X,24,0)</f>
        <v>17</v>
      </c>
      <c r="Y50" s="13">
        <f>VLOOKUP(A:A,[1]TDSheet!$A:$Y,25,0)</f>
        <v>29.4</v>
      </c>
      <c r="Z50" s="13">
        <f>VLOOKUP(A:A,[3]TDSheet!$A:$D,4,0)</f>
        <v>43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5"/>
        <v>14</v>
      </c>
      <c r="AD50" s="13">
        <f t="shared" si="6"/>
        <v>14</v>
      </c>
      <c r="AE50" s="13">
        <f t="shared" si="7"/>
        <v>0</v>
      </c>
      <c r="AF50" s="13">
        <f t="shared" si="8"/>
        <v>0</v>
      </c>
      <c r="AG50" s="13"/>
    </row>
    <row r="51" spans="1:33" s="1" customFormat="1" ht="11.1" customHeight="1" outlineLevel="1" x14ac:dyDescent="0.2">
      <c r="A51" s="7" t="s">
        <v>52</v>
      </c>
      <c r="B51" s="7" t="s">
        <v>9</v>
      </c>
      <c r="C51" s="8">
        <v>270.75400000000002</v>
      </c>
      <c r="D51" s="8">
        <v>155.36799999999999</v>
      </c>
      <c r="E51" s="8">
        <v>261.93200000000002</v>
      </c>
      <c r="F51" s="8">
        <v>78.554000000000002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250.9</v>
      </c>
      <c r="J51" s="13">
        <f t="shared" si="1"/>
        <v>11.032000000000011</v>
      </c>
      <c r="K51" s="13">
        <f>VLOOKUP(A:A,[1]TDSheet!$A:$M,13,0)</f>
        <v>50</v>
      </c>
      <c r="L51" s="13">
        <f>VLOOKUP(A:A,[1]TDSheet!$A:$N,14,0)</f>
        <v>0</v>
      </c>
      <c r="M51" s="13">
        <f>VLOOKUP(A:A,[1]TDSheet!$A:$S,19,0)</f>
        <v>80</v>
      </c>
      <c r="N51" s="13">
        <f>VLOOKUP(A:A,[1]TDSheet!$A:$O,15,0)</f>
        <v>0</v>
      </c>
      <c r="O51" s="13"/>
      <c r="P51" s="17">
        <v>120</v>
      </c>
      <c r="Q51" s="17">
        <v>120</v>
      </c>
      <c r="R51" s="13">
        <f t="shared" si="2"/>
        <v>52.386400000000002</v>
      </c>
      <c r="S51" s="17"/>
      <c r="T51" s="18">
        <f t="shared" si="3"/>
        <v>8.5624131453965138</v>
      </c>
      <c r="U51" s="13">
        <f t="shared" si="4"/>
        <v>1.4995113235496236</v>
      </c>
      <c r="V51" s="13"/>
      <c r="W51" s="13"/>
      <c r="X51" s="13">
        <f>VLOOKUP(A:A,[1]TDSheet!$A:$X,24,0)</f>
        <v>52.990400000000001</v>
      </c>
      <c r="Y51" s="13">
        <f>VLOOKUP(A:A,[1]TDSheet!$A:$Y,25,0)</f>
        <v>48.191600000000001</v>
      </c>
      <c r="Z51" s="13">
        <f>VLOOKUP(A:A,[3]TDSheet!$A:$D,4,0)</f>
        <v>64.356999999999999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5"/>
        <v>120</v>
      </c>
      <c r="AD51" s="13">
        <f t="shared" si="6"/>
        <v>120</v>
      </c>
      <c r="AE51" s="13">
        <f t="shared" si="7"/>
        <v>0</v>
      </c>
      <c r="AF51" s="13">
        <f t="shared" si="8"/>
        <v>0</v>
      </c>
      <c r="AG51" s="13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451</v>
      </c>
      <c r="D52" s="8">
        <v>421</v>
      </c>
      <c r="E52" s="8">
        <v>605</v>
      </c>
      <c r="F52" s="8">
        <v>251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623</v>
      </c>
      <c r="J52" s="13">
        <f t="shared" si="1"/>
        <v>-18</v>
      </c>
      <c r="K52" s="13">
        <f>VLOOKUP(A:A,[1]TDSheet!$A:$M,13,0)</f>
        <v>120</v>
      </c>
      <c r="L52" s="13">
        <f>VLOOKUP(A:A,[1]TDSheet!$A:$N,14,0)</f>
        <v>0</v>
      </c>
      <c r="M52" s="13">
        <f>VLOOKUP(A:A,[1]TDSheet!$A:$S,19,0)</f>
        <v>280</v>
      </c>
      <c r="N52" s="13">
        <f>VLOOKUP(A:A,[1]TDSheet!$A:$O,15,0)</f>
        <v>0</v>
      </c>
      <c r="O52" s="13"/>
      <c r="P52" s="17">
        <v>200</v>
      </c>
      <c r="Q52" s="17">
        <v>200</v>
      </c>
      <c r="R52" s="13">
        <f t="shared" si="2"/>
        <v>121</v>
      </c>
      <c r="S52" s="17"/>
      <c r="T52" s="18">
        <f t="shared" si="3"/>
        <v>8.6859504132231411</v>
      </c>
      <c r="U52" s="13">
        <f t="shared" si="4"/>
        <v>2.0743801652892562</v>
      </c>
      <c r="V52" s="13"/>
      <c r="W52" s="13"/>
      <c r="X52" s="13">
        <f>VLOOKUP(A:A,[1]TDSheet!$A:$X,24,0)</f>
        <v>106</v>
      </c>
      <c r="Y52" s="13">
        <f>VLOOKUP(A:A,[1]TDSheet!$A:$Y,25,0)</f>
        <v>123.4</v>
      </c>
      <c r="Z52" s="13">
        <f>VLOOKUP(A:A,[3]TDSheet!$A:$D,4,0)</f>
        <v>104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5"/>
        <v>80</v>
      </c>
      <c r="AD52" s="13">
        <f t="shared" si="6"/>
        <v>80</v>
      </c>
      <c r="AE52" s="13">
        <f t="shared" si="7"/>
        <v>0</v>
      </c>
      <c r="AF52" s="13">
        <f t="shared" si="8"/>
        <v>0</v>
      </c>
      <c r="AG52" s="13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4493</v>
      </c>
      <c r="D53" s="8">
        <v>8944</v>
      </c>
      <c r="E53" s="8">
        <v>7639</v>
      </c>
      <c r="F53" s="8">
        <v>5691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7737</v>
      </c>
      <c r="J53" s="13">
        <f t="shared" si="1"/>
        <v>-98</v>
      </c>
      <c r="K53" s="13">
        <f>VLOOKUP(A:A,[1]TDSheet!$A:$M,13,0)</f>
        <v>2000</v>
      </c>
      <c r="L53" s="13">
        <f>VLOOKUP(A:A,[1]TDSheet!$A:$N,14,0)</f>
        <v>0</v>
      </c>
      <c r="M53" s="13">
        <f>VLOOKUP(A:A,[1]TDSheet!$A:$S,19,0)</f>
        <v>4600</v>
      </c>
      <c r="N53" s="13">
        <f>VLOOKUP(A:A,[1]TDSheet!$A:$O,15,0)</f>
        <v>0</v>
      </c>
      <c r="O53" s="13">
        <v>1800</v>
      </c>
      <c r="P53" s="17"/>
      <c r="Q53" s="17">
        <v>1400</v>
      </c>
      <c r="R53" s="13">
        <f t="shared" si="2"/>
        <v>1527.8</v>
      </c>
      <c r="S53" s="17">
        <v>4200</v>
      </c>
      <c r="T53" s="18">
        <f t="shared" si="3"/>
        <v>11.710302395601518</v>
      </c>
      <c r="U53" s="13">
        <f t="shared" si="4"/>
        <v>3.7249640005236286</v>
      </c>
      <c r="V53" s="13"/>
      <c r="W53" s="13"/>
      <c r="X53" s="13">
        <f>VLOOKUP(A:A,[1]TDSheet!$A:$X,24,0)</f>
        <v>1481.2</v>
      </c>
      <c r="Y53" s="13">
        <f>VLOOKUP(A:A,[1]TDSheet!$A:$Y,25,0)</f>
        <v>1902.8</v>
      </c>
      <c r="Z53" s="13">
        <f>VLOOKUP(A:A,[3]TDSheet!$A:$D,4,0)</f>
        <v>1882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5"/>
        <v>0</v>
      </c>
      <c r="AD53" s="13">
        <f t="shared" si="6"/>
        <v>560</v>
      </c>
      <c r="AE53" s="13">
        <f t="shared" si="7"/>
        <v>1680</v>
      </c>
      <c r="AF53" s="13">
        <f t="shared" si="8"/>
        <v>720</v>
      </c>
      <c r="AG53" s="13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1504</v>
      </c>
      <c r="D54" s="8">
        <v>1467</v>
      </c>
      <c r="E54" s="8">
        <v>1897</v>
      </c>
      <c r="F54" s="8">
        <v>1024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1937</v>
      </c>
      <c r="J54" s="13">
        <f t="shared" si="1"/>
        <v>-40</v>
      </c>
      <c r="K54" s="13">
        <f>VLOOKUP(A:A,[1]TDSheet!$A:$M,13,0)</f>
        <v>240</v>
      </c>
      <c r="L54" s="13">
        <f>VLOOKUP(A:A,[1]TDSheet!$A:$N,14,0)</f>
        <v>0</v>
      </c>
      <c r="M54" s="13">
        <f>VLOOKUP(A:A,[1]TDSheet!$A:$S,19,0)</f>
        <v>880</v>
      </c>
      <c r="N54" s="13">
        <f>VLOOKUP(A:A,[1]TDSheet!$A:$O,15,0)</f>
        <v>0</v>
      </c>
      <c r="O54" s="13"/>
      <c r="P54" s="17">
        <v>600</v>
      </c>
      <c r="Q54" s="17">
        <v>600</v>
      </c>
      <c r="R54" s="13">
        <f t="shared" si="2"/>
        <v>379.4</v>
      </c>
      <c r="S54" s="17">
        <v>1000</v>
      </c>
      <c r="T54" s="18">
        <f t="shared" si="3"/>
        <v>11.449657353716395</v>
      </c>
      <c r="U54" s="13">
        <f t="shared" si="4"/>
        <v>2.6989984185556142</v>
      </c>
      <c r="V54" s="13"/>
      <c r="W54" s="13"/>
      <c r="X54" s="13">
        <f>VLOOKUP(A:A,[1]TDSheet!$A:$X,24,0)</f>
        <v>388.4</v>
      </c>
      <c r="Y54" s="13">
        <f>VLOOKUP(A:A,[1]TDSheet!$A:$Y,25,0)</f>
        <v>403.6</v>
      </c>
      <c r="Z54" s="13">
        <f>VLOOKUP(A:A,[3]TDSheet!$A:$D,4,0)</f>
        <v>401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5"/>
        <v>240</v>
      </c>
      <c r="AD54" s="13">
        <f t="shared" si="6"/>
        <v>240</v>
      </c>
      <c r="AE54" s="13">
        <f t="shared" si="7"/>
        <v>400</v>
      </c>
      <c r="AF54" s="13">
        <f t="shared" si="8"/>
        <v>0</v>
      </c>
      <c r="AG54" s="13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3931</v>
      </c>
      <c r="D55" s="8">
        <v>2300</v>
      </c>
      <c r="E55" s="8">
        <v>4060</v>
      </c>
      <c r="F55" s="8">
        <v>2094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4112</v>
      </c>
      <c r="J55" s="13">
        <f t="shared" si="1"/>
        <v>-52</v>
      </c>
      <c r="K55" s="13">
        <f>VLOOKUP(A:A,[1]TDSheet!$A:$M,13,0)</f>
        <v>800</v>
      </c>
      <c r="L55" s="13">
        <f>VLOOKUP(A:A,[1]TDSheet!$A:$N,14,0)</f>
        <v>0</v>
      </c>
      <c r="M55" s="13">
        <f>VLOOKUP(A:A,[1]TDSheet!$A:$S,19,0)</f>
        <v>2200</v>
      </c>
      <c r="N55" s="13">
        <f>VLOOKUP(A:A,[1]TDSheet!$A:$O,15,0)</f>
        <v>1000</v>
      </c>
      <c r="O55" s="13">
        <v>1000</v>
      </c>
      <c r="P55" s="17"/>
      <c r="Q55" s="17">
        <v>1200</v>
      </c>
      <c r="R55" s="13">
        <f t="shared" si="2"/>
        <v>812</v>
      </c>
      <c r="S55" s="17">
        <v>2200</v>
      </c>
      <c r="T55" s="18">
        <f t="shared" si="3"/>
        <v>11.692118226600986</v>
      </c>
      <c r="U55" s="13">
        <f t="shared" si="4"/>
        <v>2.5788177339901477</v>
      </c>
      <c r="V55" s="13"/>
      <c r="W55" s="13"/>
      <c r="X55" s="13">
        <f>VLOOKUP(A:A,[1]TDSheet!$A:$X,24,0)</f>
        <v>841.8</v>
      </c>
      <c r="Y55" s="13">
        <f>VLOOKUP(A:A,[1]TDSheet!$A:$Y,25,0)</f>
        <v>874.6</v>
      </c>
      <c r="Z55" s="13">
        <f>VLOOKUP(A:A,[3]TDSheet!$A:$D,4,0)</f>
        <v>801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5"/>
        <v>0</v>
      </c>
      <c r="AD55" s="13">
        <f t="shared" si="6"/>
        <v>480</v>
      </c>
      <c r="AE55" s="13">
        <f t="shared" si="7"/>
        <v>880</v>
      </c>
      <c r="AF55" s="13">
        <f t="shared" si="8"/>
        <v>400</v>
      </c>
      <c r="AG55" s="13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574</v>
      </c>
      <c r="D56" s="8">
        <v>1687</v>
      </c>
      <c r="E56" s="8">
        <v>1513</v>
      </c>
      <c r="F56" s="8">
        <v>729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1519</v>
      </c>
      <c r="J56" s="13">
        <f t="shared" si="1"/>
        <v>-6</v>
      </c>
      <c r="K56" s="13">
        <f>VLOOKUP(A:A,[1]TDSheet!$A:$M,13,0)</f>
        <v>280</v>
      </c>
      <c r="L56" s="13">
        <f>VLOOKUP(A:A,[1]TDSheet!$A:$N,14,0)</f>
        <v>0</v>
      </c>
      <c r="M56" s="13">
        <f>VLOOKUP(A:A,[1]TDSheet!$A:$S,19,0)</f>
        <v>880</v>
      </c>
      <c r="N56" s="13">
        <f>VLOOKUP(A:A,[1]TDSheet!$A:$O,15,0)</f>
        <v>0</v>
      </c>
      <c r="O56" s="13"/>
      <c r="P56" s="17">
        <v>400</v>
      </c>
      <c r="Q56" s="17">
        <v>400</v>
      </c>
      <c r="R56" s="13">
        <f t="shared" si="2"/>
        <v>302.60000000000002</v>
      </c>
      <c r="S56" s="17">
        <v>600</v>
      </c>
      <c r="T56" s="18">
        <f t="shared" si="3"/>
        <v>10.869134170522141</v>
      </c>
      <c r="U56" s="13">
        <f t="shared" si="4"/>
        <v>2.4091209517514871</v>
      </c>
      <c r="V56" s="13"/>
      <c r="W56" s="13"/>
      <c r="X56" s="13">
        <f>VLOOKUP(A:A,[1]TDSheet!$A:$X,24,0)</f>
        <v>228.6</v>
      </c>
      <c r="Y56" s="13">
        <f>VLOOKUP(A:A,[1]TDSheet!$A:$Y,25,0)</f>
        <v>314.60000000000002</v>
      </c>
      <c r="Z56" s="13">
        <f>VLOOKUP(A:A,[3]TDSheet!$A:$D,4,0)</f>
        <v>349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5"/>
        <v>140</v>
      </c>
      <c r="AD56" s="13">
        <f t="shared" si="6"/>
        <v>140</v>
      </c>
      <c r="AE56" s="13">
        <f t="shared" si="7"/>
        <v>210</v>
      </c>
      <c r="AF56" s="13">
        <f t="shared" si="8"/>
        <v>0</v>
      </c>
      <c r="AG56" s="13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225</v>
      </c>
      <c r="D57" s="8">
        <v>383</v>
      </c>
      <c r="E57" s="8">
        <v>453</v>
      </c>
      <c r="F57" s="8">
        <v>96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509</v>
      </c>
      <c r="J57" s="13">
        <f t="shared" si="1"/>
        <v>-56</v>
      </c>
      <c r="K57" s="13">
        <f>VLOOKUP(A:A,[1]TDSheet!$A:$M,13,0)</f>
        <v>80</v>
      </c>
      <c r="L57" s="13">
        <f>VLOOKUP(A:A,[1]TDSheet!$A:$N,14,0)</f>
        <v>0</v>
      </c>
      <c r="M57" s="13">
        <f>VLOOKUP(A:A,[1]TDSheet!$A:$S,19,0)</f>
        <v>120</v>
      </c>
      <c r="N57" s="13">
        <f>VLOOKUP(A:A,[1]TDSheet!$A:$O,15,0)</f>
        <v>0</v>
      </c>
      <c r="O57" s="13"/>
      <c r="P57" s="17">
        <v>240</v>
      </c>
      <c r="Q57" s="17">
        <v>240</v>
      </c>
      <c r="R57" s="13">
        <f t="shared" si="2"/>
        <v>90.6</v>
      </c>
      <c r="S57" s="17"/>
      <c r="T57" s="18">
        <f t="shared" si="3"/>
        <v>8.5651214128035331</v>
      </c>
      <c r="U57" s="13">
        <f t="shared" si="4"/>
        <v>1.0596026490066226</v>
      </c>
      <c r="V57" s="13"/>
      <c r="W57" s="13"/>
      <c r="X57" s="13">
        <f>VLOOKUP(A:A,[1]TDSheet!$A:$X,24,0)</f>
        <v>86.8</v>
      </c>
      <c r="Y57" s="13">
        <f>VLOOKUP(A:A,[1]TDSheet!$A:$Y,25,0)</f>
        <v>95.2</v>
      </c>
      <c r="Z57" s="13">
        <f>VLOOKUP(A:A,[3]TDSheet!$A:$D,4,0)</f>
        <v>118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5"/>
        <v>72</v>
      </c>
      <c r="AD57" s="13">
        <f t="shared" si="6"/>
        <v>72</v>
      </c>
      <c r="AE57" s="13">
        <f t="shared" si="7"/>
        <v>0</v>
      </c>
      <c r="AF57" s="13">
        <f t="shared" si="8"/>
        <v>0</v>
      </c>
      <c r="AG57" s="13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592</v>
      </c>
      <c r="D58" s="8">
        <v>889</v>
      </c>
      <c r="E58" s="8">
        <v>957</v>
      </c>
      <c r="F58" s="8">
        <v>500</v>
      </c>
      <c r="G58" s="1">
        <f>VLOOKUP(A:A,[1]TDSheet!$A:$G,7,0)</f>
        <v>0.1</v>
      </c>
      <c r="H58" s="1">
        <f>VLOOKUP(A:A,[1]TDSheet!$A:$H,8,0)</f>
        <v>60</v>
      </c>
      <c r="I58" s="13">
        <f>VLOOKUP(A:A,[2]TDSheet!$A:$F,6,0)</f>
        <v>978</v>
      </c>
      <c r="J58" s="13">
        <f t="shared" si="1"/>
        <v>-21</v>
      </c>
      <c r="K58" s="13">
        <f>VLOOKUP(A:A,[1]TDSheet!$A:$M,13,0)</f>
        <v>140</v>
      </c>
      <c r="L58" s="13">
        <f>VLOOKUP(A:A,[1]TDSheet!$A:$N,14,0)</f>
        <v>0</v>
      </c>
      <c r="M58" s="13">
        <f>VLOOKUP(A:A,[1]TDSheet!$A:$S,19,0)</f>
        <v>560</v>
      </c>
      <c r="N58" s="13">
        <f>VLOOKUP(A:A,[1]TDSheet!$A:$O,15,0)</f>
        <v>0</v>
      </c>
      <c r="O58" s="13"/>
      <c r="P58" s="17">
        <v>140</v>
      </c>
      <c r="Q58" s="17">
        <v>280</v>
      </c>
      <c r="R58" s="13">
        <f t="shared" si="2"/>
        <v>191.4</v>
      </c>
      <c r="S58" s="17"/>
      <c r="T58" s="18">
        <f t="shared" si="3"/>
        <v>8.4639498432601883</v>
      </c>
      <c r="U58" s="13">
        <f t="shared" si="4"/>
        <v>2.6123301985370948</v>
      </c>
      <c r="V58" s="13"/>
      <c r="W58" s="13"/>
      <c r="X58" s="13">
        <f>VLOOKUP(A:A,[1]TDSheet!$A:$X,24,0)</f>
        <v>178.6</v>
      </c>
      <c r="Y58" s="13">
        <f>VLOOKUP(A:A,[1]TDSheet!$A:$Y,25,0)</f>
        <v>193</v>
      </c>
      <c r="Z58" s="13">
        <f>VLOOKUP(A:A,[3]TDSheet!$A:$D,4,0)</f>
        <v>162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5"/>
        <v>14</v>
      </c>
      <c r="AD58" s="13">
        <f t="shared" si="6"/>
        <v>28</v>
      </c>
      <c r="AE58" s="13">
        <f t="shared" si="7"/>
        <v>0</v>
      </c>
      <c r="AF58" s="13">
        <f t="shared" si="8"/>
        <v>0</v>
      </c>
      <c r="AG58" s="13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362</v>
      </c>
      <c r="D59" s="8">
        <v>870</v>
      </c>
      <c r="E59" s="8">
        <v>735</v>
      </c>
      <c r="F59" s="8">
        <v>476</v>
      </c>
      <c r="G59" s="1">
        <f>VLOOKUP(A:A,[1]TDSheet!$A:$G,7,0)</f>
        <v>0.1</v>
      </c>
      <c r="H59" s="1">
        <f>VLOOKUP(A:A,[1]TDSheet!$A:$H,8,0)</f>
        <v>60</v>
      </c>
      <c r="I59" s="13">
        <f>VLOOKUP(A:A,[2]TDSheet!$A:$F,6,0)</f>
        <v>759</v>
      </c>
      <c r="J59" s="13">
        <f t="shared" si="1"/>
        <v>-24</v>
      </c>
      <c r="K59" s="13">
        <f>VLOOKUP(A:A,[1]TDSheet!$A:$M,13,0)</f>
        <v>0</v>
      </c>
      <c r="L59" s="13">
        <f>VLOOKUP(A:A,[1]TDSheet!$A:$N,14,0)</f>
        <v>0</v>
      </c>
      <c r="M59" s="13">
        <f>VLOOKUP(A:A,[1]TDSheet!$A:$S,19,0)</f>
        <v>280</v>
      </c>
      <c r="N59" s="13">
        <f>VLOOKUP(A:A,[1]TDSheet!$A:$O,15,0)</f>
        <v>0</v>
      </c>
      <c r="O59" s="13"/>
      <c r="P59" s="17">
        <v>280</v>
      </c>
      <c r="Q59" s="17">
        <v>280</v>
      </c>
      <c r="R59" s="13">
        <f t="shared" si="2"/>
        <v>147</v>
      </c>
      <c r="S59" s="17"/>
      <c r="T59" s="18">
        <f t="shared" si="3"/>
        <v>8.9523809523809526</v>
      </c>
      <c r="U59" s="13">
        <f t="shared" si="4"/>
        <v>3.2380952380952381</v>
      </c>
      <c r="V59" s="13"/>
      <c r="W59" s="13"/>
      <c r="X59" s="13">
        <f>VLOOKUP(A:A,[1]TDSheet!$A:$X,24,0)</f>
        <v>129.6</v>
      </c>
      <c r="Y59" s="13">
        <f>VLOOKUP(A:A,[1]TDSheet!$A:$Y,25,0)</f>
        <v>154.4</v>
      </c>
      <c r="Z59" s="13">
        <f>VLOOKUP(A:A,[3]TDSheet!$A:$D,4,0)</f>
        <v>183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5"/>
        <v>28</v>
      </c>
      <c r="AD59" s="13">
        <f t="shared" si="6"/>
        <v>28</v>
      </c>
      <c r="AE59" s="13">
        <f t="shared" si="7"/>
        <v>0</v>
      </c>
      <c r="AF59" s="13">
        <f t="shared" si="8"/>
        <v>0</v>
      </c>
      <c r="AG59" s="13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142</v>
      </c>
      <c r="D60" s="8">
        <v>275</v>
      </c>
      <c r="E60" s="8">
        <v>313</v>
      </c>
      <c r="F60" s="8">
        <v>101</v>
      </c>
      <c r="G60" s="1">
        <f>VLOOKUP(A:A,[1]TDSheet!$A:$G,7,0)</f>
        <v>0.4</v>
      </c>
      <c r="H60" s="1">
        <f>VLOOKUP(A:A,[1]TDSheet!$A:$H,8,0)</f>
        <v>30</v>
      </c>
      <c r="I60" s="13">
        <f>VLOOKUP(A:A,[2]TDSheet!$A:$F,6,0)</f>
        <v>316</v>
      </c>
      <c r="J60" s="13">
        <f t="shared" si="1"/>
        <v>-3</v>
      </c>
      <c r="K60" s="13">
        <f>VLOOKUP(A:A,[1]TDSheet!$A:$M,13,0)</f>
        <v>60</v>
      </c>
      <c r="L60" s="13">
        <f>VLOOKUP(A:A,[1]TDSheet!$A:$N,14,0)</f>
        <v>0</v>
      </c>
      <c r="M60" s="13">
        <f>VLOOKUP(A:A,[1]TDSheet!$A:$S,19,0)</f>
        <v>120</v>
      </c>
      <c r="N60" s="13">
        <f>VLOOKUP(A:A,[1]TDSheet!$A:$O,15,0)</f>
        <v>0</v>
      </c>
      <c r="O60" s="13"/>
      <c r="P60" s="17">
        <v>120</v>
      </c>
      <c r="Q60" s="17">
        <v>120</v>
      </c>
      <c r="R60" s="13">
        <f t="shared" si="2"/>
        <v>62.6</v>
      </c>
      <c r="S60" s="17"/>
      <c r="T60" s="18">
        <f t="shared" si="3"/>
        <v>8.3226837060702881</v>
      </c>
      <c r="U60" s="13">
        <f t="shared" si="4"/>
        <v>1.6134185303514377</v>
      </c>
      <c r="V60" s="13"/>
      <c r="W60" s="13"/>
      <c r="X60" s="13">
        <f>VLOOKUP(A:A,[1]TDSheet!$A:$X,24,0)</f>
        <v>48.6</v>
      </c>
      <c r="Y60" s="13">
        <f>VLOOKUP(A:A,[1]TDSheet!$A:$Y,25,0)</f>
        <v>57.8</v>
      </c>
      <c r="Z60" s="13">
        <f>VLOOKUP(A:A,[3]TDSheet!$A:$D,4,0)</f>
        <v>72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5"/>
        <v>48</v>
      </c>
      <c r="AD60" s="13">
        <f t="shared" si="6"/>
        <v>48</v>
      </c>
      <c r="AE60" s="13">
        <f t="shared" si="7"/>
        <v>0</v>
      </c>
      <c r="AF60" s="13">
        <f t="shared" si="8"/>
        <v>0</v>
      </c>
      <c r="AG60" s="13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389.411</v>
      </c>
      <c r="D61" s="8">
        <v>302.702</v>
      </c>
      <c r="E61" s="8">
        <v>433.173</v>
      </c>
      <c r="F61" s="8">
        <v>136.18799999999999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444</v>
      </c>
      <c r="J61" s="13">
        <f t="shared" si="1"/>
        <v>-10.826999999999998</v>
      </c>
      <c r="K61" s="13">
        <f>VLOOKUP(A:A,[1]TDSheet!$A:$M,13,0)</f>
        <v>100</v>
      </c>
      <c r="L61" s="13">
        <f>VLOOKUP(A:A,[1]TDSheet!$A:$N,14,0)</f>
        <v>0</v>
      </c>
      <c r="M61" s="13">
        <f>VLOOKUP(A:A,[1]TDSheet!$A:$S,19,0)</f>
        <v>150</v>
      </c>
      <c r="N61" s="13">
        <f>VLOOKUP(A:A,[1]TDSheet!$A:$O,15,0)</f>
        <v>0</v>
      </c>
      <c r="O61" s="13"/>
      <c r="P61" s="17">
        <v>200</v>
      </c>
      <c r="Q61" s="17">
        <v>150</v>
      </c>
      <c r="R61" s="13">
        <f t="shared" si="2"/>
        <v>86.634600000000006</v>
      </c>
      <c r="S61" s="17"/>
      <c r="T61" s="18">
        <f t="shared" si="3"/>
        <v>8.4976210428627823</v>
      </c>
      <c r="U61" s="13">
        <f t="shared" si="4"/>
        <v>1.5719816332042853</v>
      </c>
      <c r="V61" s="13"/>
      <c r="W61" s="13"/>
      <c r="X61" s="13">
        <f>VLOOKUP(A:A,[1]TDSheet!$A:$X,24,0)</f>
        <v>80.548400000000001</v>
      </c>
      <c r="Y61" s="13">
        <f>VLOOKUP(A:A,[1]TDSheet!$A:$Y,25,0)</f>
        <v>81.639399999999995</v>
      </c>
      <c r="Z61" s="13">
        <f>VLOOKUP(A:A,[3]TDSheet!$A:$D,4,0)</f>
        <v>91.554000000000002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5"/>
        <v>200</v>
      </c>
      <c r="AD61" s="13">
        <f t="shared" si="6"/>
        <v>150</v>
      </c>
      <c r="AE61" s="13">
        <f t="shared" si="7"/>
        <v>0</v>
      </c>
      <c r="AF61" s="13">
        <f t="shared" si="8"/>
        <v>0</v>
      </c>
      <c r="AG61" s="13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22</v>
      </c>
      <c r="D62" s="8">
        <v>1485</v>
      </c>
      <c r="E62" s="8">
        <v>756</v>
      </c>
      <c r="F62" s="8">
        <v>608</v>
      </c>
      <c r="G62" s="1">
        <f>VLOOKUP(A:A,[1]TDSheet!$A:$G,7,0)</f>
        <v>0.28000000000000003</v>
      </c>
      <c r="H62" s="1">
        <f>VLOOKUP(A:A,[1]TDSheet!$A:$H,8,0)</f>
        <v>45</v>
      </c>
      <c r="I62" s="13">
        <f>VLOOKUP(A:A,[2]TDSheet!$A:$F,6,0)</f>
        <v>890</v>
      </c>
      <c r="J62" s="13">
        <f t="shared" si="1"/>
        <v>-134</v>
      </c>
      <c r="K62" s="13">
        <f>VLOOKUP(A:A,[1]TDSheet!$A:$M,13,0)</f>
        <v>200</v>
      </c>
      <c r="L62" s="13">
        <f>VLOOKUP(A:A,[1]TDSheet!$A:$N,14,0)</f>
        <v>0</v>
      </c>
      <c r="M62" s="13">
        <f>VLOOKUP(A:A,[1]TDSheet!$A:$S,19,0)</f>
        <v>120</v>
      </c>
      <c r="N62" s="13">
        <f>VLOOKUP(A:A,[1]TDSheet!$A:$O,15,0)</f>
        <v>0</v>
      </c>
      <c r="O62" s="13"/>
      <c r="P62" s="17">
        <v>120</v>
      </c>
      <c r="Q62" s="17">
        <v>240</v>
      </c>
      <c r="R62" s="13">
        <f t="shared" si="2"/>
        <v>151.19999999999999</v>
      </c>
      <c r="S62" s="17"/>
      <c r="T62" s="18">
        <f t="shared" si="3"/>
        <v>8.518518518518519</v>
      </c>
      <c r="U62" s="13">
        <f t="shared" si="4"/>
        <v>4.0211640211640214</v>
      </c>
      <c r="V62" s="13"/>
      <c r="W62" s="13"/>
      <c r="X62" s="13">
        <f>VLOOKUP(A:A,[1]TDSheet!$A:$X,24,0)</f>
        <v>121.2</v>
      </c>
      <c r="Y62" s="13">
        <f>VLOOKUP(A:A,[1]TDSheet!$A:$Y,25,0)</f>
        <v>195.6</v>
      </c>
      <c r="Z62" s="13">
        <f>VLOOKUP(A:A,[3]TDSheet!$A:$D,4,0)</f>
        <v>178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5"/>
        <v>33.6</v>
      </c>
      <c r="AD62" s="13">
        <f t="shared" si="6"/>
        <v>67.2</v>
      </c>
      <c r="AE62" s="13">
        <f t="shared" si="7"/>
        <v>0</v>
      </c>
      <c r="AF62" s="13">
        <f t="shared" si="8"/>
        <v>0</v>
      </c>
      <c r="AG62" s="13"/>
    </row>
    <row r="63" spans="1:33" s="1" customFormat="1" ht="11.1" customHeight="1" outlineLevel="1" x14ac:dyDescent="0.2">
      <c r="A63" s="7" t="s">
        <v>64</v>
      </c>
      <c r="B63" s="7" t="s">
        <v>9</v>
      </c>
      <c r="C63" s="8">
        <v>25.462</v>
      </c>
      <c r="D63" s="8">
        <v>90.21</v>
      </c>
      <c r="E63" s="8">
        <v>55.137999999999998</v>
      </c>
      <c r="F63" s="8">
        <v>58.389000000000003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54</v>
      </c>
      <c r="J63" s="13">
        <f t="shared" si="1"/>
        <v>1.1379999999999981</v>
      </c>
      <c r="K63" s="13">
        <f>VLOOKUP(A:A,[1]TDSheet!$A:$M,13,0)</f>
        <v>20</v>
      </c>
      <c r="L63" s="13">
        <f>VLOOKUP(A:A,[1]TDSheet!$A:$N,14,0)</f>
        <v>0</v>
      </c>
      <c r="M63" s="13">
        <f>VLOOKUP(A:A,[1]TDSheet!$A:$S,19,0)</f>
        <v>40</v>
      </c>
      <c r="N63" s="13">
        <f>VLOOKUP(A:A,[1]TDSheet!$A:$O,15,0)</f>
        <v>0</v>
      </c>
      <c r="O63" s="13"/>
      <c r="P63" s="17"/>
      <c r="Q63" s="17"/>
      <c r="R63" s="13">
        <f t="shared" si="2"/>
        <v>11.0276</v>
      </c>
      <c r="S63" s="17"/>
      <c r="T63" s="18">
        <f t="shared" si="3"/>
        <v>10.735699517574089</v>
      </c>
      <c r="U63" s="13">
        <f t="shared" si="4"/>
        <v>5.2948057600928582</v>
      </c>
      <c r="V63" s="13"/>
      <c r="W63" s="13"/>
      <c r="X63" s="13">
        <f>VLOOKUP(A:A,[1]TDSheet!$A:$X,24,0)</f>
        <v>11.886799999999999</v>
      </c>
      <c r="Y63" s="13">
        <f>VLOOKUP(A:A,[1]TDSheet!$A:$Y,25,0)</f>
        <v>15.891</v>
      </c>
      <c r="Z63" s="13">
        <f>VLOOKUP(A:A,[3]TDSheet!$A:$D,4,0)</f>
        <v>18.187999999999999</v>
      </c>
      <c r="AA63" s="13" t="str">
        <f>VLOOKUP(A:A,[1]TDSheet!$A:$AA,27,0)</f>
        <v>магаз</v>
      </c>
      <c r="AB63" s="13" t="e">
        <f>VLOOKUP(A:A,[1]TDSheet!$A:$AB,28,0)</f>
        <v>#N/A</v>
      </c>
      <c r="AC63" s="13">
        <f t="shared" si="5"/>
        <v>0</v>
      </c>
      <c r="AD63" s="13">
        <f t="shared" si="6"/>
        <v>0</v>
      </c>
      <c r="AE63" s="13">
        <f t="shared" si="7"/>
        <v>0</v>
      </c>
      <c r="AF63" s="13">
        <f t="shared" si="8"/>
        <v>0</v>
      </c>
      <c r="AG63" s="13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186</v>
      </c>
      <c r="D64" s="8">
        <v>115</v>
      </c>
      <c r="E64" s="8">
        <v>227</v>
      </c>
      <c r="F64" s="8">
        <v>66</v>
      </c>
      <c r="G64" s="1">
        <f>VLOOKUP(A:A,[1]TDSheet!$A:$G,7,0)</f>
        <v>0.41</v>
      </c>
      <c r="H64" s="1">
        <f>VLOOKUP(A:A,[1]TDSheet!$A:$H,8,0)</f>
        <v>45</v>
      </c>
      <c r="I64" s="13">
        <f>VLOOKUP(A:A,[2]TDSheet!$A:$F,6,0)</f>
        <v>234</v>
      </c>
      <c r="J64" s="13">
        <f t="shared" si="1"/>
        <v>-7</v>
      </c>
      <c r="K64" s="13">
        <f>VLOOKUP(A:A,[1]TDSheet!$A:$M,13,0)</f>
        <v>50</v>
      </c>
      <c r="L64" s="13">
        <f>VLOOKUP(A:A,[1]TDSheet!$A:$N,14,0)</f>
        <v>0</v>
      </c>
      <c r="M64" s="13">
        <f>VLOOKUP(A:A,[1]TDSheet!$A:$S,19,0)</f>
        <v>80</v>
      </c>
      <c r="N64" s="13">
        <f>VLOOKUP(A:A,[1]TDSheet!$A:$O,15,0)</f>
        <v>0</v>
      </c>
      <c r="O64" s="13"/>
      <c r="P64" s="17">
        <v>80</v>
      </c>
      <c r="Q64" s="17">
        <v>100</v>
      </c>
      <c r="R64" s="13">
        <f t="shared" si="2"/>
        <v>45.4</v>
      </c>
      <c r="S64" s="17"/>
      <c r="T64" s="18">
        <f t="shared" si="3"/>
        <v>8.2819383259911898</v>
      </c>
      <c r="U64" s="13">
        <f t="shared" si="4"/>
        <v>1.4537444933920705</v>
      </c>
      <c r="V64" s="13"/>
      <c r="W64" s="13"/>
      <c r="X64" s="13">
        <f>VLOOKUP(A:A,[1]TDSheet!$A:$X,24,0)</f>
        <v>34.200000000000003</v>
      </c>
      <c r="Y64" s="13">
        <f>VLOOKUP(A:A,[1]TDSheet!$A:$Y,25,0)</f>
        <v>51.6</v>
      </c>
      <c r="Z64" s="13">
        <f>VLOOKUP(A:A,[3]TDSheet!$A:$D,4,0)</f>
        <v>43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5"/>
        <v>32.799999999999997</v>
      </c>
      <c r="AD64" s="13">
        <f t="shared" si="6"/>
        <v>41</v>
      </c>
      <c r="AE64" s="13">
        <f t="shared" si="7"/>
        <v>0</v>
      </c>
      <c r="AF64" s="13">
        <f t="shared" si="8"/>
        <v>0</v>
      </c>
      <c r="AG64" s="13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71</v>
      </c>
      <c r="D65" s="8">
        <v>793</v>
      </c>
      <c r="E65" s="8">
        <v>501</v>
      </c>
      <c r="F65" s="8">
        <v>350</v>
      </c>
      <c r="G65" s="1">
        <f>VLOOKUP(A:A,[1]TDSheet!$A:$G,7,0)</f>
        <v>0.41</v>
      </c>
      <c r="H65" s="1">
        <f>VLOOKUP(A:A,[1]TDSheet!$A:$H,8,0)</f>
        <v>45</v>
      </c>
      <c r="I65" s="13">
        <f>VLOOKUP(A:A,[2]TDSheet!$A:$F,6,0)</f>
        <v>510</v>
      </c>
      <c r="J65" s="13">
        <f t="shared" si="1"/>
        <v>-9</v>
      </c>
      <c r="K65" s="13">
        <f>VLOOKUP(A:A,[1]TDSheet!$A:$M,13,0)</f>
        <v>150</v>
      </c>
      <c r="L65" s="13">
        <f>VLOOKUP(A:A,[1]TDSheet!$A:$N,14,0)</f>
        <v>0</v>
      </c>
      <c r="M65" s="13">
        <f>VLOOKUP(A:A,[1]TDSheet!$A:$S,19,0)</f>
        <v>140</v>
      </c>
      <c r="N65" s="13">
        <f>VLOOKUP(A:A,[1]TDSheet!$A:$O,15,0)</f>
        <v>0</v>
      </c>
      <c r="O65" s="13"/>
      <c r="P65" s="17">
        <v>40</v>
      </c>
      <c r="Q65" s="17">
        <v>150</v>
      </c>
      <c r="R65" s="13">
        <f t="shared" si="2"/>
        <v>100.2</v>
      </c>
      <c r="S65" s="17"/>
      <c r="T65" s="18">
        <f t="shared" si="3"/>
        <v>8.2834331337325349</v>
      </c>
      <c r="U65" s="13">
        <f t="shared" si="4"/>
        <v>3.4930139720558881</v>
      </c>
      <c r="V65" s="13"/>
      <c r="W65" s="13"/>
      <c r="X65" s="13">
        <f>VLOOKUP(A:A,[1]TDSheet!$A:$X,24,0)</f>
        <v>81.599999999999994</v>
      </c>
      <c r="Y65" s="13">
        <f>VLOOKUP(A:A,[1]TDSheet!$A:$Y,25,0)</f>
        <v>124.8</v>
      </c>
      <c r="Z65" s="13">
        <f>VLOOKUP(A:A,[3]TDSheet!$A:$D,4,0)</f>
        <v>114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5"/>
        <v>16.399999999999999</v>
      </c>
      <c r="AD65" s="13">
        <f t="shared" si="6"/>
        <v>61.499999999999993</v>
      </c>
      <c r="AE65" s="13">
        <f t="shared" si="7"/>
        <v>0</v>
      </c>
      <c r="AF65" s="13">
        <f t="shared" si="8"/>
        <v>0</v>
      </c>
      <c r="AG65" s="13"/>
    </row>
    <row r="66" spans="1:33" s="1" customFormat="1" ht="11.1" customHeight="1" outlineLevel="1" x14ac:dyDescent="0.2">
      <c r="A66" s="7" t="s">
        <v>67</v>
      </c>
      <c r="B66" s="7" t="s">
        <v>9</v>
      </c>
      <c r="C66" s="8">
        <v>51.543999999999997</v>
      </c>
      <c r="D66" s="8">
        <v>53.764000000000003</v>
      </c>
      <c r="E66" s="8">
        <v>47.329000000000001</v>
      </c>
      <c r="F66" s="8">
        <v>56.613</v>
      </c>
      <c r="G66" s="1">
        <f>VLOOKUP(A:A,[1]TDSheet!$A:$G,7,0)</f>
        <v>1</v>
      </c>
      <c r="H66" s="1">
        <f>VLOOKUP(A:A,[1]TDSheet!$A:$H,8,0)</f>
        <v>60</v>
      </c>
      <c r="I66" s="13">
        <f>VLOOKUP(A:A,[2]TDSheet!$A:$F,6,0)</f>
        <v>46.7</v>
      </c>
      <c r="J66" s="13">
        <f t="shared" si="1"/>
        <v>0.62899999999999778</v>
      </c>
      <c r="K66" s="13">
        <f>VLOOKUP(A:A,[1]TDSheet!$A:$M,13,0)</f>
        <v>0</v>
      </c>
      <c r="L66" s="13">
        <f>VLOOKUP(A:A,[1]TDSheet!$A:$N,14,0)</f>
        <v>0</v>
      </c>
      <c r="M66" s="13">
        <f>VLOOKUP(A:A,[1]TDSheet!$A:$S,19,0)</f>
        <v>20</v>
      </c>
      <c r="N66" s="13">
        <f>VLOOKUP(A:A,[1]TDSheet!$A:$O,15,0)</f>
        <v>0</v>
      </c>
      <c r="O66" s="13"/>
      <c r="P66" s="17"/>
      <c r="Q66" s="17">
        <v>20</v>
      </c>
      <c r="R66" s="13">
        <f t="shared" si="2"/>
        <v>9.4657999999999998</v>
      </c>
      <c r="S66" s="17"/>
      <c r="T66" s="18">
        <f t="shared" si="3"/>
        <v>10.206532992457056</v>
      </c>
      <c r="U66" s="13">
        <f t="shared" si="4"/>
        <v>5.9807940163536095</v>
      </c>
      <c r="V66" s="13"/>
      <c r="W66" s="13"/>
      <c r="X66" s="13">
        <f>VLOOKUP(A:A,[1]TDSheet!$A:$X,24,0)</f>
        <v>11.6692</v>
      </c>
      <c r="Y66" s="13">
        <f>VLOOKUP(A:A,[1]TDSheet!$A:$Y,25,0)</f>
        <v>12.993600000000001</v>
      </c>
      <c r="Z66" s="13">
        <f>VLOOKUP(A:A,[3]TDSheet!$A:$D,4,0)</f>
        <v>1.9610000000000001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5"/>
        <v>0</v>
      </c>
      <c r="AD66" s="13">
        <f t="shared" si="6"/>
        <v>20</v>
      </c>
      <c r="AE66" s="13">
        <f t="shared" si="7"/>
        <v>0</v>
      </c>
      <c r="AF66" s="13">
        <f t="shared" si="8"/>
        <v>0</v>
      </c>
      <c r="AG66" s="13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6</v>
      </c>
      <c r="D67" s="8">
        <v>494</v>
      </c>
      <c r="E67" s="8">
        <v>233</v>
      </c>
      <c r="F67" s="8">
        <v>259</v>
      </c>
      <c r="G67" s="1">
        <f>VLOOKUP(A:A,[1]TDSheet!$A:$G,7,0)</f>
        <v>0.45</v>
      </c>
      <c r="H67" s="1">
        <f>VLOOKUP(A:A,[1]TDSheet!$A:$H,8,0)</f>
        <v>60</v>
      </c>
      <c r="I67" s="13">
        <f>VLOOKUP(A:A,[2]TDSheet!$A:$F,6,0)</f>
        <v>261</v>
      </c>
      <c r="J67" s="13">
        <f t="shared" si="1"/>
        <v>-28</v>
      </c>
      <c r="K67" s="13">
        <f>VLOOKUP(A:A,[1]TDSheet!$A:$M,13,0)</f>
        <v>80</v>
      </c>
      <c r="L67" s="13">
        <f>VLOOKUP(A:A,[1]TDSheet!$A:$N,14,0)</f>
        <v>0</v>
      </c>
      <c r="M67" s="13">
        <f>VLOOKUP(A:A,[1]TDSheet!$A:$S,19,0)</f>
        <v>0</v>
      </c>
      <c r="N67" s="13">
        <f>VLOOKUP(A:A,[1]TDSheet!$A:$O,15,0)</f>
        <v>0</v>
      </c>
      <c r="O67" s="13"/>
      <c r="P67" s="17"/>
      <c r="Q67" s="17">
        <v>80</v>
      </c>
      <c r="R67" s="13">
        <f t="shared" si="2"/>
        <v>46.6</v>
      </c>
      <c r="S67" s="17"/>
      <c r="T67" s="18">
        <f t="shared" si="3"/>
        <v>8.9914163090128749</v>
      </c>
      <c r="U67" s="13">
        <f t="shared" si="4"/>
        <v>5.5579399141630903</v>
      </c>
      <c r="V67" s="13"/>
      <c r="W67" s="13"/>
      <c r="X67" s="13">
        <f>VLOOKUP(A:A,[1]TDSheet!$A:$X,24,0)</f>
        <v>37.6</v>
      </c>
      <c r="Y67" s="13">
        <f>VLOOKUP(A:A,[1]TDSheet!$A:$Y,25,0)</f>
        <v>70.400000000000006</v>
      </c>
      <c r="Z67" s="13">
        <f>VLOOKUP(A:A,[3]TDSheet!$A:$D,4,0)</f>
        <v>34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5"/>
        <v>0</v>
      </c>
      <c r="AD67" s="13">
        <f t="shared" si="6"/>
        <v>36</v>
      </c>
      <c r="AE67" s="13">
        <f t="shared" si="7"/>
        <v>0</v>
      </c>
      <c r="AF67" s="13">
        <f t="shared" si="8"/>
        <v>0</v>
      </c>
      <c r="AG67" s="13"/>
    </row>
    <row r="68" spans="1:33" s="1" customFormat="1" ht="11.1" customHeight="1" outlineLevel="1" x14ac:dyDescent="0.2">
      <c r="A68" s="7" t="s">
        <v>69</v>
      </c>
      <c r="B68" s="7" t="s">
        <v>9</v>
      </c>
      <c r="C68" s="8">
        <v>-1.28</v>
      </c>
      <c r="D68" s="8">
        <v>125.982</v>
      </c>
      <c r="E68" s="8">
        <v>43.305999999999997</v>
      </c>
      <c r="F68" s="8">
        <v>80.037999999999997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46.1</v>
      </c>
      <c r="J68" s="13">
        <f t="shared" si="1"/>
        <v>-2.794000000000004</v>
      </c>
      <c r="K68" s="13">
        <f>VLOOKUP(A:A,[1]TDSheet!$A:$M,13,0)</f>
        <v>20</v>
      </c>
      <c r="L68" s="13">
        <f>VLOOKUP(A:A,[1]TDSheet!$A:$N,14,0)</f>
        <v>0</v>
      </c>
      <c r="M68" s="13">
        <f>VLOOKUP(A:A,[1]TDSheet!$A:$S,19,0)</f>
        <v>0</v>
      </c>
      <c r="N68" s="13">
        <f>VLOOKUP(A:A,[1]TDSheet!$A:$O,15,0)</f>
        <v>0</v>
      </c>
      <c r="O68" s="13"/>
      <c r="P68" s="17"/>
      <c r="Q68" s="17"/>
      <c r="R68" s="13">
        <f t="shared" si="2"/>
        <v>8.6611999999999991</v>
      </c>
      <c r="S68" s="17"/>
      <c r="T68" s="18">
        <f t="shared" si="3"/>
        <v>11.550131621484322</v>
      </c>
      <c r="U68" s="13">
        <f t="shared" si="4"/>
        <v>9.2409827737495966</v>
      </c>
      <c r="V68" s="13"/>
      <c r="W68" s="13"/>
      <c r="X68" s="13">
        <f>VLOOKUP(A:A,[1]TDSheet!$A:$X,24,0)</f>
        <v>11.038399999999999</v>
      </c>
      <c r="Y68" s="13">
        <f>VLOOKUP(A:A,[1]TDSheet!$A:$Y,25,0)</f>
        <v>16.153200000000002</v>
      </c>
      <c r="Z68" s="13">
        <f>VLOOKUP(A:A,[3]TDSheet!$A:$D,4,0)</f>
        <v>1.71</v>
      </c>
      <c r="AA68" s="13" t="str">
        <f>VLOOKUP(A:A,[1]TDSheet!$A:$AA,27,0)</f>
        <v>магаз</v>
      </c>
      <c r="AB68" s="13" t="e">
        <f>VLOOKUP(A:A,[1]TDSheet!$A:$AB,28,0)</f>
        <v>#N/A</v>
      </c>
      <c r="AC68" s="13">
        <f t="shared" si="5"/>
        <v>0</v>
      </c>
      <c r="AD68" s="13">
        <f t="shared" si="6"/>
        <v>0</v>
      </c>
      <c r="AE68" s="13">
        <f t="shared" si="7"/>
        <v>0</v>
      </c>
      <c r="AF68" s="13">
        <f t="shared" si="8"/>
        <v>0</v>
      </c>
      <c r="AG68" s="13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25</v>
      </c>
      <c r="D69" s="8">
        <v>460</v>
      </c>
      <c r="E69" s="8">
        <v>246</v>
      </c>
      <c r="F69" s="8">
        <v>226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281</v>
      </c>
      <c r="J69" s="13">
        <f t="shared" si="1"/>
        <v>-35</v>
      </c>
      <c r="K69" s="13">
        <f>VLOOKUP(A:A,[1]TDSheet!$A:$M,13,0)</f>
        <v>80</v>
      </c>
      <c r="L69" s="13">
        <f>VLOOKUP(A:A,[1]TDSheet!$A:$N,14,0)</f>
        <v>0</v>
      </c>
      <c r="M69" s="13">
        <f>VLOOKUP(A:A,[1]TDSheet!$A:$S,19,0)</f>
        <v>0</v>
      </c>
      <c r="N69" s="13">
        <f>VLOOKUP(A:A,[1]TDSheet!$A:$O,15,0)</f>
        <v>0</v>
      </c>
      <c r="O69" s="13"/>
      <c r="P69" s="17">
        <v>40</v>
      </c>
      <c r="Q69" s="17">
        <v>80</v>
      </c>
      <c r="R69" s="13">
        <f t="shared" si="2"/>
        <v>49.2</v>
      </c>
      <c r="S69" s="17"/>
      <c r="T69" s="18">
        <f t="shared" si="3"/>
        <v>8.6585365853658534</v>
      </c>
      <c r="U69" s="13">
        <f t="shared" si="4"/>
        <v>4.5934959349593489</v>
      </c>
      <c r="V69" s="13"/>
      <c r="W69" s="13"/>
      <c r="X69" s="13">
        <f>VLOOKUP(A:A,[1]TDSheet!$A:$X,24,0)</f>
        <v>34.6</v>
      </c>
      <c r="Y69" s="13">
        <f>VLOOKUP(A:A,[1]TDSheet!$A:$Y,25,0)</f>
        <v>68.400000000000006</v>
      </c>
      <c r="Z69" s="13">
        <f>VLOOKUP(A:A,[3]TDSheet!$A:$D,4,0)</f>
        <v>49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5"/>
        <v>18</v>
      </c>
      <c r="AD69" s="13">
        <f t="shared" si="6"/>
        <v>36</v>
      </c>
      <c r="AE69" s="13">
        <f t="shared" si="7"/>
        <v>0</v>
      </c>
      <c r="AF69" s="13">
        <f t="shared" si="8"/>
        <v>0</v>
      </c>
      <c r="AG69" s="13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67</v>
      </c>
      <c r="D70" s="8">
        <v>28</v>
      </c>
      <c r="E70" s="8">
        <v>28</v>
      </c>
      <c r="F70" s="8">
        <v>66</v>
      </c>
      <c r="G70" s="1">
        <f>VLOOKUP(A:A,[1]TDSheet!$A:$G,7,0)</f>
        <v>0.45</v>
      </c>
      <c r="H70" s="1">
        <f>VLOOKUP(A:A,[1]TDSheet!$A:$H,8,0)</f>
        <v>60</v>
      </c>
      <c r="I70" s="13">
        <f>VLOOKUP(A:A,[2]TDSheet!$A:$F,6,0)</f>
        <v>29</v>
      </c>
      <c r="J70" s="13">
        <f t="shared" si="1"/>
        <v>-1</v>
      </c>
      <c r="K70" s="13">
        <f>VLOOKUP(A:A,[1]TDSheet!$A:$M,13,0)</f>
        <v>0</v>
      </c>
      <c r="L70" s="13">
        <f>VLOOKUP(A:A,[1]TDSheet!$A:$N,14,0)</f>
        <v>0</v>
      </c>
      <c r="M70" s="13">
        <f>VLOOKUP(A:A,[1]TDSheet!$A:$S,19,0)</f>
        <v>0</v>
      </c>
      <c r="N70" s="13">
        <f>VLOOKUP(A:A,[1]TDSheet!$A:$O,15,0)</f>
        <v>0</v>
      </c>
      <c r="O70" s="13"/>
      <c r="P70" s="17"/>
      <c r="Q70" s="17"/>
      <c r="R70" s="13">
        <f t="shared" si="2"/>
        <v>5.6</v>
      </c>
      <c r="S70" s="17"/>
      <c r="T70" s="18">
        <f t="shared" si="3"/>
        <v>11.785714285714286</v>
      </c>
      <c r="U70" s="13">
        <f t="shared" si="4"/>
        <v>11.785714285714286</v>
      </c>
      <c r="V70" s="13"/>
      <c r="W70" s="13"/>
      <c r="X70" s="13">
        <f>VLOOKUP(A:A,[1]TDSheet!$A:$X,24,0)</f>
        <v>1.2</v>
      </c>
      <c r="Y70" s="13">
        <f>VLOOKUP(A:A,[1]TDSheet!$A:$Y,25,0)</f>
        <v>12.2</v>
      </c>
      <c r="Z70" s="13">
        <f>VLOOKUP(A:A,[3]TDSheet!$A:$D,4,0)</f>
        <v>4</v>
      </c>
      <c r="AA70" s="13" t="str">
        <f>VLOOKUP(A:A,[1]TDSheet!$A:$AA,27,0)</f>
        <v>н6евыв</v>
      </c>
      <c r="AB70" s="13" t="e">
        <f>VLOOKUP(A:A,[1]TDSheet!$A:$AB,28,0)</f>
        <v>#N/A</v>
      </c>
      <c r="AC70" s="13">
        <f t="shared" si="5"/>
        <v>0</v>
      </c>
      <c r="AD70" s="13">
        <f t="shared" si="6"/>
        <v>0</v>
      </c>
      <c r="AE70" s="13">
        <f t="shared" si="7"/>
        <v>0</v>
      </c>
      <c r="AF70" s="13">
        <f t="shared" si="8"/>
        <v>0</v>
      </c>
      <c r="AG70" s="13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80.325000000000003</v>
      </c>
      <c r="D71" s="8">
        <v>151.98500000000001</v>
      </c>
      <c r="E71" s="8">
        <v>156.202</v>
      </c>
      <c r="F71" s="8">
        <v>76.108000000000004</v>
      </c>
      <c r="G71" s="1">
        <f>VLOOKUP(A:A,[1]TDSheet!$A:$G,7,0)</f>
        <v>1</v>
      </c>
      <c r="H71" s="1">
        <f>VLOOKUP(A:A,[1]TDSheet!$A:$H,8,0)</f>
        <v>45</v>
      </c>
      <c r="I71" s="13">
        <f>VLOOKUP(A:A,[2]TDSheet!$A:$F,6,0)</f>
        <v>149</v>
      </c>
      <c r="J71" s="13">
        <f t="shared" si="1"/>
        <v>7.2019999999999982</v>
      </c>
      <c r="K71" s="13">
        <f>VLOOKUP(A:A,[1]TDSheet!$A:$M,13,0)</f>
        <v>40</v>
      </c>
      <c r="L71" s="13">
        <f>VLOOKUP(A:A,[1]TDSheet!$A:$N,14,0)</f>
        <v>0</v>
      </c>
      <c r="M71" s="13">
        <f>VLOOKUP(A:A,[1]TDSheet!$A:$S,19,0)</f>
        <v>60</v>
      </c>
      <c r="N71" s="13">
        <f>VLOOKUP(A:A,[1]TDSheet!$A:$O,15,0)</f>
        <v>0</v>
      </c>
      <c r="O71" s="13"/>
      <c r="P71" s="17">
        <v>40</v>
      </c>
      <c r="Q71" s="17">
        <v>50</v>
      </c>
      <c r="R71" s="13">
        <f t="shared" ref="R71:R90" si="9">E71/5</f>
        <v>31.240400000000001</v>
      </c>
      <c r="S71" s="17"/>
      <c r="T71" s="18">
        <f t="shared" ref="T71:T90" si="10">(F71+K71+L71+M71+N71+P71+Q71+S71)/R71</f>
        <v>8.5180727519493988</v>
      </c>
      <c r="U71" s="13">
        <f t="shared" ref="U71:U90" si="11">F71/R71</f>
        <v>2.4362044019922919</v>
      </c>
      <c r="V71" s="13"/>
      <c r="W71" s="13"/>
      <c r="X71" s="13">
        <f>VLOOKUP(A:A,[1]TDSheet!$A:$X,24,0)</f>
        <v>26.337200000000003</v>
      </c>
      <c r="Y71" s="13">
        <f>VLOOKUP(A:A,[1]TDSheet!$A:$Y,25,0)</f>
        <v>33.706200000000003</v>
      </c>
      <c r="Z71" s="13">
        <f>VLOOKUP(A:A,[3]TDSheet!$A:$D,4,0)</f>
        <v>17.062000000000001</v>
      </c>
      <c r="AA71" s="13" t="str">
        <f>VLOOKUP(A:A,[1]TDSheet!$A:$AA,27,0)</f>
        <v>к</v>
      </c>
      <c r="AB71" s="13" t="e">
        <f>VLOOKUP(A:A,[1]TDSheet!$A:$AB,28,0)</f>
        <v>#N/A</v>
      </c>
      <c r="AC71" s="13">
        <f t="shared" ref="AC71:AC90" si="12">P71*G71</f>
        <v>40</v>
      </c>
      <c r="AD71" s="13">
        <f t="shared" ref="AD71:AD90" si="13">Q71*G71</f>
        <v>50</v>
      </c>
      <c r="AE71" s="13">
        <f t="shared" ref="AE71:AE90" si="14">S71*G71</f>
        <v>0</v>
      </c>
      <c r="AF71" s="13">
        <f t="shared" si="8"/>
        <v>0</v>
      </c>
      <c r="AG71" s="13"/>
    </row>
    <row r="72" spans="1:33" s="1" customFormat="1" ht="11.1" customHeight="1" outlineLevel="1" x14ac:dyDescent="0.2">
      <c r="A72" s="7" t="s">
        <v>90</v>
      </c>
      <c r="B72" s="7" t="s">
        <v>8</v>
      </c>
      <c r="C72" s="8">
        <v>100</v>
      </c>
      <c r="D72" s="8">
        <v>329</v>
      </c>
      <c r="E72" s="8">
        <v>161</v>
      </c>
      <c r="F72" s="8">
        <v>262</v>
      </c>
      <c r="G72" s="1">
        <f>VLOOKUP(A:A,[1]TDSheet!$A:$G,7,0)</f>
        <v>0.35</v>
      </c>
      <c r="H72" s="1" t="e">
        <f>VLOOKUP(A:A,[1]TDSheet!$A:$H,8,0)</f>
        <v>#N/A</v>
      </c>
      <c r="I72" s="13">
        <f>VLOOKUP(A:A,[2]TDSheet!$A:$F,6,0)</f>
        <v>168</v>
      </c>
      <c r="J72" s="13">
        <f t="shared" ref="J72:J90" si="15">E72-I72</f>
        <v>-7</v>
      </c>
      <c r="K72" s="13">
        <f>VLOOKUP(A:A,[1]TDSheet!$A:$M,13,0)</f>
        <v>0</v>
      </c>
      <c r="L72" s="13">
        <f>VLOOKUP(A:A,[1]TDSheet!$A:$N,14,0)</f>
        <v>0</v>
      </c>
      <c r="M72" s="13">
        <f>VLOOKUP(A:A,[1]TDSheet!$A:$S,19,0)</f>
        <v>0</v>
      </c>
      <c r="N72" s="13">
        <f>VLOOKUP(A:A,[1]TDSheet!$A:$O,15,0)</f>
        <v>0</v>
      </c>
      <c r="O72" s="13"/>
      <c r="P72" s="17"/>
      <c r="Q72" s="17">
        <v>24</v>
      </c>
      <c r="R72" s="13">
        <f t="shared" si="9"/>
        <v>32.200000000000003</v>
      </c>
      <c r="S72" s="17"/>
      <c r="T72" s="18">
        <f t="shared" si="10"/>
        <v>8.8819875776397499</v>
      </c>
      <c r="U72" s="13">
        <f t="shared" si="11"/>
        <v>8.1366459627329188</v>
      </c>
      <c r="V72" s="13"/>
      <c r="W72" s="13"/>
      <c r="X72" s="13">
        <f>VLOOKUP(A:A,[1]TDSheet!$A:$X,24,0)</f>
        <v>0</v>
      </c>
      <c r="Y72" s="13">
        <f>VLOOKUP(A:A,[1]TDSheet!$A:$Y,25,0)</f>
        <v>11.4</v>
      </c>
      <c r="Z72" s="13">
        <f>VLOOKUP(A:A,[3]TDSheet!$A:$D,4,0)</f>
        <v>52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si="12"/>
        <v>0</v>
      </c>
      <c r="AD72" s="13">
        <f t="shared" si="13"/>
        <v>8.3999999999999986</v>
      </c>
      <c r="AE72" s="13">
        <f t="shared" si="14"/>
        <v>0</v>
      </c>
      <c r="AF72" s="13">
        <f t="shared" ref="AF72:AF90" si="16">O72*G72</f>
        <v>0</v>
      </c>
      <c r="AG72" s="13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43</v>
      </c>
      <c r="D73" s="8">
        <v>2</v>
      </c>
      <c r="E73" s="8">
        <v>26</v>
      </c>
      <c r="F73" s="8">
        <v>19</v>
      </c>
      <c r="G73" s="1">
        <f>VLOOKUP(A:A,[1]TDSheet!$A:$G,7,0)</f>
        <v>0.8</v>
      </c>
      <c r="H73" s="1">
        <f>VLOOKUP(A:A,[1]TDSheet!$A:$H,8,0)</f>
        <v>60</v>
      </c>
      <c r="I73" s="13">
        <f>VLOOKUP(A:A,[2]TDSheet!$A:$F,6,0)</f>
        <v>26</v>
      </c>
      <c r="J73" s="13">
        <f t="shared" si="15"/>
        <v>0</v>
      </c>
      <c r="K73" s="13">
        <f>VLOOKUP(A:A,[1]TDSheet!$A:$M,13,0)</f>
        <v>0</v>
      </c>
      <c r="L73" s="13">
        <f>VLOOKUP(A:A,[1]TDSheet!$A:$N,14,0)</f>
        <v>0</v>
      </c>
      <c r="M73" s="13">
        <f>VLOOKUP(A:A,[1]TDSheet!$A:$S,19,0)</f>
        <v>40</v>
      </c>
      <c r="N73" s="13">
        <f>VLOOKUP(A:A,[1]TDSheet!$A:$O,15,0)</f>
        <v>0</v>
      </c>
      <c r="O73" s="13"/>
      <c r="P73" s="17"/>
      <c r="Q73" s="17"/>
      <c r="R73" s="13">
        <f t="shared" si="9"/>
        <v>5.2</v>
      </c>
      <c r="S73" s="17"/>
      <c r="T73" s="18">
        <f t="shared" si="10"/>
        <v>11.346153846153845</v>
      </c>
      <c r="U73" s="13">
        <f t="shared" si="11"/>
        <v>3.6538461538461537</v>
      </c>
      <c r="V73" s="13"/>
      <c r="W73" s="13"/>
      <c r="X73" s="13">
        <f>VLOOKUP(A:A,[1]TDSheet!$A:$X,24,0)</f>
        <v>8.1999999999999993</v>
      </c>
      <c r="Y73" s="13">
        <f>VLOOKUP(A:A,[1]TDSheet!$A:$Y,25,0)</f>
        <v>6.4</v>
      </c>
      <c r="Z73" s="13">
        <f>VLOOKUP(A:A,[3]TDSheet!$A:$D,4,0)</f>
        <v>0</v>
      </c>
      <c r="AA73" s="13" t="str">
        <f>VLOOKUP(A:A,[1]TDSheet!$A:$AA,27,0)</f>
        <v>магаз</v>
      </c>
      <c r="AB73" s="13" t="str">
        <f>VLOOKUP(A:A,[1]TDSheet!$A:$AB,28,0)</f>
        <v>???</v>
      </c>
      <c r="AC73" s="13">
        <f t="shared" si="12"/>
        <v>0</v>
      </c>
      <c r="AD73" s="13">
        <f t="shared" si="13"/>
        <v>0</v>
      </c>
      <c r="AE73" s="13">
        <f t="shared" si="14"/>
        <v>0</v>
      </c>
      <c r="AF73" s="13">
        <f t="shared" si="16"/>
        <v>0</v>
      </c>
      <c r="AG73" s="13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25.869</v>
      </c>
      <c r="D74" s="8">
        <v>22.86</v>
      </c>
      <c r="E74" s="8">
        <v>22.762</v>
      </c>
      <c r="F74" s="8">
        <v>24.937000000000001</v>
      </c>
      <c r="G74" s="1">
        <f>VLOOKUP(A:A,[1]TDSheet!$A:$G,7,0)</f>
        <v>1</v>
      </c>
      <c r="H74" s="1">
        <f>VLOOKUP(A:A,[1]TDSheet!$A:$H,8,0)</f>
        <v>45</v>
      </c>
      <c r="I74" s="13">
        <f>VLOOKUP(A:A,[2]TDSheet!$A:$F,6,0)</f>
        <v>23</v>
      </c>
      <c r="J74" s="13">
        <f t="shared" si="15"/>
        <v>-0.23799999999999955</v>
      </c>
      <c r="K74" s="13">
        <f>VLOOKUP(A:A,[1]TDSheet!$A:$M,13,0)</f>
        <v>0</v>
      </c>
      <c r="L74" s="13">
        <f>VLOOKUP(A:A,[1]TDSheet!$A:$N,14,0)</f>
        <v>0</v>
      </c>
      <c r="M74" s="13">
        <f>VLOOKUP(A:A,[1]TDSheet!$A:$S,19,0)</f>
        <v>0</v>
      </c>
      <c r="N74" s="13">
        <f>VLOOKUP(A:A,[1]TDSheet!$A:$O,15,0)</f>
        <v>0</v>
      </c>
      <c r="O74" s="13"/>
      <c r="P74" s="17">
        <v>10</v>
      </c>
      <c r="Q74" s="17">
        <v>10</v>
      </c>
      <c r="R74" s="13">
        <f t="shared" si="9"/>
        <v>4.5524000000000004</v>
      </c>
      <c r="S74" s="17"/>
      <c r="T74" s="18">
        <f t="shared" si="10"/>
        <v>9.871057024866003</v>
      </c>
      <c r="U74" s="13">
        <f t="shared" si="11"/>
        <v>5.4777699674896754</v>
      </c>
      <c r="V74" s="13"/>
      <c r="W74" s="13"/>
      <c r="X74" s="13">
        <f>VLOOKUP(A:A,[1]TDSheet!$A:$X,24,0)</f>
        <v>4.1715999999999998</v>
      </c>
      <c r="Y74" s="13">
        <f>VLOOKUP(A:A,[1]TDSheet!$A:$Y,25,0)</f>
        <v>6.0430000000000001</v>
      </c>
      <c r="Z74" s="13">
        <f>VLOOKUP(A:A,[3]TDSheet!$A:$D,4,0)</f>
        <v>1.05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2"/>
        <v>10</v>
      </c>
      <c r="AD74" s="13">
        <f t="shared" si="13"/>
        <v>10</v>
      </c>
      <c r="AE74" s="13">
        <f t="shared" si="14"/>
        <v>0</v>
      </c>
      <c r="AF74" s="13">
        <f t="shared" si="16"/>
        <v>0</v>
      </c>
      <c r="AG74" s="13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31</v>
      </c>
      <c r="D75" s="8">
        <v>3</v>
      </c>
      <c r="E75" s="8">
        <v>29</v>
      </c>
      <c r="F75" s="8">
        <v>2</v>
      </c>
      <c r="G75" s="1">
        <f>VLOOKUP(A:A,[1]TDSheet!$A:$G,7,0)</f>
        <v>0</v>
      </c>
      <c r="H75" s="1">
        <f>VLOOKUP(A:A,[1]TDSheet!$A:$H,8,0)</f>
        <v>45</v>
      </c>
      <c r="I75" s="13">
        <f>VLOOKUP(A:A,[2]TDSheet!$A:$F,6,0)</f>
        <v>34</v>
      </c>
      <c r="J75" s="13">
        <f t="shared" si="15"/>
        <v>-5</v>
      </c>
      <c r="K75" s="13">
        <f>VLOOKUP(A:A,[1]TDSheet!$A:$M,13,0)</f>
        <v>0</v>
      </c>
      <c r="L75" s="13">
        <f>VLOOKUP(A:A,[1]TDSheet!$A:$N,14,0)</f>
        <v>0</v>
      </c>
      <c r="M75" s="13">
        <f>VLOOKUP(A:A,[1]TDSheet!$A:$S,19,0)</f>
        <v>0</v>
      </c>
      <c r="N75" s="13">
        <f>VLOOKUP(A:A,[1]TDSheet!$A:$O,15,0)</f>
        <v>0</v>
      </c>
      <c r="O75" s="13"/>
      <c r="P75" s="17"/>
      <c r="Q75" s="17"/>
      <c r="R75" s="13">
        <f t="shared" si="9"/>
        <v>5.8</v>
      </c>
      <c r="S75" s="17"/>
      <c r="T75" s="18">
        <f t="shared" si="10"/>
        <v>0.34482758620689657</v>
      </c>
      <c r="U75" s="13">
        <f t="shared" si="11"/>
        <v>0.34482758620689657</v>
      </c>
      <c r="V75" s="13"/>
      <c r="W75" s="13"/>
      <c r="X75" s="13">
        <f>VLOOKUP(A:A,[1]TDSheet!$A:$X,24,0)</f>
        <v>2.4</v>
      </c>
      <c r="Y75" s="13">
        <f>VLOOKUP(A:A,[1]TDSheet!$A:$Y,25,0)</f>
        <v>8.1999999999999993</v>
      </c>
      <c r="Z75" s="13">
        <f>VLOOKUP(A:A,[3]TDSheet!$A:$D,4,0)</f>
        <v>1</v>
      </c>
      <c r="AA75" s="13" t="str">
        <f>VLOOKUP(A:A,[1]TDSheet!$A:$AA,27,0)</f>
        <v>костик</v>
      </c>
      <c r="AB75" s="13" t="str">
        <f>VLOOKUP(A:A,[1]TDSheet!$A:$AB,28,0)</f>
        <v>вывод</v>
      </c>
      <c r="AC75" s="13">
        <f t="shared" si="12"/>
        <v>0</v>
      </c>
      <c r="AD75" s="13">
        <f t="shared" si="13"/>
        <v>0</v>
      </c>
      <c r="AE75" s="13">
        <f t="shared" si="14"/>
        <v>0</v>
      </c>
      <c r="AF75" s="13">
        <f t="shared" si="16"/>
        <v>0</v>
      </c>
      <c r="AG75" s="13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64.254999999999995</v>
      </c>
      <c r="D76" s="8">
        <v>18.585000000000001</v>
      </c>
      <c r="E76" s="8">
        <v>48.552999999999997</v>
      </c>
      <c r="F76" s="8">
        <v>19.099</v>
      </c>
      <c r="G76" s="1">
        <f>VLOOKUP(A:A,[1]TDSheet!$A:$G,7,0)</f>
        <v>1</v>
      </c>
      <c r="H76" s="1">
        <f>VLOOKUP(A:A,[1]TDSheet!$A:$H,8,0)</f>
        <v>45</v>
      </c>
      <c r="I76" s="13">
        <f>VLOOKUP(A:A,[2]TDSheet!$A:$F,6,0)</f>
        <v>48.5</v>
      </c>
      <c r="J76" s="13">
        <f t="shared" si="15"/>
        <v>5.2999999999997272E-2</v>
      </c>
      <c r="K76" s="13">
        <f>VLOOKUP(A:A,[1]TDSheet!$A:$M,13,0)</f>
        <v>10</v>
      </c>
      <c r="L76" s="13">
        <f>VLOOKUP(A:A,[1]TDSheet!$A:$N,14,0)</f>
        <v>0</v>
      </c>
      <c r="M76" s="13">
        <f>VLOOKUP(A:A,[1]TDSheet!$A:$S,19,0)</f>
        <v>10</v>
      </c>
      <c r="N76" s="13">
        <f>VLOOKUP(A:A,[1]TDSheet!$A:$O,15,0)</f>
        <v>0</v>
      </c>
      <c r="O76" s="13"/>
      <c r="P76" s="17">
        <v>30</v>
      </c>
      <c r="Q76" s="17">
        <v>20</v>
      </c>
      <c r="R76" s="13">
        <f t="shared" si="9"/>
        <v>9.7105999999999995</v>
      </c>
      <c r="S76" s="17"/>
      <c r="T76" s="18">
        <f t="shared" si="10"/>
        <v>9.1754371511544086</v>
      </c>
      <c r="U76" s="13">
        <f t="shared" si="11"/>
        <v>1.9668197639692708</v>
      </c>
      <c r="V76" s="13"/>
      <c r="W76" s="13"/>
      <c r="X76" s="13">
        <f>VLOOKUP(A:A,[1]TDSheet!$A:$X,24,0)</f>
        <v>11.790000000000001</v>
      </c>
      <c r="Y76" s="13">
        <f>VLOOKUP(A:A,[1]TDSheet!$A:$Y,25,0)</f>
        <v>9.3726000000000003</v>
      </c>
      <c r="Z76" s="13">
        <f>VLOOKUP(A:A,[3]TDSheet!$A:$D,4,0)</f>
        <v>16.907</v>
      </c>
      <c r="AA76" s="13" t="str">
        <f>VLOOKUP(A:A,[1]TDSheet!$A:$AA,27,0)</f>
        <v>увел</v>
      </c>
      <c r="AB76" s="13" t="e">
        <f>VLOOKUP(A:A,[1]TDSheet!$A:$AB,28,0)</f>
        <v>#N/A</v>
      </c>
      <c r="AC76" s="13">
        <f t="shared" si="12"/>
        <v>30</v>
      </c>
      <c r="AD76" s="13">
        <f t="shared" si="13"/>
        <v>20</v>
      </c>
      <c r="AE76" s="13">
        <f t="shared" si="14"/>
        <v>0</v>
      </c>
      <c r="AF76" s="13">
        <f t="shared" si="16"/>
        <v>0</v>
      </c>
      <c r="AG76" s="13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792</v>
      </c>
      <c r="D77" s="8">
        <v>1062</v>
      </c>
      <c r="E77" s="8">
        <v>1161</v>
      </c>
      <c r="F77" s="8">
        <v>651</v>
      </c>
      <c r="G77" s="1">
        <f>VLOOKUP(A:A,[1]TDSheet!$A:$G,7,0)</f>
        <v>0.28000000000000003</v>
      </c>
      <c r="H77" s="1">
        <f>VLOOKUP(A:A,[1]TDSheet!$A:$H,8,0)</f>
        <v>45</v>
      </c>
      <c r="I77" s="13">
        <f>VLOOKUP(A:A,[2]TDSheet!$A:$F,6,0)</f>
        <v>1205</v>
      </c>
      <c r="J77" s="13">
        <f t="shared" si="15"/>
        <v>-44</v>
      </c>
      <c r="K77" s="13">
        <f>VLOOKUP(A:A,[1]TDSheet!$A:$M,13,0)</f>
        <v>280</v>
      </c>
      <c r="L77" s="13">
        <f>VLOOKUP(A:A,[1]TDSheet!$A:$N,14,0)</f>
        <v>0</v>
      </c>
      <c r="M77" s="13">
        <f>VLOOKUP(A:A,[1]TDSheet!$A:$S,19,0)</f>
        <v>480</v>
      </c>
      <c r="N77" s="13">
        <f>VLOOKUP(A:A,[1]TDSheet!$A:$O,15,0)</f>
        <v>0</v>
      </c>
      <c r="O77" s="13"/>
      <c r="P77" s="17">
        <v>240</v>
      </c>
      <c r="Q77" s="17">
        <v>400</v>
      </c>
      <c r="R77" s="13">
        <f t="shared" si="9"/>
        <v>232.2</v>
      </c>
      <c r="S77" s="17">
        <v>400</v>
      </c>
      <c r="T77" s="18">
        <f t="shared" si="10"/>
        <v>10.555555555555555</v>
      </c>
      <c r="U77" s="13">
        <f t="shared" si="11"/>
        <v>2.8036175710594318</v>
      </c>
      <c r="V77" s="13"/>
      <c r="W77" s="13"/>
      <c r="X77" s="13">
        <f>VLOOKUP(A:A,[1]TDSheet!$A:$X,24,0)</f>
        <v>230.4</v>
      </c>
      <c r="Y77" s="13">
        <f>VLOOKUP(A:A,[1]TDSheet!$A:$Y,25,0)</f>
        <v>260.60000000000002</v>
      </c>
      <c r="Z77" s="13">
        <f>VLOOKUP(A:A,[3]TDSheet!$A:$D,4,0)</f>
        <v>177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12"/>
        <v>67.2</v>
      </c>
      <c r="AD77" s="13">
        <f t="shared" si="13"/>
        <v>112.00000000000001</v>
      </c>
      <c r="AE77" s="13">
        <f t="shared" si="14"/>
        <v>112.00000000000001</v>
      </c>
      <c r="AF77" s="13">
        <f t="shared" si="16"/>
        <v>0</v>
      </c>
      <c r="AG77" s="13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542</v>
      </c>
      <c r="D78" s="8">
        <v>515</v>
      </c>
      <c r="E78" s="8">
        <v>652</v>
      </c>
      <c r="F78" s="8">
        <v>388</v>
      </c>
      <c r="G78" s="1">
        <f>VLOOKUP(A:A,[1]TDSheet!$A:$G,7,0)</f>
        <v>0.28000000000000003</v>
      </c>
      <c r="H78" s="1">
        <f>VLOOKUP(A:A,[1]TDSheet!$A:$H,8,0)</f>
        <v>45</v>
      </c>
      <c r="I78" s="13">
        <f>VLOOKUP(A:A,[2]TDSheet!$A:$F,6,0)</f>
        <v>666</v>
      </c>
      <c r="J78" s="13">
        <f t="shared" si="15"/>
        <v>-14</v>
      </c>
      <c r="K78" s="13">
        <f>VLOOKUP(A:A,[1]TDSheet!$A:$M,13,0)</f>
        <v>120</v>
      </c>
      <c r="L78" s="13">
        <f>VLOOKUP(A:A,[1]TDSheet!$A:$N,14,0)</f>
        <v>0</v>
      </c>
      <c r="M78" s="13">
        <f>VLOOKUP(A:A,[1]TDSheet!$A:$S,19,0)</f>
        <v>360</v>
      </c>
      <c r="N78" s="13">
        <f>VLOOKUP(A:A,[1]TDSheet!$A:$O,15,0)</f>
        <v>0</v>
      </c>
      <c r="O78" s="13"/>
      <c r="P78" s="17"/>
      <c r="Q78" s="17">
        <v>280</v>
      </c>
      <c r="R78" s="13">
        <f t="shared" si="9"/>
        <v>130.4</v>
      </c>
      <c r="S78" s="17">
        <v>200</v>
      </c>
      <c r="T78" s="18">
        <f t="shared" si="10"/>
        <v>10.337423312883436</v>
      </c>
      <c r="U78" s="13">
        <f t="shared" si="11"/>
        <v>2.9754601226993862</v>
      </c>
      <c r="V78" s="13"/>
      <c r="W78" s="13"/>
      <c r="X78" s="13">
        <f>VLOOKUP(A:A,[1]TDSheet!$A:$X,24,0)</f>
        <v>143</v>
      </c>
      <c r="Y78" s="13">
        <f>VLOOKUP(A:A,[1]TDSheet!$A:$Y,25,0)</f>
        <v>150.19999999999999</v>
      </c>
      <c r="Z78" s="13">
        <f>VLOOKUP(A:A,[3]TDSheet!$A:$D,4,0)</f>
        <v>126</v>
      </c>
      <c r="AA78" s="13" t="e">
        <f>VLOOKUP(A:A,[1]TDSheet!$A:$AA,27,0)</f>
        <v>#N/A</v>
      </c>
      <c r="AB78" s="13" t="e">
        <f>VLOOKUP(A:A,[1]TDSheet!$A:$AB,28,0)</f>
        <v>#N/A</v>
      </c>
      <c r="AC78" s="13">
        <f t="shared" si="12"/>
        <v>0</v>
      </c>
      <c r="AD78" s="13">
        <f t="shared" si="13"/>
        <v>78.400000000000006</v>
      </c>
      <c r="AE78" s="13">
        <f t="shared" si="14"/>
        <v>56.000000000000007</v>
      </c>
      <c r="AF78" s="13">
        <f t="shared" si="16"/>
        <v>0</v>
      </c>
      <c r="AG78" s="13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1476</v>
      </c>
      <c r="D79" s="8">
        <v>1961</v>
      </c>
      <c r="E79" s="8">
        <v>2250</v>
      </c>
      <c r="F79" s="8">
        <v>1139</v>
      </c>
      <c r="G79" s="1">
        <f>VLOOKUP(A:A,[1]TDSheet!$A:$G,7,0)</f>
        <v>0.35</v>
      </c>
      <c r="H79" s="1">
        <f>VLOOKUP(A:A,[1]TDSheet!$A:$H,8,0)</f>
        <v>45</v>
      </c>
      <c r="I79" s="13">
        <f>VLOOKUP(A:A,[2]TDSheet!$A:$F,6,0)</f>
        <v>2294</v>
      </c>
      <c r="J79" s="13">
        <f t="shared" si="15"/>
        <v>-44</v>
      </c>
      <c r="K79" s="13">
        <f>VLOOKUP(A:A,[1]TDSheet!$A:$M,13,0)</f>
        <v>400</v>
      </c>
      <c r="L79" s="13">
        <f>VLOOKUP(A:A,[1]TDSheet!$A:$N,14,0)</f>
        <v>0</v>
      </c>
      <c r="M79" s="13">
        <f>VLOOKUP(A:A,[1]TDSheet!$A:$S,19,0)</f>
        <v>1200</v>
      </c>
      <c r="N79" s="13">
        <f>VLOOKUP(A:A,[1]TDSheet!$A:$O,15,0)</f>
        <v>0</v>
      </c>
      <c r="O79" s="13"/>
      <c r="P79" s="17">
        <v>600</v>
      </c>
      <c r="Q79" s="17">
        <v>600</v>
      </c>
      <c r="R79" s="13">
        <f t="shared" si="9"/>
        <v>450</v>
      </c>
      <c r="S79" s="17">
        <v>800</v>
      </c>
      <c r="T79" s="18">
        <f t="shared" si="10"/>
        <v>10.531111111111111</v>
      </c>
      <c r="U79" s="13">
        <f t="shared" si="11"/>
        <v>2.5311111111111111</v>
      </c>
      <c r="V79" s="13"/>
      <c r="W79" s="13"/>
      <c r="X79" s="13">
        <f>VLOOKUP(A:A,[1]TDSheet!$A:$X,24,0)</f>
        <v>420.8</v>
      </c>
      <c r="Y79" s="13">
        <f>VLOOKUP(A:A,[1]TDSheet!$A:$Y,25,0)</f>
        <v>476.8</v>
      </c>
      <c r="Z79" s="13">
        <f>VLOOKUP(A:A,[3]TDSheet!$A:$D,4,0)</f>
        <v>485</v>
      </c>
      <c r="AA79" s="13">
        <f>VLOOKUP(A:A,[1]TDSheet!$A:$AA,27,0)</f>
        <v>0</v>
      </c>
      <c r="AB79" s="13" t="e">
        <f>VLOOKUP(A:A,[1]TDSheet!$A:$AB,28,0)</f>
        <v>#N/A</v>
      </c>
      <c r="AC79" s="13">
        <f t="shared" si="12"/>
        <v>210</v>
      </c>
      <c r="AD79" s="13">
        <f t="shared" si="13"/>
        <v>210</v>
      </c>
      <c r="AE79" s="13">
        <f t="shared" si="14"/>
        <v>280</v>
      </c>
      <c r="AF79" s="13">
        <f t="shared" si="16"/>
        <v>0</v>
      </c>
      <c r="AG79" s="13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1794</v>
      </c>
      <c r="D80" s="8">
        <v>1393</v>
      </c>
      <c r="E80" s="8">
        <v>1970</v>
      </c>
      <c r="F80" s="8">
        <v>1131</v>
      </c>
      <c r="G80" s="1">
        <f>VLOOKUP(A:A,[1]TDSheet!$A:$G,7,0)</f>
        <v>0.28000000000000003</v>
      </c>
      <c r="H80" s="1">
        <f>VLOOKUP(A:A,[1]TDSheet!$A:$H,8,0)</f>
        <v>45</v>
      </c>
      <c r="I80" s="13">
        <f>VLOOKUP(A:A,[2]TDSheet!$A:$F,6,0)</f>
        <v>2047</v>
      </c>
      <c r="J80" s="13">
        <f t="shared" si="15"/>
        <v>-77</v>
      </c>
      <c r="K80" s="13">
        <f>VLOOKUP(A:A,[1]TDSheet!$A:$M,13,0)</f>
        <v>400</v>
      </c>
      <c r="L80" s="13">
        <f>VLOOKUP(A:A,[1]TDSheet!$A:$N,14,0)</f>
        <v>0</v>
      </c>
      <c r="M80" s="13">
        <f>VLOOKUP(A:A,[1]TDSheet!$A:$S,19,0)</f>
        <v>800</v>
      </c>
      <c r="N80" s="13">
        <f>VLOOKUP(A:A,[1]TDSheet!$A:$O,15,0)</f>
        <v>0</v>
      </c>
      <c r="O80" s="13"/>
      <c r="P80" s="17">
        <v>600</v>
      </c>
      <c r="Q80" s="17">
        <v>600</v>
      </c>
      <c r="R80" s="13">
        <f t="shared" si="9"/>
        <v>394</v>
      </c>
      <c r="S80" s="17">
        <v>600</v>
      </c>
      <c r="T80" s="18">
        <f t="shared" si="10"/>
        <v>10.484771573604061</v>
      </c>
      <c r="U80" s="13">
        <f t="shared" si="11"/>
        <v>2.8705583756345177</v>
      </c>
      <c r="V80" s="13"/>
      <c r="W80" s="13"/>
      <c r="X80" s="13">
        <f>VLOOKUP(A:A,[1]TDSheet!$A:$X,24,0)</f>
        <v>431.4</v>
      </c>
      <c r="Y80" s="13">
        <f>VLOOKUP(A:A,[1]TDSheet!$A:$Y,25,0)</f>
        <v>436.4</v>
      </c>
      <c r="Z80" s="13">
        <f>VLOOKUP(A:A,[3]TDSheet!$A:$D,4,0)</f>
        <v>444</v>
      </c>
      <c r="AA80" s="13" t="str">
        <f>VLOOKUP(A:A,[1]TDSheet!$A:$AA,27,0)</f>
        <v>???</v>
      </c>
      <c r="AB80" s="13" t="e">
        <f>VLOOKUP(A:A,[1]TDSheet!$A:$AB,28,0)</f>
        <v>#N/A</v>
      </c>
      <c r="AC80" s="13">
        <f t="shared" si="12"/>
        <v>168.00000000000003</v>
      </c>
      <c r="AD80" s="13">
        <f t="shared" si="13"/>
        <v>168.00000000000003</v>
      </c>
      <c r="AE80" s="13">
        <f t="shared" si="14"/>
        <v>168.00000000000003</v>
      </c>
      <c r="AF80" s="13">
        <f t="shared" si="16"/>
        <v>0</v>
      </c>
      <c r="AG80" s="13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3735</v>
      </c>
      <c r="D81" s="8">
        <v>3971</v>
      </c>
      <c r="E81" s="8">
        <v>5617</v>
      </c>
      <c r="F81" s="8">
        <v>1969</v>
      </c>
      <c r="G81" s="1">
        <f>VLOOKUP(A:A,[1]TDSheet!$A:$G,7,0)</f>
        <v>0.35</v>
      </c>
      <c r="H81" s="1">
        <f>VLOOKUP(A:A,[1]TDSheet!$A:$H,8,0)</f>
        <v>45</v>
      </c>
      <c r="I81" s="13">
        <f>VLOOKUP(A:A,[2]TDSheet!$A:$F,6,0)</f>
        <v>5750</v>
      </c>
      <c r="J81" s="13">
        <f t="shared" si="15"/>
        <v>-133</v>
      </c>
      <c r="K81" s="13">
        <f>VLOOKUP(A:A,[1]TDSheet!$A:$M,13,0)</f>
        <v>1200</v>
      </c>
      <c r="L81" s="13">
        <f>VLOOKUP(A:A,[1]TDSheet!$A:$N,14,0)</f>
        <v>0</v>
      </c>
      <c r="M81" s="13">
        <f>VLOOKUP(A:A,[1]TDSheet!$A:$S,19,0)</f>
        <v>3300</v>
      </c>
      <c r="N81" s="13">
        <f>VLOOKUP(A:A,[1]TDSheet!$A:$O,15,0)</f>
        <v>1000</v>
      </c>
      <c r="O81" s="13">
        <v>1200</v>
      </c>
      <c r="P81" s="17">
        <v>600</v>
      </c>
      <c r="Q81" s="17">
        <v>2000</v>
      </c>
      <c r="R81" s="13">
        <f t="shared" si="9"/>
        <v>1123.4000000000001</v>
      </c>
      <c r="S81" s="17">
        <v>1800</v>
      </c>
      <c r="T81" s="18">
        <f t="shared" si="10"/>
        <v>10.565248353213459</v>
      </c>
      <c r="U81" s="13">
        <f t="shared" si="11"/>
        <v>1.7527149724051985</v>
      </c>
      <c r="V81" s="13"/>
      <c r="W81" s="13"/>
      <c r="X81" s="13">
        <f>VLOOKUP(A:A,[1]TDSheet!$A:$X,24,0)</f>
        <v>1006.4</v>
      </c>
      <c r="Y81" s="13">
        <f>VLOOKUP(A:A,[1]TDSheet!$A:$Y,25,0)</f>
        <v>1062.2</v>
      </c>
      <c r="Z81" s="13">
        <f>VLOOKUP(A:A,[3]TDSheet!$A:$D,4,0)</f>
        <v>1244.93</v>
      </c>
      <c r="AA81" s="13" t="str">
        <f>VLOOKUP(A:A,[1]TDSheet!$A:$AA,27,0)</f>
        <v>м-300</v>
      </c>
      <c r="AB81" s="13" t="e">
        <f>VLOOKUP(A:A,[1]TDSheet!$A:$AB,28,0)</f>
        <v>#N/A</v>
      </c>
      <c r="AC81" s="13">
        <f t="shared" si="12"/>
        <v>210</v>
      </c>
      <c r="AD81" s="13">
        <f t="shared" si="13"/>
        <v>700</v>
      </c>
      <c r="AE81" s="13">
        <f t="shared" si="14"/>
        <v>630</v>
      </c>
      <c r="AF81" s="13">
        <f t="shared" si="16"/>
        <v>420</v>
      </c>
      <c r="AG81" s="13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521</v>
      </c>
      <c r="D82" s="8">
        <v>514</v>
      </c>
      <c r="E82" s="8">
        <v>766</v>
      </c>
      <c r="F82" s="8">
        <v>245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793</v>
      </c>
      <c r="J82" s="13">
        <f t="shared" si="15"/>
        <v>-27</v>
      </c>
      <c r="K82" s="13">
        <f>VLOOKUP(A:A,[1]TDSheet!$A:$M,13,0)</f>
        <v>160</v>
      </c>
      <c r="L82" s="13">
        <f>VLOOKUP(A:A,[1]TDSheet!$A:$N,14,0)</f>
        <v>0</v>
      </c>
      <c r="M82" s="13">
        <f>VLOOKUP(A:A,[1]TDSheet!$A:$S,19,0)</f>
        <v>280</v>
      </c>
      <c r="N82" s="13">
        <f>VLOOKUP(A:A,[1]TDSheet!$A:$O,15,0)</f>
        <v>0</v>
      </c>
      <c r="O82" s="13"/>
      <c r="P82" s="17">
        <v>400</v>
      </c>
      <c r="Q82" s="17">
        <v>320</v>
      </c>
      <c r="R82" s="13">
        <f t="shared" si="9"/>
        <v>153.19999999999999</v>
      </c>
      <c r="S82" s="17">
        <v>200</v>
      </c>
      <c r="T82" s="18">
        <f t="shared" si="10"/>
        <v>10.47650130548303</v>
      </c>
      <c r="U82" s="13">
        <f t="shared" si="11"/>
        <v>1.5992167101827677</v>
      </c>
      <c r="V82" s="13"/>
      <c r="W82" s="13"/>
      <c r="X82" s="13">
        <f>VLOOKUP(A:A,[1]TDSheet!$A:$X,24,0)</f>
        <v>151.4</v>
      </c>
      <c r="Y82" s="13">
        <f>VLOOKUP(A:A,[1]TDSheet!$A:$Y,25,0)</f>
        <v>145.6</v>
      </c>
      <c r="Z82" s="13">
        <f>VLOOKUP(A:A,[3]TDSheet!$A:$D,4,0)</f>
        <v>167</v>
      </c>
      <c r="AA82" s="13" t="str">
        <f>VLOOKUP(A:A,[1]TDSheet!$A:$AA,27,0)</f>
        <v>180наост</v>
      </c>
      <c r="AB82" s="13" t="e">
        <f>VLOOKUP(A:A,[1]TDSheet!$A:$AB,28,0)</f>
        <v>#N/A</v>
      </c>
      <c r="AC82" s="13">
        <f t="shared" si="12"/>
        <v>112.00000000000001</v>
      </c>
      <c r="AD82" s="13">
        <f t="shared" si="13"/>
        <v>89.600000000000009</v>
      </c>
      <c r="AE82" s="13">
        <f t="shared" si="14"/>
        <v>56.000000000000007</v>
      </c>
      <c r="AF82" s="13">
        <f t="shared" si="16"/>
        <v>0</v>
      </c>
      <c r="AG82" s="13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5152</v>
      </c>
      <c r="D83" s="8">
        <v>3055</v>
      </c>
      <c r="E83" s="8">
        <v>6556</v>
      </c>
      <c r="F83" s="8">
        <v>1440</v>
      </c>
      <c r="G83" s="1">
        <f>VLOOKUP(A:A,[1]TDSheet!$A:$G,7,0)</f>
        <v>0.35</v>
      </c>
      <c r="H83" s="1">
        <f>VLOOKUP(A:A,[1]TDSheet!$A:$H,8,0)</f>
        <v>45</v>
      </c>
      <c r="I83" s="13">
        <f>VLOOKUP(A:A,[2]TDSheet!$A:$F,6,0)</f>
        <v>6745</v>
      </c>
      <c r="J83" s="13">
        <f t="shared" si="15"/>
        <v>-189</v>
      </c>
      <c r="K83" s="13">
        <f>VLOOKUP(A:A,[1]TDSheet!$A:$M,13,0)</f>
        <v>1400</v>
      </c>
      <c r="L83" s="13">
        <f>VLOOKUP(A:A,[1]TDSheet!$A:$N,14,0)</f>
        <v>0</v>
      </c>
      <c r="M83" s="13">
        <f>VLOOKUP(A:A,[1]TDSheet!$A:$S,19,0)</f>
        <v>4800</v>
      </c>
      <c r="N83" s="13">
        <f>VLOOKUP(A:A,[1]TDSheet!$A:$O,15,0)</f>
        <v>0</v>
      </c>
      <c r="O83" s="13">
        <v>1200</v>
      </c>
      <c r="P83" s="17">
        <v>2000</v>
      </c>
      <c r="Q83" s="17">
        <v>2200</v>
      </c>
      <c r="R83" s="13">
        <f t="shared" si="9"/>
        <v>1311.2</v>
      </c>
      <c r="S83" s="17">
        <v>2200</v>
      </c>
      <c r="T83" s="18">
        <f t="shared" si="10"/>
        <v>10.707748627211714</v>
      </c>
      <c r="U83" s="13">
        <f t="shared" si="11"/>
        <v>1.0982306284319707</v>
      </c>
      <c r="V83" s="13"/>
      <c r="W83" s="13"/>
      <c r="X83" s="13">
        <f>VLOOKUP(A:A,[1]TDSheet!$A:$X,24,0)</f>
        <v>1174.2</v>
      </c>
      <c r="Y83" s="13">
        <f>VLOOKUP(A:A,[1]TDSheet!$A:$Y,25,0)</f>
        <v>1129</v>
      </c>
      <c r="Z83" s="13">
        <f>VLOOKUP(A:A,[3]TDSheet!$A:$D,4,0)</f>
        <v>1418</v>
      </c>
      <c r="AA83" s="13">
        <f>VLOOKUP(A:A,[1]TDSheet!$A:$AA,27,0)</f>
        <v>0</v>
      </c>
      <c r="AB83" s="13" t="e">
        <f>VLOOKUP(A:A,[1]TDSheet!$A:$AB,28,0)</f>
        <v>#N/A</v>
      </c>
      <c r="AC83" s="13">
        <f t="shared" si="12"/>
        <v>700</v>
      </c>
      <c r="AD83" s="13">
        <f t="shared" si="13"/>
        <v>770</v>
      </c>
      <c r="AE83" s="13">
        <f t="shared" si="14"/>
        <v>770</v>
      </c>
      <c r="AF83" s="13">
        <f t="shared" si="16"/>
        <v>420</v>
      </c>
      <c r="AG83" s="13"/>
    </row>
    <row r="84" spans="1:33" s="1" customFormat="1" ht="11.1" customHeight="1" outlineLevel="1" x14ac:dyDescent="0.2">
      <c r="A84" s="7" t="s">
        <v>84</v>
      </c>
      <c r="B84" s="7" t="s">
        <v>8</v>
      </c>
      <c r="C84" s="8">
        <v>1448</v>
      </c>
      <c r="D84" s="8">
        <v>642</v>
      </c>
      <c r="E84" s="8">
        <v>1375</v>
      </c>
      <c r="F84" s="8">
        <v>681</v>
      </c>
      <c r="G84" s="1">
        <f>VLOOKUP(A:A,[1]TDSheet!$A:$G,7,0)</f>
        <v>0.41</v>
      </c>
      <c r="H84" s="1">
        <f>VLOOKUP(A:A,[1]TDSheet!$A:$H,8,0)</f>
        <v>45</v>
      </c>
      <c r="I84" s="13">
        <f>VLOOKUP(A:A,[2]TDSheet!$A:$F,6,0)</f>
        <v>1421</v>
      </c>
      <c r="J84" s="13">
        <f t="shared" si="15"/>
        <v>-46</v>
      </c>
      <c r="K84" s="13">
        <f>VLOOKUP(A:A,[1]TDSheet!$A:$M,13,0)</f>
        <v>400</v>
      </c>
      <c r="L84" s="13">
        <f>VLOOKUP(A:A,[1]TDSheet!$A:$N,14,0)</f>
        <v>0</v>
      </c>
      <c r="M84" s="13">
        <f>VLOOKUP(A:A,[1]TDSheet!$A:$S,19,0)</f>
        <v>400</v>
      </c>
      <c r="N84" s="13">
        <f>VLOOKUP(A:A,[1]TDSheet!$A:$O,15,0)</f>
        <v>0</v>
      </c>
      <c r="O84" s="13"/>
      <c r="P84" s="17">
        <v>480</v>
      </c>
      <c r="Q84" s="17">
        <v>600</v>
      </c>
      <c r="R84" s="13">
        <f t="shared" si="9"/>
        <v>275</v>
      </c>
      <c r="S84" s="17">
        <v>200</v>
      </c>
      <c r="T84" s="18">
        <f t="shared" si="10"/>
        <v>10.039999999999999</v>
      </c>
      <c r="U84" s="13">
        <f t="shared" si="11"/>
        <v>2.4763636363636365</v>
      </c>
      <c r="V84" s="13"/>
      <c r="W84" s="13"/>
      <c r="X84" s="13">
        <f>VLOOKUP(A:A,[1]TDSheet!$A:$X,24,0)</f>
        <v>331.6</v>
      </c>
      <c r="Y84" s="13">
        <f>VLOOKUP(A:A,[1]TDSheet!$A:$Y,25,0)</f>
        <v>294.8</v>
      </c>
      <c r="Z84" s="13">
        <f>VLOOKUP(A:A,[3]TDSheet!$A:$D,4,0)</f>
        <v>333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2"/>
        <v>196.79999999999998</v>
      </c>
      <c r="AD84" s="13">
        <f t="shared" si="13"/>
        <v>245.99999999999997</v>
      </c>
      <c r="AE84" s="13">
        <f t="shared" si="14"/>
        <v>82</v>
      </c>
      <c r="AF84" s="13">
        <f t="shared" si="16"/>
        <v>0</v>
      </c>
      <c r="AG84" s="13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68</v>
      </c>
      <c r="D85" s="8">
        <v>1063</v>
      </c>
      <c r="E85" s="8">
        <v>310</v>
      </c>
      <c r="F85" s="8">
        <v>817</v>
      </c>
      <c r="G85" s="1">
        <f>VLOOKUP(A:A,[1]TDSheet!$A:$G,7,0)</f>
        <v>0.5</v>
      </c>
      <c r="H85" s="1">
        <f>VLOOKUP(A:A,[1]TDSheet!$A:$H,8,0)</f>
        <v>0.6</v>
      </c>
      <c r="I85" s="13">
        <f>VLOOKUP(A:A,[2]TDSheet!$A:$F,6,0)</f>
        <v>329</v>
      </c>
      <c r="J85" s="13">
        <f t="shared" si="15"/>
        <v>-19</v>
      </c>
      <c r="K85" s="13">
        <f>VLOOKUP(A:A,[1]TDSheet!$A:$M,13,0)</f>
        <v>0</v>
      </c>
      <c r="L85" s="13">
        <f>VLOOKUP(A:A,[1]TDSheet!$A:$N,14,0)</f>
        <v>0</v>
      </c>
      <c r="M85" s="13">
        <f>VLOOKUP(A:A,[1]TDSheet!$A:$S,19,0)</f>
        <v>0</v>
      </c>
      <c r="N85" s="13">
        <f>VLOOKUP(A:A,[1]TDSheet!$A:$O,15,0)</f>
        <v>0</v>
      </c>
      <c r="O85" s="13"/>
      <c r="P85" s="17"/>
      <c r="Q85" s="17"/>
      <c r="R85" s="13">
        <f t="shared" si="9"/>
        <v>62</v>
      </c>
      <c r="S85" s="17"/>
      <c r="T85" s="18">
        <f t="shared" si="10"/>
        <v>13.17741935483871</v>
      </c>
      <c r="U85" s="13">
        <f t="shared" si="11"/>
        <v>13.17741935483871</v>
      </c>
      <c r="V85" s="13"/>
      <c r="W85" s="13"/>
      <c r="X85" s="13">
        <f>VLOOKUP(A:A,[1]TDSheet!$A:$X,24,0)</f>
        <v>32</v>
      </c>
      <c r="Y85" s="13">
        <f>VLOOKUP(A:A,[1]TDSheet!$A:$Y,25,0)</f>
        <v>108</v>
      </c>
      <c r="Z85" s="13">
        <f>VLOOKUP(A:A,[3]TDSheet!$A:$D,4,0)</f>
        <v>65</v>
      </c>
      <c r="AA85" s="13" t="str">
        <f>VLOOKUP(A:A,[1]TDSheet!$A:$AA,27,0)</f>
        <v>м-550к</v>
      </c>
      <c r="AB85" s="13" t="str">
        <f>VLOOKUP(A:A,[1]TDSheet!$A:$AB,28,0)</f>
        <v>кост</v>
      </c>
      <c r="AC85" s="13">
        <f t="shared" si="12"/>
        <v>0</v>
      </c>
      <c r="AD85" s="13">
        <f t="shared" si="13"/>
        <v>0</v>
      </c>
      <c r="AE85" s="13">
        <f t="shared" si="14"/>
        <v>0</v>
      </c>
      <c r="AF85" s="13">
        <f t="shared" si="16"/>
        <v>0</v>
      </c>
      <c r="AG85" s="13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3624</v>
      </c>
      <c r="D86" s="8">
        <v>5928</v>
      </c>
      <c r="E86" s="20">
        <v>6127</v>
      </c>
      <c r="F86" s="20">
        <v>3354</v>
      </c>
      <c r="G86" s="1">
        <f>VLOOKUP(A:A,[1]TDSheet!$A:$G,7,0)</f>
        <v>0.41</v>
      </c>
      <c r="H86" s="1">
        <f>VLOOKUP(A:A,[1]TDSheet!$A:$H,8,0)</f>
        <v>45</v>
      </c>
      <c r="I86" s="13">
        <f>VLOOKUP(A:A,[2]TDSheet!$A:$F,6,0)</f>
        <v>5208</v>
      </c>
      <c r="J86" s="13">
        <f t="shared" si="15"/>
        <v>919</v>
      </c>
      <c r="K86" s="13">
        <f>VLOOKUP(A:A,[1]TDSheet!$A:$M,13,0)</f>
        <v>0</v>
      </c>
      <c r="L86" s="13">
        <f>VLOOKUP(A:A,[1]TDSheet!$A:$N,14,0)</f>
        <v>0</v>
      </c>
      <c r="M86" s="13">
        <f>VLOOKUP(A:A,[1]TDSheet!$A:$S,19,0)</f>
        <v>3800</v>
      </c>
      <c r="N86" s="13">
        <f>VLOOKUP(A:A,[1]TDSheet!$A:$O,15,0)</f>
        <v>0</v>
      </c>
      <c r="O86" s="13"/>
      <c r="P86" s="17">
        <v>1800</v>
      </c>
      <c r="Q86" s="17">
        <v>2600</v>
      </c>
      <c r="R86" s="13">
        <f t="shared" si="9"/>
        <v>1225.4000000000001</v>
      </c>
      <c r="S86" s="17">
        <v>1400</v>
      </c>
      <c r="T86" s="18">
        <f t="shared" si="10"/>
        <v>10.571242043414394</v>
      </c>
      <c r="U86" s="13">
        <f t="shared" si="11"/>
        <v>2.737065448016974</v>
      </c>
      <c r="V86" s="13"/>
      <c r="W86" s="13"/>
      <c r="X86" s="13">
        <f>VLOOKUP(A:A,[1]TDSheet!$A:$X,24,0)</f>
        <v>1220</v>
      </c>
      <c r="Y86" s="13">
        <f>VLOOKUP(A:A,[1]TDSheet!$A:$Y,25,0)</f>
        <v>1346.8</v>
      </c>
      <c r="Z86" s="13">
        <f>VLOOKUP(A:A,[3]TDSheet!$A:$D,4,0)</f>
        <v>1194</v>
      </c>
      <c r="AA86" s="13" t="str">
        <f>VLOOKUP(A:A,[1]TDSheet!$A:$AA,27,0)</f>
        <v>м-1500</v>
      </c>
      <c r="AB86" s="13" t="e">
        <f>VLOOKUP(A:A,[1]TDSheet!$A:$AB,28,0)</f>
        <v>#N/A</v>
      </c>
      <c r="AC86" s="13">
        <f t="shared" si="12"/>
        <v>738</v>
      </c>
      <c r="AD86" s="13">
        <f t="shared" si="13"/>
        <v>1066</v>
      </c>
      <c r="AE86" s="13">
        <f t="shared" si="14"/>
        <v>574</v>
      </c>
      <c r="AF86" s="13">
        <f t="shared" si="16"/>
        <v>0</v>
      </c>
      <c r="AG86" s="13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1234</v>
      </c>
      <c r="D87" s="8">
        <v>1468</v>
      </c>
      <c r="E87" s="8">
        <v>1917</v>
      </c>
      <c r="F87" s="8">
        <v>729</v>
      </c>
      <c r="G87" s="1">
        <f>VLOOKUP(A:A,[1]TDSheet!$A:$G,7,0)</f>
        <v>0.41</v>
      </c>
      <c r="H87" s="1">
        <f>VLOOKUP(A:A,[1]TDSheet!$A:$H,8,0)</f>
        <v>45</v>
      </c>
      <c r="I87" s="13">
        <f>VLOOKUP(A:A,[2]TDSheet!$A:$F,6,0)</f>
        <v>1965</v>
      </c>
      <c r="J87" s="13">
        <f t="shared" si="15"/>
        <v>-48</v>
      </c>
      <c r="K87" s="13">
        <f>VLOOKUP(A:A,[1]TDSheet!$A:$M,13,0)</f>
        <v>500</v>
      </c>
      <c r="L87" s="13">
        <f>VLOOKUP(A:A,[1]TDSheet!$A:$N,14,0)</f>
        <v>0</v>
      </c>
      <c r="M87" s="13">
        <f>VLOOKUP(A:A,[1]TDSheet!$A:$S,19,0)</f>
        <v>1200</v>
      </c>
      <c r="N87" s="13">
        <f>VLOOKUP(A:A,[1]TDSheet!$A:$O,15,0)</f>
        <v>0</v>
      </c>
      <c r="O87" s="13"/>
      <c r="P87" s="17">
        <v>250</v>
      </c>
      <c r="Q87" s="17">
        <v>650</v>
      </c>
      <c r="R87" s="13">
        <f t="shared" si="9"/>
        <v>383.4</v>
      </c>
      <c r="S87" s="17">
        <v>500</v>
      </c>
      <c r="T87" s="18">
        <f t="shared" si="10"/>
        <v>9.9869587897756915</v>
      </c>
      <c r="U87" s="13">
        <f t="shared" si="11"/>
        <v>1.9014084507042255</v>
      </c>
      <c r="V87" s="13"/>
      <c r="W87" s="13"/>
      <c r="X87" s="13">
        <f>VLOOKUP(A:A,[1]TDSheet!$A:$X,24,0)</f>
        <v>350.8</v>
      </c>
      <c r="Y87" s="13">
        <f>VLOOKUP(A:A,[1]TDSheet!$A:$Y,25,0)</f>
        <v>388.6</v>
      </c>
      <c r="Z87" s="13">
        <f>VLOOKUP(A:A,[3]TDSheet!$A:$D,4,0)</f>
        <v>459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2"/>
        <v>102.5</v>
      </c>
      <c r="AD87" s="13">
        <f t="shared" si="13"/>
        <v>266.5</v>
      </c>
      <c r="AE87" s="13">
        <f t="shared" si="14"/>
        <v>205</v>
      </c>
      <c r="AF87" s="13">
        <f t="shared" si="16"/>
        <v>0</v>
      </c>
      <c r="AG87" s="13"/>
    </row>
    <row r="88" spans="1:33" s="1" customFormat="1" ht="11.1" customHeight="1" outlineLevel="1" x14ac:dyDescent="0.2">
      <c r="A88" s="7" t="s">
        <v>91</v>
      </c>
      <c r="B88" s="7" t="s">
        <v>8</v>
      </c>
      <c r="C88" s="8">
        <v>183</v>
      </c>
      <c r="D88" s="8">
        <v>2</v>
      </c>
      <c r="E88" s="8">
        <v>77</v>
      </c>
      <c r="F88" s="8">
        <v>106</v>
      </c>
      <c r="G88" s="1">
        <f>VLOOKUP(A:A,[1]TDSheet!$A:$G,7,0)</f>
        <v>0.5</v>
      </c>
      <c r="H88" s="1" t="e">
        <f>VLOOKUP(A:A,[1]TDSheet!$A:$H,8,0)</f>
        <v>#N/A</v>
      </c>
      <c r="I88" s="13">
        <f>VLOOKUP(A:A,[2]TDSheet!$A:$F,6,0)</f>
        <v>79</v>
      </c>
      <c r="J88" s="13">
        <f t="shared" si="15"/>
        <v>-2</v>
      </c>
      <c r="K88" s="13">
        <f>VLOOKUP(A:A,[1]TDSheet!$A:$M,13,0)</f>
        <v>0</v>
      </c>
      <c r="L88" s="13">
        <f>VLOOKUP(A:A,[1]TDSheet!$A:$N,14,0)</f>
        <v>0</v>
      </c>
      <c r="M88" s="13">
        <f>VLOOKUP(A:A,[1]TDSheet!$A:$S,19,0)</f>
        <v>0</v>
      </c>
      <c r="N88" s="13">
        <f>VLOOKUP(A:A,[1]TDSheet!$A:$O,15,0)</f>
        <v>0</v>
      </c>
      <c r="O88" s="13"/>
      <c r="P88" s="17"/>
      <c r="Q88" s="17"/>
      <c r="R88" s="13">
        <f t="shared" si="9"/>
        <v>15.4</v>
      </c>
      <c r="S88" s="17"/>
      <c r="T88" s="18">
        <f t="shared" si="10"/>
        <v>6.883116883116883</v>
      </c>
      <c r="U88" s="13">
        <f t="shared" si="11"/>
        <v>6.883116883116883</v>
      </c>
      <c r="V88" s="13"/>
      <c r="W88" s="13"/>
      <c r="X88" s="13">
        <f>VLOOKUP(A:A,[1]TDSheet!$A:$X,24,0)</f>
        <v>0</v>
      </c>
      <c r="Y88" s="13">
        <f>VLOOKUP(A:A,[1]TDSheet!$A:$Y,25,0)</f>
        <v>3.4</v>
      </c>
      <c r="Z88" s="13">
        <f>VLOOKUP(A:A,[3]TDSheet!$A:$D,4,0)</f>
        <v>16</v>
      </c>
      <c r="AA88" s="13" t="str">
        <f>VLOOKUP(A:A,[1]TDSheet!$A:$AA,27,0)</f>
        <v>увел</v>
      </c>
      <c r="AB88" s="13" t="e">
        <f>VLOOKUP(A:A,[1]TDSheet!$A:$AB,28,0)</f>
        <v>#N/A</v>
      </c>
      <c r="AC88" s="13">
        <f t="shared" si="12"/>
        <v>0</v>
      </c>
      <c r="AD88" s="13">
        <f t="shared" si="13"/>
        <v>0</v>
      </c>
      <c r="AE88" s="13">
        <f t="shared" si="14"/>
        <v>0</v>
      </c>
      <c r="AF88" s="13">
        <f t="shared" si="16"/>
        <v>0</v>
      </c>
      <c r="AG88" s="13"/>
    </row>
    <row r="89" spans="1:33" s="1" customFormat="1" ht="11.1" customHeight="1" outlineLevel="1" x14ac:dyDescent="0.2">
      <c r="A89" s="7" t="s">
        <v>92</v>
      </c>
      <c r="B89" s="7" t="s">
        <v>8</v>
      </c>
      <c r="C89" s="8">
        <v>600</v>
      </c>
      <c r="D89" s="8">
        <v>903</v>
      </c>
      <c r="E89" s="20">
        <v>1015</v>
      </c>
      <c r="F89" s="20">
        <v>459</v>
      </c>
      <c r="G89" s="1">
        <f>VLOOKUP(A:A,[1]TDSheet!$A:$G,7,0)</f>
        <v>0</v>
      </c>
      <c r="H89" s="1">
        <f>VLOOKUP(A:A,[1]TDSheet!$A:$H,8,0)</f>
        <v>0</v>
      </c>
      <c r="I89" s="13">
        <f>VLOOKUP(A:A,[2]TDSheet!$A:$F,6,0)</f>
        <v>1045</v>
      </c>
      <c r="J89" s="13">
        <f t="shared" si="15"/>
        <v>-30</v>
      </c>
      <c r="K89" s="13">
        <f>VLOOKUP(A:A,[1]TDSheet!$A:$M,13,0)</f>
        <v>0</v>
      </c>
      <c r="L89" s="13">
        <f>VLOOKUP(A:A,[1]TDSheet!$A:$N,14,0)</f>
        <v>0</v>
      </c>
      <c r="M89" s="13">
        <f>VLOOKUP(A:A,[1]TDSheet!$A:$S,19,0)</f>
        <v>0</v>
      </c>
      <c r="N89" s="13">
        <f>VLOOKUP(A:A,[1]TDSheet!$A:$O,15,0)</f>
        <v>0</v>
      </c>
      <c r="O89" s="13"/>
      <c r="P89" s="17"/>
      <c r="Q89" s="17"/>
      <c r="R89" s="13">
        <f t="shared" si="9"/>
        <v>203</v>
      </c>
      <c r="S89" s="17"/>
      <c r="T89" s="18">
        <f t="shared" si="10"/>
        <v>2.2610837438423643</v>
      </c>
      <c r="U89" s="13">
        <f t="shared" si="11"/>
        <v>2.2610837438423643</v>
      </c>
      <c r="V89" s="13"/>
      <c r="W89" s="13"/>
      <c r="X89" s="13">
        <f>VLOOKUP(A:A,[1]TDSheet!$A:$X,24,0)</f>
        <v>102.2</v>
      </c>
      <c r="Y89" s="13">
        <f>VLOOKUP(A:A,[1]TDSheet!$A:$Y,25,0)</f>
        <v>208.2</v>
      </c>
      <c r="Z89" s="13">
        <f>VLOOKUP(A:A,[3]TDSheet!$A:$D,4,0)</f>
        <v>164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2"/>
        <v>0</v>
      </c>
      <c r="AD89" s="13">
        <f t="shared" si="13"/>
        <v>0</v>
      </c>
      <c r="AE89" s="13">
        <f t="shared" si="14"/>
        <v>0</v>
      </c>
      <c r="AF89" s="13">
        <f t="shared" si="16"/>
        <v>0</v>
      </c>
      <c r="AG89" s="13"/>
    </row>
    <row r="90" spans="1:33" s="1" customFormat="1" ht="11.1" customHeight="1" outlineLevel="1" x14ac:dyDescent="0.2">
      <c r="A90" s="7" t="s">
        <v>93</v>
      </c>
      <c r="B90" s="7" t="s">
        <v>9</v>
      </c>
      <c r="C90" s="8">
        <v>143.61699999999999</v>
      </c>
      <c r="D90" s="8">
        <v>839.07799999999997</v>
      </c>
      <c r="E90" s="20">
        <v>335.41500000000002</v>
      </c>
      <c r="F90" s="20">
        <v>247.303</v>
      </c>
      <c r="G90" s="1">
        <f>VLOOKUP(A:A,[1]TDSheet!$A:$G,7,0)</f>
        <v>0</v>
      </c>
      <c r="H90" s="1">
        <f>VLOOKUP(A:A,[1]TDSheet!$A:$H,8,0)</f>
        <v>0</v>
      </c>
      <c r="I90" s="13">
        <f>VLOOKUP(A:A,[2]TDSheet!$A:$F,6,0)</f>
        <v>507.2</v>
      </c>
      <c r="J90" s="13">
        <f t="shared" si="15"/>
        <v>-171.78499999999997</v>
      </c>
      <c r="K90" s="13">
        <f>VLOOKUP(A:A,[1]TDSheet!$A:$M,13,0)</f>
        <v>0</v>
      </c>
      <c r="L90" s="13">
        <f>VLOOKUP(A:A,[1]TDSheet!$A:$N,14,0)</f>
        <v>0</v>
      </c>
      <c r="M90" s="13">
        <f>VLOOKUP(A:A,[1]TDSheet!$A:$S,19,0)</f>
        <v>0</v>
      </c>
      <c r="N90" s="13">
        <f>VLOOKUP(A:A,[1]TDSheet!$A:$O,15,0)</f>
        <v>0</v>
      </c>
      <c r="O90" s="13"/>
      <c r="P90" s="17"/>
      <c r="Q90" s="17"/>
      <c r="R90" s="13">
        <f t="shared" si="9"/>
        <v>67.082999999999998</v>
      </c>
      <c r="S90" s="17"/>
      <c r="T90" s="18">
        <f t="shared" si="10"/>
        <v>3.6865226659511352</v>
      </c>
      <c r="U90" s="13">
        <f t="shared" si="11"/>
        <v>3.6865226659511352</v>
      </c>
      <c r="V90" s="13"/>
      <c r="W90" s="13"/>
      <c r="X90" s="13">
        <f>VLOOKUP(A:A,[1]TDSheet!$A:$X,24,0)</f>
        <v>28.713999999999999</v>
      </c>
      <c r="Y90" s="13">
        <f>VLOOKUP(A:A,[1]TDSheet!$A:$Y,25,0)</f>
        <v>93.479600000000005</v>
      </c>
      <c r="Z90" s="13">
        <f>VLOOKUP(A:A,[3]TDSheet!$A:$D,4,0)</f>
        <v>75.938000000000002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2"/>
        <v>0</v>
      </c>
      <c r="AD90" s="13">
        <f t="shared" si="13"/>
        <v>0</v>
      </c>
      <c r="AE90" s="13">
        <f t="shared" si="14"/>
        <v>0</v>
      </c>
      <c r="AF90" s="13">
        <f t="shared" si="16"/>
        <v>0</v>
      </c>
      <c r="AG9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2023-12-18T07:34:20Z</dcterms:modified>
</cp:coreProperties>
</file>