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2,24 Симф Ост\"/>
    </mc:Choice>
  </mc:AlternateContent>
  <xr:revisionPtr revIDLastSave="0" documentId="13_ncr:1_{F80CBB0B-27C7-4935-B72E-EBBA9676399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7" i="1"/>
  <c r="AC8" i="1"/>
  <c r="AC9" i="1"/>
  <c r="AC10" i="1"/>
  <c r="AC11" i="1"/>
  <c r="AC13" i="1"/>
  <c r="AC14" i="1"/>
  <c r="AC15" i="1"/>
  <c r="AC16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7" i="1"/>
  <c r="AB8" i="1"/>
  <c r="AB9" i="1"/>
  <c r="AB10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7" i="1"/>
  <c r="V11" i="1"/>
  <c r="V15" i="1"/>
  <c r="V19" i="1"/>
  <c r="V23" i="1"/>
  <c r="V27" i="1"/>
  <c r="V31" i="1"/>
  <c r="V81" i="1"/>
  <c r="V85" i="1"/>
  <c r="V89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S80" i="1"/>
  <c r="V80" i="1" s="1"/>
  <c r="S81" i="1"/>
  <c r="S82" i="1"/>
  <c r="V82" i="1" s="1"/>
  <c r="S83" i="1"/>
  <c r="V83" i="1" s="1"/>
  <c r="S84" i="1"/>
  <c r="V84" i="1" s="1"/>
  <c r="S85" i="1"/>
  <c r="S86" i="1"/>
  <c r="V86" i="1" s="1"/>
  <c r="S87" i="1"/>
  <c r="V87" i="1" s="1"/>
  <c r="S88" i="1"/>
  <c r="V88" i="1" s="1"/>
  <c r="S89" i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7" i="1"/>
  <c r="K8" i="1"/>
  <c r="U8" i="1" s="1"/>
  <c r="K9" i="1"/>
  <c r="K10" i="1"/>
  <c r="U10" i="1" s="1"/>
  <c r="K11" i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7" i="1"/>
  <c r="J7" i="1" s="1"/>
  <c r="X6" i="1"/>
  <c r="AA6" i="1"/>
  <c r="W6" i="1"/>
  <c r="L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7" i="1"/>
  <c r="AE7" i="1" s="1"/>
  <c r="E6" i="1"/>
  <c r="F6" i="1"/>
  <c r="U11" i="1" l="1"/>
  <c r="U9" i="1"/>
  <c r="U79" i="1"/>
  <c r="U33" i="1"/>
  <c r="AE6" i="1"/>
  <c r="V33" i="1"/>
  <c r="S6" i="1"/>
  <c r="V79" i="1"/>
  <c r="AB6" i="1"/>
  <c r="Z6" i="1"/>
  <c r="Y6" i="1"/>
  <c r="K6" i="1"/>
  <c r="J6" i="1"/>
  <c r="I6" i="1"/>
</calcChain>
</file>

<file path=xl/sharedStrings.xml><?xml version="1.0" encoding="utf-8"?>
<sst xmlns="http://schemas.openxmlformats.org/spreadsheetml/2006/main" count="209" uniqueCount="116">
  <si>
    <t>Период: 08.02.2024 - 15.02.2024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</si>
  <si>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</si>
  <si>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</si>
  <si>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</si>
  <si>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</si>
  <si>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</si>
  <si>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</si>
  <si>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</si>
  <si>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</si>
  <si>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</si>
  <si>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</si>
  <si>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</si>
  <si>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</si>
  <si>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</si>
  <si>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</si>
  <si>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</si>
  <si>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</si>
  <si>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</si>
  <si>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</si>
  <si>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</si>
  <si>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</si>
  <si>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</si>
  <si>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</si>
  <si>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</si>
  <si>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</si>
  <si>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</si>
  <si>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</si>
  <si>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</si>
  <si>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</si>
  <si>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</si>
  <si>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</si>
  <si>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</si>
  <si>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</si>
  <si>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</si>
  <si>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</si>
  <si>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</si>
  <si>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</si>
  <si>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</si>
  <si>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</si>
  <si>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</si>
  <si>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</si>
  <si>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</si>
  <si>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</si>
  <si>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6225 ИМПЕРСКАЯ И БАЛЫКОВАЯ в/к с/н мгс 1/90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</si>
  <si>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</si>
  <si>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</si>
  <si>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</si>
  <si>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</si>
  <si>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</si>
  <si>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</si>
  <si>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</si>
  <si>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</si>
  <si>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</si>
  <si>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</si>
  <si>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</si>
  <si>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</si>
  <si>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</si>
  <si>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</si>
  <si>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</si>
  <si>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</si>
  <si>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</si>
  <si>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</si>
  <si>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</si>
  <si>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</si>
  <si>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</si>
  <si>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</si>
  <si>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</si>
  <si>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</si>
  <si>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</si>
  <si>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</si>
  <si>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</si>
  <si>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</si>
  <si>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</si>
  <si>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</si>
  <si>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</si>
  <si>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</si>
  <si>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</si>
  <si>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</si>
  <si>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</si>
  <si>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</si>
  <si>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</si>
  <si>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</si>
  <si>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</si>
  <si>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</si>
  <si>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</si>
  <si>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</si>
  <si>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</si>
  <si>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</si>
  <si>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</si>
  <si>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</si>
  <si>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</si>
  <si>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</si>
  <si>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</si>
  <si>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</si>
  <si>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</si>
  <si>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</si>
  <si>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</si>
  <si>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</si>
  <si>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</si>
  <si>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</si>
  <si>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</si>
  <si>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</si>
  <si>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</si>
  <si>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</si>
  <si>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</si>
  <si>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</si>
  <si>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16,02,</t>
  </si>
  <si>
    <t>18,02,</t>
  </si>
  <si>
    <t>20,02,</t>
  </si>
  <si>
    <t>19,01,</t>
  </si>
  <si>
    <t>02,02,</t>
  </si>
  <si>
    <t>09,02,</t>
  </si>
  <si>
    <t>15,02,</t>
  </si>
  <si>
    <t>склад</t>
  </si>
  <si>
    <t>7д</t>
  </si>
  <si>
    <t>3,2т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</si>
</sst>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06.02.2024 - 13.02.2024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14,02,</v>
          </cell>
          <cell r="L5" t="str">
            <v>15,02,</v>
          </cell>
          <cell r="M5" t="str">
            <v>16,02,</v>
          </cell>
          <cell r="T5" t="str">
            <v>18,02,</v>
          </cell>
          <cell r="Y5" t="str">
            <v>19,01,</v>
          </cell>
          <cell r="Z5" t="str">
            <v>02,02,</v>
          </cell>
          <cell r="AA5" t="str">
            <v>09,02,</v>
          </cell>
          <cell r="AB5" t="str">
            <v>13,02,</v>
          </cell>
        </row>
        <row r="6">
          <cell r="E6">
            <v>74175.796999999991</v>
          </cell>
          <cell r="F6">
            <v>66252.188999999998</v>
          </cell>
          <cell r="I6">
            <v>74546.736999999979</v>
          </cell>
          <cell r="J6">
            <v>-370.94</v>
          </cell>
          <cell r="K6">
            <v>10150</v>
          </cell>
          <cell r="L6">
            <v>10850</v>
          </cell>
          <cell r="M6">
            <v>38440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14835.159400000004</v>
          </cell>
          <cell r="T6">
            <v>6330</v>
          </cell>
          <cell r="W6">
            <v>0</v>
          </cell>
          <cell r="X6">
            <v>0</v>
          </cell>
          <cell r="Y6">
            <v>14335.800000000003</v>
          </cell>
          <cell r="Z6">
            <v>14354.923400000003</v>
          </cell>
          <cell r="AA6">
            <v>15794.928000000004</v>
          </cell>
          <cell r="AB6">
            <v>19578.648000000001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236</v>
          </cell>
          <cell r="D7">
            <v>203</v>
          </cell>
          <cell r="E7">
            <v>184</v>
          </cell>
          <cell r="F7">
            <v>252</v>
          </cell>
          <cell r="G7">
            <v>0.4</v>
          </cell>
          <cell r="H7">
            <v>60</v>
          </cell>
          <cell r="I7">
            <v>187</v>
          </cell>
          <cell r="J7">
            <v>-3</v>
          </cell>
          <cell r="K7">
            <v>0</v>
          </cell>
          <cell r="L7">
            <v>40</v>
          </cell>
          <cell r="M7">
            <v>80</v>
          </cell>
          <cell r="S7">
            <v>36.799999999999997</v>
          </cell>
          <cell r="U7">
            <v>10.108695652173914</v>
          </cell>
          <cell r="V7">
            <v>6.8478260869565224</v>
          </cell>
          <cell r="Y7">
            <v>55.6</v>
          </cell>
          <cell r="Z7">
            <v>38.200000000000003</v>
          </cell>
          <cell r="AA7">
            <v>42.4</v>
          </cell>
          <cell r="AB7">
            <v>17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79.34</v>
          </cell>
          <cell r="D8">
            <v>196.22200000000001</v>
          </cell>
          <cell r="E8">
            <v>136.065</v>
          </cell>
          <cell r="F8">
            <v>139.49700000000001</v>
          </cell>
          <cell r="G8">
            <v>1</v>
          </cell>
          <cell r="H8" t="e">
            <v>#N/A</v>
          </cell>
          <cell r="I8">
            <v>137.4</v>
          </cell>
          <cell r="J8">
            <v>-1.335000000000008</v>
          </cell>
          <cell r="K8">
            <v>30</v>
          </cell>
          <cell r="L8">
            <v>20</v>
          </cell>
          <cell r="M8">
            <v>50</v>
          </cell>
          <cell r="S8">
            <v>27.213000000000001</v>
          </cell>
          <cell r="U8">
            <v>8.8008304854297581</v>
          </cell>
          <cell r="V8">
            <v>5.1261161944658804</v>
          </cell>
          <cell r="Y8">
            <v>32.200000000000003</v>
          </cell>
          <cell r="Z8">
            <v>26.698399999999999</v>
          </cell>
          <cell r="AA8">
            <v>31.228400000000001</v>
          </cell>
          <cell r="AB8">
            <v>29.684000000000001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1162.0070000000001</v>
          </cell>
          <cell r="D9">
            <v>2929.4549999999999</v>
          </cell>
          <cell r="E9">
            <v>1693.002</v>
          </cell>
          <cell r="F9">
            <v>1021.9</v>
          </cell>
          <cell r="G9">
            <v>1</v>
          </cell>
          <cell r="H9">
            <v>45</v>
          </cell>
          <cell r="I9">
            <v>1677.5</v>
          </cell>
          <cell r="J9">
            <v>15.501999999999953</v>
          </cell>
          <cell r="K9">
            <v>400</v>
          </cell>
          <cell r="L9">
            <v>400</v>
          </cell>
          <cell r="M9">
            <v>1000</v>
          </cell>
          <cell r="S9">
            <v>338.60039999999998</v>
          </cell>
          <cell r="U9">
            <v>8.3340126001032502</v>
          </cell>
          <cell r="V9">
            <v>3.018011792071126</v>
          </cell>
          <cell r="Y9">
            <v>283.2</v>
          </cell>
          <cell r="Z9">
            <v>321.03000000000003</v>
          </cell>
          <cell r="AA9">
            <v>364.48760000000004</v>
          </cell>
          <cell r="AB9">
            <v>346.96100000000001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738.83399999999995</v>
          </cell>
          <cell r="D10">
            <v>4842.4269999999997</v>
          </cell>
          <cell r="E10">
            <v>1982.9780000000001</v>
          </cell>
          <cell r="F10">
            <v>1609.85</v>
          </cell>
          <cell r="G10">
            <v>1</v>
          </cell>
          <cell r="H10">
            <v>60</v>
          </cell>
          <cell r="I10">
            <v>1952.5</v>
          </cell>
          <cell r="J10">
            <v>30.478000000000065</v>
          </cell>
          <cell r="K10">
            <v>200</v>
          </cell>
          <cell r="L10">
            <v>300</v>
          </cell>
          <cell r="M10">
            <v>1100</v>
          </cell>
          <cell r="S10">
            <v>396.59559999999999</v>
          </cell>
          <cell r="T10">
            <v>150</v>
          </cell>
          <cell r="U10">
            <v>8.4717278759522294</v>
          </cell>
          <cell r="V10">
            <v>4.0591726181531005</v>
          </cell>
          <cell r="Y10">
            <v>373.4</v>
          </cell>
          <cell r="Z10">
            <v>356.95680000000004</v>
          </cell>
          <cell r="AA10">
            <v>404.09280000000001</v>
          </cell>
          <cell r="AB10">
            <v>537.27700000000004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51.783000000000001</v>
          </cell>
          <cell r="D11">
            <v>54.988</v>
          </cell>
          <cell r="E11">
            <v>25.710999999999999</v>
          </cell>
          <cell r="F11">
            <v>59.985999999999997</v>
          </cell>
          <cell r="G11">
            <v>1</v>
          </cell>
          <cell r="H11">
            <v>120</v>
          </cell>
          <cell r="I11">
            <v>24.6</v>
          </cell>
          <cell r="J11">
            <v>1.1109999999999971</v>
          </cell>
          <cell r="K11">
            <v>0</v>
          </cell>
          <cell r="L11">
            <v>0</v>
          </cell>
          <cell r="M11">
            <v>30</v>
          </cell>
          <cell r="S11">
            <v>5.1421999999999999</v>
          </cell>
          <cell r="U11">
            <v>17.499513826766751</v>
          </cell>
          <cell r="V11">
            <v>11.665435027809108</v>
          </cell>
          <cell r="Y11">
            <v>5.6</v>
          </cell>
          <cell r="Z11">
            <v>4.0229999999999997</v>
          </cell>
          <cell r="AA11">
            <v>6.6616</v>
          </cell>
          <cell r="AB11">
            <v>7.2480000000000002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101.535</v>
          </cell>
          <cell r="D12">
            <v>134.87899999999999</v>
          </cell>
          <cell r="E12">
            <v>43.326000000000001</v>
          </cell>
          <cell r="F12">
            <v>94.352999999999994</v>
          </cell>
          <cell r="G12">
            <v>1</v>
          </cell>
          <cell r="H12">
            <v>60</v>
          </cell>
          <cell r="I12">
            <v>48.75</v>
          </cell>
          <cell r="J12">
            <v>-5.4239999999999995</v>
          </cell>
          <cell r="K12">
            <v>30</v>
          </cell>
          <cell r="L12">
            <v>30</v>
          </cell>
          <cell r="M12">
            <v>30</v>
          </cell>
          <cell r="S12">
            <v>8.6652000000000005</v>
          </cell>
          <cell r="U12">
            <v>21.275100401606426</v>
          </cell>
          <cell r="V12">
            <v>10.888727323085444</v>
          </cell>
          <cell r="Y12">
            <v>24.6</v>
          </cell>
          <cell r="Z12">
            <v>25.1554</v>
          </cell>
          <cell r="AA12">
            <v>19.461400000000001</v>
          </cell>
          <cell r="AB12">
            <v>1.341</v>
          </cell>
          <cell r="AC12">
            <v>0</v>
          </cell>
          <cell r="AD12" t="str">
            <v>костик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231.096</v>
          </cell>
          <cell r="D13">
            <v>846.69200000000001</v>
          </cell>
          <cell r="E13">
            <v>409.23200000000003</v>
          </cell>
          <cell r="F13">
            <v>515.56399999999996</v>
          </cell>
          <cell r="G13">
            <v>1</v>
          </cell>
          <cell r="H13">
            <v>60</v>
          </cell>
          <cell r="I13">
            <v>402.2</v>
          </cell>
          <cell r="J13">
            <v>7.0320000000000391</v>
          </cell>
          <cell r="K13">
            <v>0</v>
          </cell>
          <cell r="L13">
            <v>0</v>
          </cell>
          <cell r="M13">
            <v>300</v>
          </cell>
          <cell r="S13">
            <v>81.846400000000003</v>
          </cell>
          <cell r="U13">
            <v>9.9645677757360129</v>
          </cell>
          <cell r="V13">
            <v>6.299165265668373</v>
          </cell>
          <cell r="Y13">
            <v>85</v>
          </cell>
          <cell r="Z13">
            <v>86.961800000000011</v>
          </cell>
          <cell r="AA13">
            <v>90.422799999999995</v>
          </cell>
          <cell r="AB13">
            <v>83.194999999999993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321</v>
          </cell>
          <cell r="D14">
            <v>746</v>
          </cell>
          <cell r="E14">
            <v>482</v>
          </cell>
          <cell r="F14">
            <v>572</v>
          </cell>
          <cell r="G14">
            <v>0.25</v>
          </cell>
          <cell r="H14">
            <v>120</v>
          </cell>
          <cell r="I14">
            <v>495</v>
          </cell>
          <cell r="J14">
            <v>-13</v>
          </cell>
          <cell r="K14">
            <v>0</v>
          </cell>
          <cell r="L14">
            <v>0</v>
          </cell>
          <cell r="M14">
            <v>400</v>
          </cell>
          <cell r="S14">
            <v>96.4</v>
          </cell>
          <cell r="U14">
            <v>10.08298755186722</v>
          </cell>
          <cell r="V14">
            <v>5.9336099585062234</v>
          </cell>
          <cell r="Y14">
            <v>91.6</v>
          </cell>
          <cell r="Z14">
            <v>91</v>
          </cell>
          <cell r="AA14">
            <v>94.6</v>
          </cell>
          <cell r="AB14">
            <v>116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83.176000000000002</v>
          </cell>
          <cell r="D15">
            <v>43.015000000000001</v>
          </cell>
          <cell r="E15">
            <v>56.445999999999998</v>
          </cell>
          <cell r="F15">
            <v>17.827000000000002</v>
          </cell>
          <cell r="G15">
            <v>1</v>
          </cell>
          <cell r="H15">
            <v>30</v>
          </cell>
          <cell r="I15">
            <v>56.8</v>
          </cell>
          <cell r="J15">
            <v>-0.3539999999999992</v>
          </cell>
          <cell r="K15">
            <v>0</v>
          </cell>
          <cell r="L15">
            <v>10</v>
          </cell>
          <cell r="M15">
            <v>10</v>
          </cell>
          <cell r="S15">
            <v>11.289199999999999</v>
          </cell>
          <cell r="T15">
            <v>20</v>
          </cell>
          <cell r="U15">
            <v>5.1223293058852715</v>
          </cell>
          <cell r="V15">
            <v>1.5791198667753255</v>
          </cell>
          <cell r="Y15">
            <v>4.2</v>
          </cell>
          <cell r="Z15">
            <v>4.4447999999999999</v>
          </cell>
          <cell r="AA15">
            <v>7.4218000000000002</v>
          </cell>
          <cell r="AB15">
            <v>26.704999999999998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13.379</v>
          </cell>
          <cell r="D16">
            <v>76.599000000000004</v>
          </cell>
          <cell r="E16">
            <v>8.83</v>
          </cell>
          <cell r="F16">
            <v>29.295999999999999</v>
          </cell>
          <cell r="G16">
            <v>1</v>
          </cell>
          <cell r="H16">
            <v>30</v>
          </cell>
          <cell r="I16">
            <v>40.6</v>
          </cell>
          <cell r="J16">
            <v>-31.770000000000003</v>
          </cell>
          <cell r="K16">
            <v>20</v>
          </cell>
          <cell r="L16">
            <v>0</v>
          </cell>
          <cell r="M16">
            <v>20</v>
          </cell>
          <cell r="S16">
            <v>1.766</v>
          </cell>
          <cell r="U16">
            <v>39.238958097395241</v>
          </cell>
          <cell r="V16">
            <v>16.588901472253681</v>
          </cell>
          <cell r="Y16">
            <v>12</v>
          </cell>
          <cell r="Z16">
            <v>2.9508000000000001</v>
          </cell>
          <cell r="AA16">
            <v>13.577000000000002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279.524</v>
          </cell>
          <cell r="D17">
            <v>678.428</v>
          </cell>
          <cell r="E17">
            <v>466</v>
          </cell>
          <cell r="F17">
            <v>473</v>
          </cell>
          <cell r="G17">
            <v>1</v>
          </cell>
          <cell r="H17">
            <v>60</v>
          </cell>
          <cell r="I17">
            <v>479.82499999999999</v>
          </cell>
          <cell r="J17">
            <v>-13.824999999999989</v>
          </cell>
          <cell r="K17">
            <v>200</v>
          </cell>
          <cell r="L17">
            <v>300</v>
          </cell>
          <cell r="M17">
            <v>400</v>
          </cell>
          <cell r="S17">
            <v>93.2</v>
          </cell>
          <cell r="U17">
            <v>14.731759656652359</v>
          </cell>
          <cell r="V17">
            <v>5.0751072961373387</v>
          </cell>
          <cell r="Y17">
            <v>24</v>
          </cell>
          <cell r="Z17">
            <v>30.4</v>
          </cell>
          <cell r="AA17">
            <v>114.8</v>
          </cell>
          <cell r="AB17">
            <v>90</v>
          </cell>
          <cell r="AC17" t="str">
            <v>зв150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19.283000000000001</v>
          </cell>
          <cell r="D18">
            <v>147.53700000000001</v>
          </cell>
          <cell r="E18">
            <v>79.793999999999997</v>
          </cell>
          <cell r="F18">
            <v>69.738</v>
          </cell>
          <cell r="G18">
            <v>1</v>
          </cell>
          <cell r="H18">
            <v>60</v>
          </cell>
          <cell r="I18">
            <v>93.1</v>
          </cell>
          <cell r="J18">
            <v>-13.305999999999997</v>
          </cell>
          <cell r="K18">
            <v>40</v>
          </cell>
          <cell r="L18">
            <v>30</v>
          </cell>
          <cell r="M18">
            <v>0</v>
          </cell>
          <cell r="S18">
            <v>15.9588</v>
          </cell>
          <cell r="U18">
            <v>8.7561721432689179</v>
          </cell>
          <cell r="V18">
            <v>4.3698774343935636</v>
          </cell>
          <cell r="Y18">
            <v>7.8</v>
          </cell>
          <cell r="Z18">
            <v>10.3376</v>
          </cell>
          <cell r="AA18">
            <v>16.2944</v>
          </cell>
          <cell r="AB18">
            <v>15.57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143.53399999999999</v>
          </cell>
          <cell r="D19">
            <v>867.52499999999998</v>
          </cell>
          <cell r="E19">
            <v>295.57600000000002</v>
          </cell>
          <cell r="F19">
            <v>401.97699999999998</v>
          </cell>
          <cell r="G19">
            <v>1</v>
          </cell>
          <cell r="H19">
            <v>45</v>
          </cell>
          <cell r="I19">
            <v>296.39999999999998</v>
          </cell>
          <cell r="J19">
            <v>-0.82399999999995543</v>
          </cell>
          <cell r="K19">
            <v>0</v>
          </cell>
          <cell r="L19">
            <v>0</v>
          </cell>
          <cell r="M19">
            <v>200</v>
          </cell>
          <cell r="S19">
            <v>59.115200000000002</v>
          </cell>
          <cell r="U19">
            <v>10.183117032506022</v>
          </cell>
          <cell r="V19">
            <v>6.7998924134571137</v>
          </cell>
          <cell r="Y19">
            <v>69</v>
          </cell>
          <cell r="Z19">
            <v>63.673199999999994</v>
          </cell>
          <cell r="AA19">
            <v>69.630200000000002</v>
          </cell>
          <cell r="AB19">
            <v>87.284999999999997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360</v>
          </cell>
          <cell r="D20">
            <v>1265</v>
          </cell>
          <cell r="E20">
            <v>770</v>
          </cell>
          <cell r="F20">
            <v>829</v>
          </cell>
          <cell r="G20">
            <v>0.25</v>
          </cell>
          <cell r="H20">
            <v>120</v>
          </cell>
          <cell r="I20">
            <v>789</v>
          </cell>
          <cell r="J20">
            <v>-19</v>
          </cell>
          <cell r="K20">
            <v>0</v>
          </cell>
          <cell r="L20">
            <v>200</v>
          </cell>
          <cell r="M20">
            <v>400</v>
          </cell>
          <cell r="S20">
            <v>154</v>
          </cell>
          <cell r="U20">
            <v>9.279220779220779</v>
          </cell>
          <cell r="V20">
            <v>5.383116883116883</v>
          </cell>
          <cell r="Y20">
            <v>133</v>
          </cell>
          <cell r="Z20">
            <v>161.80000000000001</v>
          </cell>
          <cell r="AA20">
            <v>154.6</v>
          </cell>
          <cell r="AB20">
            <v>200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673.68499999999995</v>
          </cell>
          <cell r="D21">
            <v>2051.2310000000002</v>
          </cell>
          <cell r="E21">
            <v>792.30799999999999</v>
          </cell>
          <cell r="F21">
            <v>788.67700000000002</v>
          </cell>
          <cell r="G21">
            <v>1</v>
          </cell>
          <cell r="H21">
            <v>45</v>
          </cell>
          <cell r="I21">
            <v>771.2</v>
          </cell>
          <cell r="J21">
            <v>21.107999999999947</v>
          </cell>
          <cell r="K21">
            <v>120</v>
          </cell>
          <cell r="L21">
            <v>100</v>
          </cell>
          <cell r="M21">
            <v>450</v>
          </cell>
          <cell r="S21">
            <v>158.4616</v>
          </cell>
          <cell r="U21">
            <v>9.2052396290331551</v>
          </cell>
          <cell r="V21">
            <v>4.977085931228765</v>
          </cell>
          <cell r="Y21">
            <v>191</v>
          </cell>
          <cell r="Z21">
            <v>179.7184</v>
          </cell>
          <cell r="AA21">
            <v>179.1636</v>
          </cell>
          <cell r="AB21">
            <v>202.798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1277</v>
          </cell>
          <cell r="D22">
            <v>1841</v>
          </cell>
          <cell r="E22">
            <v>2087</v>
          </cell>
          <cell r="F22">
            <v>1018</v>
          </cell>
          <cell r="G22">
            <v>0.12</v>
          </cell>
          <cell r="H22">
            <v>60</v>
          </cell>
          <cell r="I22">
            <v>2087</v>
          </cell>
          <cell r="J22">
            <v>0</v>
          </cell>
          <cell r="K22">
            <v>0</v>
          </cell>
          <cell r="L22">
            <v>200</v>
          </cell>
          <cell r="M22">
            <v>800</v>
          </cell>
          <cell r="S22">
            <v>417.4</v>
          </cell>
          <cell r="T22">
            <v>800</v>
          </cell>
          <cell r="U22">
            <v>6.7513176808816491</v>
          </cell>
          <cell r="V22">
            <v>2.4389075227599428</v>
          </cell>
          <cell r="Y22">
            <v>333.6</v>
          </cell>
          <cell r="Z22">
            <v>364.8</v>
          </cell>
          <cell r="AA22">
            <v>324.39999999999998</v>
          </cell>
          <cell r="AB22">
            <v>1080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508</v>
          </cell>
          <cell r="D23">
            <v>1124</v>
          </cell>
          <cell r="E23">
            <v>645</v>
          </cell>
          <cell r="F23">
            <v>969</v>
          </cell>
          <cell r="G23">
            <v>0.25</v>
          </cell>
          <cell r="H23">
            <v>120</v>
          </cell>
          <cell r="I23">
            <v>665</v>
          </cell>
          <cell r="J23">
            <v>-20</v>
          </cell>
          <cell r="K23">
            <v>0</v>
          </cell>
          <cell r="L23">
            <v>0</v>
          </cell>
          <cell r="M23">
            <v>800</v>
          </cell>
          <cell r="S23">
            <v>129</v>
          </cell>
          <cell r="U23">
            <v>13.713178294573643</v>
          </cell>
          <cell r="V23">
            <v>7.5116279069767442</v>
          </cell>
          <cell r="Y23">
            <v>168.6</v>
          </cell>
          <cell r="Z23">
            <v>144.6</v>
          </cell>
          <cell r="AA23">
            <v>153.4</v>
          </cell>
          <cell r="AB23">
            <v>100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139.57900000000001</v>
          </cell>
          <cell r="D24">
            <v>69.778999999999996</v>
          </cell>
          <cell r="E24">
            <v>63.715000000000003</v>
          </cell>
          <cell r="F24">
            <v>77.897999999999996</v>
          </cell>
          <cell r="G24">
            <v>1</v>
          </cell>
          <cell r="H24">
            <v>120</v>
          </cell>
          <cell r="I24">
            <v>63.4</v>
          </cell>
          <cell r="J24">
            <v>0.31500000000000483</v>
          </cell>
          <cell r="K24">
            <v>0</v>
          </cell>
          <cell r="L24">
            <v>0</v>
          </cell>
          <cell r="M24">
            <v>50</v>
          </cell>
          <cell r="S24">
            <v>12.743</v>
          </cell>
          <cell r="U24">
            <v>10.036726045672133</v>
          </cell>
          <cell r="V24">
            <v>6.1130032174527189</v>
          </cell>
          <cell r="Y24">
            <v>10.199999999999999</v>
          </cell>
          <cell r="Z24">
            <v>9.1417999999999999</v>
          </cell>
          <cell r="AA24">
            <v>11.651199999999999</v>
          </cell>
          <cell r="AB24">
            <v>16.623999999999999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109.398</v>
          </cell>
          <cell r="D25">
            <v>224.547</v>
          </cell>
          <cell r="E25">
            <v>139.548</v>
          </cell>
          <cell r="F25">
            <v>115.501</v>
          </cell>
          <cell r="G25">
            <v>1</v>
          </cell>
          <cell r="H25">
            <v>45</v>
          </cell>
          <cell r="I25">
            <v>148.5</v>
          </cell>
          <cell r="J25">
            <v>-8.9519999999999982</v>
          </cell>
          <cell r="K25">
            <v>50</v>
          </cell>
          <cell r="L25">
            <v>20</v>
          </cell>
          <cell r="M25">
            <v>50</v>
          </cell>
          <cell r="S25">
            <v>27.909600000000001</v>
          </cell>
          <cell r="U25">
            <v>8.4379926620231025</v>
          </cell>
          <cell r="V25">
            <v>4.138396824031874</v>
          </cell>
          <cell r="Y25">
            <v>21.8</v>
          </cell>
          <cell r="Z25">
            <v>18.021000000000001</v>
          </cell>
          <cell r="AA25">
            <v>28.7988</v>
          </cell>
          <cell r="AB25">
            <v>26.045000000000002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202.51400000000001</v>
          </cell>
          <cell r="D26">
            <v>797.47900000000004</v>
          </cell>
          <cell r="E26">
            <v>340.00599999999997</v>
          </cell>
          <cell r="F26">
            <v>403.91</v>
          </cell>
          <cell r="G26">
            <v>1</v>
          </cell>
          <cell r="H26">
            <v>60</v>
          </cell>
          <cell r="I26">
            <v>340.65</v>
          </cell>
          <cell r="J26">
            <v>-0.64400000000000546</v>
          </cell>
          <cell r="K26">
            <v>0</v>
          </cell>
          <cell r="L26">
            <v>50</v>
          </cell>
          <cell r="M26">
            <v>250</v>
          </cell>
          <cell r="S26">
            <v>68.001199999999997</v>
          </cell>
          <cell r="U26">
            <v>10.35143497467692</v>
          </cell>
          <cell r="V26">
            <v>5.9397481220919639</v>
          </cell>
          <cell r="Y26">
            <v>78.2</v>
          </cell>
          <cell r="Z26">
            <v>67.585000000000008</v>
          </cell>
          <cell r="AA26">
            <v>74.652599999999993</v>
          </cell>
          <cell r="AB26">
            <v>47.454999999999998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473</v>
          </cell>
          <cell r="D27">
            <v>861</v>
          </cell>
          <cell r="E27">
            <v>697</v>
          </cell>
          <cell r="F27">
            <v>615</v>
          </cell>
          <cell r="G27">
            <v>0.22</v>
          </cell>
          <cell r="H27">
            <v>120</v>
          </cell>
          <cell r="I27">
            <v>716</v>
          </cell>
          <cell r="J27">
            <v>-19</v>
          </cell>
          <cell r="K27">
            <v>200</v>
          </cell>
          <cell r="L27">
            <v>120</v>
          </cell>
          <cell r="M27">
            <v>600</v>
          </cell>
          <cell r="S27">
            <v>139.4</v>
          </cell>
          <cell r="U27">
            <v>11.011477761836442</v>
          </cell>
          <cell r="V27">
            <v>4.4117647058823524</v>
          </cell>
          <cell r="Y27">
            <v>130</v>
          </cell>
          <cell r="Z27">
            <v>122.2</v>
          </cell>
          <cell r="AA27">
            <v>155.4</v>
          </cell>
          <cell r="AB27">
            <v>148</v>
          </cell>
          <cell r="AC27">
            <v>0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55.935000000000002</v>
          </cell>
          <cell r="D28">
            <v>366.65600000000001</v>
          </cell>
          <cell r="E28">
            <v>143.857</v>
          </cell>
          <cell r="F28">
            <v>177.06299999999999</v>
          </cell>
          <cell r="G28">
            <v>1</v>
          </cell>
          <cell r="H28">
            <v>45</v>
          </cell>
          <cell r="I28">
            <v>139</v>
          </cell>
          <cell r="J28">
            <v>4.8569999999999993</v>
          </cell>
          <cell r="K28">
            <v>0</v>
          </cell>
          <cell r="L28">
            <v>20</v>
          </cell>
          <cell r="M28">
            <v>80</v>
          </cell>
          <cell r="S28">
            <v>28.7714</v>
          </cell>
          <cell r="U28">
            <v>9.6298059878907516</v>
          </cell>
          <cell r="V28">
            <v>6.1541322285325011</v>
          </cell>
          <cell r="Y28">
            <v>25.6</v>
          </cell>
          <cell r="Z28">
            <v>27.285599999999999</v>
          </cell>
          <cell r="AA28">
            <v>33.723200000000006</v>
          </cell>
          <cell r="AB28">
            <v>34.445</v>
          </cell>
          <cell r="AC28" t="str">
            <v>увел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14</v>
          </cell>
          <cell r="D29">
            <v>293</v>
          </cell>
          <cell r="E29">
            <v>166</v>
          </cell>
          <cell r="F29">
            <v>128</v>
          </cell>
          <cell r="G29">
            <v>0.6</v>
          </cell>
          <cell r="H29" t="e">
            <v>#N/A</v>
          </cell>
          <cell r="I29">
            <v>194</v>
          </cell>
          <cell r="J29">
            <v>-28</v>
          </cell>
          <cell r="K29">
            <v>40</v>
          </cell>
          <cell r="L29">
            <v>40</v>
          </cell>
          <cell r="M29">
            <v>40</v>
          </cell>
          <cell r="S29">
            <v>33.200000000000003</v>
          </cell>
          <cell r="T29">
            <v>40</v>
          </cell>
          <cell r="U29">
            <v>8.6746987951807224</v>
          </cell>
          <cell r="V29">
            <v>3.8554216867469875</v>
          </cell>
          <cell r="Y29">
            <v>14.4</v>
          </cell>
          <cell r="Z29">
            <v>26.2</v>
          </cell>
          <cell r="AA29">
            <v>33.799999999999997</v>
          </cell>
          <cell r="AB29">
            <v>33</v>
          </cell>
          <cell r="AC29" t="str">
            <v>новый</v>
          </cell>
          <cell r="AD29" t="str">
            <v>костик</v>
          </cell>
        </row>
        <row r="30">
          <cell r="A30" t="str">
            <v>6025 ВЕТЧ.ФИРМЕННАЯ С ИНДЕЙКОЙ п/о   ОСТАНКИНО</v>
          </cell>
          <cell r="B30" t="str">
            <v>кг</v>
          </cell>
          <cell r="C30">
            <v>20.984999999999999</v>
          </cell>
          <cell r="D30">
            <v>24</v>
          </cell>
          <cell r="E30">
            <v>17.940000000000001</v>
          </cell>
          <cell r="F30">
            <v>21.035</v>
          </cell>
          <cell r="G30">
            <v>1</v>
          </cell>
          <cell r="H30" t="e">
            <v>#N/A</v>
          </cell>
          <cell r="I30">
            <v>18</v>
          </cell>
          <cell r="J30">
            <v>-5.9999999999998721E-2</v>
          </cell>
          <cell r="K30">
            <v>10</v>
          </cell>
          <cell r="L30">
            <v>0</v>
          </cell>
          <cell r="M30">
            <v>20</v>
          </cell>
          <cell r="S30">
            <v>3.5880000000000001</v>
          </cell>
          <cell r="U30">
            <v>14.223801560758082</v>
          </cell>
          <cell r="V30">
            <v>5.8625975473801564</v>
          </cell>
          <cell r="Y30">
            <v>0</v>
          </cell>
          <cell r="Z30">
            <v>5.3789999999999996</v>
          </cell>
          <cell r="AA30">
            <v>4.1880000000000006</v>
          </cell>
          <cell r="AB30">
            <v>2.99</v>
          </cell>
          <cell r="AC30" t="e">
            <v>#N/A</v>
          </cell>
          <cell r="AD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86.254999999999995</v>
          </cell>
          <cell r="D31">
            <v>746.22699999999998</v>
          </cell>
          <cell r="E31">
            <v>287.59500000000003</v>
          </cell>
          <cell r="F31">
            <v>253.96299999999999</v>
          </cell>
          <cell r="G31">
            <v>1</v>
          </cell>
          <cell r="H31">
            <v>45</v>
          </cell>
          <cell r="I31">
            <v>308.35500000000002</v>
          </cell>
          <cell r="J31">
            <v>-20.759999999999991</v>
          </cell>
          <cell r="K31">
            <v>90</v>
          </cell>
          <cell r="L31">
            <v>30</v>
          </cell>
          <cell r="M31">
            <v>170</v>
          </cell>
          <cell r="S31">
            <v>57.519000000000005</v>
          </cell>
          <cell r="U31">
            <v>9.4571011317999254</v>
          </cell>
          <cell r="V31">
            <v>4.4152888610719927</v>
          </cell>
          <cell r="Y31">
            <v>47.4</v>
          </cell>
          <cell r="Z31">
            <v>42.515000000000001</v>
          </cell>
          <cell r="AA31">
            <v>64.975800000000007</v>
          </cell>
          <cell r="AB31">
            <v>82.552000000000007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586</v>
          </cell>
          <cell r="D32">
            <v>1535</v>
          </cell>
          <cell r="E32">
            <v>1063</v>
          </cell>
          <cell r="F32">
            <v>1044</v>
          </cell>
          <cell r="G32">
            <v>0.4</v>
          </cell>
          <cell r="H32">
            <v>45</v>
          </cell>
          <cell r="I32">
            <v>1073</v>
          </cell>
          <cell r="J32">
            <v>-10</v>
          </cell>
          <cell r="K32">
            <v>200</v>
          </cell>
          <cell r="L32">
            <v>120</v>
          </cell>
          <cell r="M32">
            <v>600</v>
          </cell>
          <cell r="S32">
            <v>212.6</v>
          </cell>
          <cell r="U32">
            <v>9.2380056444026337</v>
          </cell>
          <cell r="V32">
            <v>4.91063029162747</v>
          </cell>
          <cell r="Y32">
            <v>228</v>
          </cell>
          <cell r="Z32">
            <v>213.8</v>
          </cell>
          <cell r="AA32">
            <v>238.2</v>
          </cell>
          <cell r="AB32">
            <v>225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1476.2339999999999</v>
          </cell>
          <cell r="D33">
            <v>2602.15</v>
          </cell>
          <cell r="E33">
            <v>1811</v>
          </cell>
          <cell r="F33">
            <v>2357</v>
          </cell>
          <cell r="G33">
            <v>1</v>
          </cell>
          <cell r="H33">
            <v>45</v>
          </cell>
          <cell r="I33">
            <v>1480.557</v>
          </cell>
          <cell r="J33">
            <v>330.44299999999998</v>
          </cell>
          <cell r="K33">
            <v>0</v>
          </cell>
          <cell r="L33">
            <v>300</v>
          </cell>
          <cell r="M33">
            <v>500</v>
          </cell>
          <cell r="S33">
            <v>362.2</v>
          </cell>
          <cell r="U33">
            <v>8.7161789066813924</v>
          </cell>
          <cell r="V33">
            <v>6.507454445057979</v>
          </cell>
          <cell r="Y33">
            <v>525.20000000000005</v>
          </cell>
          <cell r="Z33">
            <v>511</v>
          </cell>
          <cell r="AA33">
            <v>369.6</v>
          </cell>
          <cell r="AB33">
            <v>431.11500000000001</v>
          </cell>
          <cell r="AC33" t="str">
            <v>м350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483.86099999999999</v>
          </cell>
          <cell r="D34">
            <v>1255.5540000000001</v>
          </cell>
          <cell r="E34">
            <v>624.79499999999996</v>
          </cell>
          <cell r="F34">
            <v>536.26499999999999</v>
          </cell>
          <cell r="G34">
            <v>1</v>
          </cell>
          <cell r="H34">
            <v>45</v>
          </cell>
          <cell r="I34">
            <v>602.1</v>
          </cell>
          <cell r="J34">
            <v>22.694999999999936</v>
          </cell>
          <cell r="K34">
            <v>0</v>
          </cell>
          <cell r="L34">
            <v>50</v>
          </cell>
          <cell r="M34">
            <v>350</v>
          </cell>
          <cell r="S34">
            <v>124.95899999999999</v>
          </cell>
          <cell r="T34">
            <v>150</v>
          </cell>
          <cell r="U34">
            <v>8.6929712945846234</v>
          </cell>
          <cell r="V34">
            <v>4.291527621059708</v>
          </cell>
          <cell r="Y34">
            <v>139.4</v>
          </cell>
          <cell r="Z34">
            <v>130.7946</v>
          </cell>
          <cell r="AA34">
            <v>125.9896</v>
          </cell>
          <cell r="AB34">
            <v>154.09700000000001</v>
          </cell>
          <cell r="AC34">
            <v>0</v>
          </cell>
          <cell r="AD34" t="str">
            <v>костик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77</v>
          </cell>
          <cell r="D35">
            <v>406</v>
          </cell>
          <cell r="E35">
            <v>200</v>
          </cell>
          <cell r="F35">
            <v>277</v>
          </cell>
          <cell r="G35">
            <v>0.36</v>
          </cell>
          <cell r="H35">
            <v>45</v>
          </cell>
          <cell r="I35">
            <v>206</v>
          </cell>
          <cell r="J35">
            <v>-6</v>
          </cell>
          <cell r="K35">
            <v>80</v>
          </cell>
          <cell r="L35">
            <v>0</v>
          </cell>
          <cell r="M35">
            <v>120</v>
          </cell>
          <cell r="S35">
            <v>40</v>
          </cell>
          <cell r="U35">
            <v>11.925000000000001</v>
          </cell>
          <cell r="V35">
            <v>6.9249999999999998</v>
          </cell>
          <cell r="Y35">
            <v>39</v>
          </cell>
          <cell r="Z35">
            <v>37.799999999999997</v>
          </cell>
          <cell r="AA35">
            <v>55</v>
          </cell>
          <cell r="AB35">
            <v>28</v>
          </cell>
          <cell r="AC35" t="str">
            <v>костик</v>
          </cell>
          <cell r="AD35" t="e">
            <v>#N/A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3</v>
          </cell>
          <cell r="D36">
            <v>613</v>
          </cell>
          <cell r="E36">
            <v>243</v>
          </cell>
          <cell r="F36">
            <v>320</v>
          </cell>
          <cell r="G36">
            <v>0.35</v>
          </cell>
          <cell r="H36">
            <v>45</v>
          </cell>
          <cell r="I36">
            <v>364</v>
          </cell>
          <cell r="J36">
            <v>-121</v>
          </cell>
          <cell r="K36">
            <v>40</v>
          </cell>
          <cell r="L36">
            <v>80</v>
          </cell>
          <cell r="M36">
            <v>80</v>
          </cell>
          <cell r="S36">
            <v>48.6</v>
          </cell>
          <cell r="U36">
            <v>10.699588477366255</v>
          </cell>
          <cell r="V36">
            <v>6.5843621399176957</v>
          </cell>
          <cell r="Y36">
            <v>39.4</v>
          </cell>
          <cell r="Z36">
            <v>45.6</v>
          </cell>
          <cell r="AA36">
            <v>56</v>
          </cell>
          <cell r="AB36">
            <v>64</v>
          </cell>
          <cell r="AC36" t="str">
            <v>магаз</v>
          </cell>
          <cell r="AD36" t="str">
            <v>кос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50</v>
          </cell>
          <cell r="D37">
            <v>370</v>
          </cell>
          <cell r="E37">
            <v>271</v>
          </cell>
          <cell r="F37">
            <v>140</v>
          </cell>
          <cell r="G37">
            <v>0.35</v>
          </cell>
          <cell r="H37">
            <v>45</v>
          </cell>
          <cell r="I37">
            <v>290</v>
          </cell>
          <cell r="J37">
            <v>-19</v>
          </cell>
          <cell r="K37">
            <v>80</v>
          </cell>
          <cell r="L37">
            <v>80</v>
          </cell>
          <cell r="M37">
            <v>80</v>
          </cell>
          <cell r="S37">
            <v>54.2</v>
          </cell>
          <cell r="T37">
            <v>80</v>
          </cell>
          <cell r="U37">
            <v>8.4870848708487081</v>
          </cell>
          <cell r="V37">
            <v>2.5830258302583022</v>
          </cell>
          <cell r="Y37">
            <v>27.4</v>
          </cell>
          <cell r="Z37">
            <v>27.8</v>
          </cell>
          <cell r="AA37">
            <v>47</v>
          </cell>
          <cell r="AB37">
            <v>72</v>
          </cell>
          <cell r="AC37" t="str">
            <v>магаз</v>
          </cell>
          <cell r="AD37" t="str">
            <v>костик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47</v>
          </cell>
          <cell r="D38">
            <v>85</v>
          </cell>
          <cell r="E38">
            <v>54</v>
          </cell>
          <cell r="F38">
            <v>72</v>
          </cell>
          <cell r="G38">
            <v>0.4</v>
          </cell>
          <cell r="H38">
            <v>45</v>
          </cell>
          <cell r="I38">
            <v>83</v>
          </cell>
          <cell r="J38">
            <v>-29</v>
          </cell>
          <cell r="K38">
            <v>40</v>
          </cell>
          <cell r="L38">
            <v>0</v>
          </cell>
          <cell r="M38">
            <v>24</v>
          </cell>
          <cell r="S38">
            <v>10.8</v>
          </cell>
          <cell r="U38">
            <v>12.592592592592592</v>
          </cell>
          <cell r="V38">
            <v>6.6666666666666661</v>
          </cell>
          <cell r="Y38">
            <v>17.399999999999999</v>
          </cell>
          <cell r="Z38">
            <v>14</v>
          </cell>
          <cell r="AA38">
            <v>15</v>
          </cell>
          <cell r="AB38">
            <v>7</v>
          </cell>
          <cell r="AC38" t="str">
            <v>магаз</v>
          </cell>
          <cell r="AD38" t="str">
            <v>костик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1</v>
          </cell>
          <cell r="D39">
            <v>869</v>
          </cell>
          <cell r="E39">
            <v>463</v>
          </cell>
          <cell r="F39">
            <v>380</v>
          </cell>
          <cell r="G39">
            <v>0.09</v>
          </cell>
          <cell r="H39" t="e">
            <v>#N/A</v>
          </cell>
          <cell r="I39">
            <v>492</v>
          </cell>
          <cell r="J39">
            <v>-29</v>
          </cell>
          <cell r="K39">
            <v>120</v>
          </cell>
          <cell r="L39">
            <v>120</v>
          </cell>
          <cell r="M39">
            <v>120</v>
          </cell>
          <cell r="S39">
            <v>92.6</v>
          </cell>
          <cell r="U39">
            <v>7.9913606911447088</v>
          </cell>
          <cell r="V39">
            <v>4.1036717062634995</v>
          </cell>
          <cell r="Y39">
            <v>0</v>
          </cell>
          <cell r="Z39">
            <v>48.8</v>
          </cell>
          <cell r="AA39">
            <v>86</v>
          </cell>
          <cell r="AB39">
            <v>107</v>
          </cell>
          <cell r="AC39" t="e">
            <v>#N/A</v>
          </cell>
          <cell r="AD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7</v>
          </cell>
          <cell r="D40">
            <v>664</v>
          </cell>
          <cell r="E40">
            <v>449</v>
          </cell>
          <cell r="F40">
            <v>199</v>
          </cell>
          <cell r="G40">
            <v>0.09</v>
          </cell>
          <cell r="H40" t="e">
            <v>#N/A</v>
          </cell>
          <cell r="I40">
            <v>474</v>
          </cell>
          <cell r="J40">
            <v>-25</v>
          </cell>
          <cell r="K40">
            <v>200</v>
          </cell>
          <cell r="L40">
            <v>200</v>
          </cell>
          <cell r="M40">
            <v>200</v>
          </cell>
          <cell r="S40">
            <v>89.8</v>
          </cell>
          <cell r="U40">
            <v>8.8975501113585747</v>
          </cell>
          <cell r="V40">
            <v>2.2160356347438754</v>
          </cell>
          <cell r="Y40">
            <v>30</v>
          </cell>
          <cell r="Z40">
            <v>41.8</v>
          </cell>
          <cell r="AA40">
            <v>77.8</v>
          </cell>
          <cell r="AB40">
            <v>77</v>
          </cell>
          <cell r="AC40" t="str">
            <v>костик</v>
          </cell>
          <cell r="AD40" t="str">
            <v>кос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94</v>
          </cell>
          <cell r="D41">
            <v>997</v>
          </cell>
          <cell r="E41">
            <v>611</v>
          </cell>
          <cell r="F41">
            <v>447</v>
          </cell>
          <cell r="G41">
            <v>0.09</v>
          </cell>
          <cell r="H41" t="e">
            <v>#N/A</v>
          </cell>
          <cell r="I41">
            <v>650</v>
          </cell>
          <cell r="J41">
            <v>-39</v>
          </cell>
          <cell r="K41">
            <v>200</v>
          </cell>
          <cell r="L41">
            <v>200</v>
          </cell>
          <cell r="M41">
            <v>200</v>
          </cell>
          <cell r="S41">
            <v>122.2</v>
          </cell>
          <cell r="U41">
            <v>8.5679214402618662</v>
          </cell>
          <cell r="V41">
            <v>3.657937806873977</v>
          </cell>
          <cell r="Y41">
            <v>51.4</v>
          </cell>
          <cell r="Z41">
            <v>67.400000000000006</v>
          </cell>
          <cell r="AA41">
            <v>126</v>
          </cell>
          <cell r="AB41">
            <v>142</v>
          </cell>
          <cell r="AC41" t="str">
            <v>костик</v>
          </cell>
          <cell r="AD41">
            <v>0</v>
          </cell>
        </row>
        <row r="42">
          <cell r="A42" t="str">
            <v>6233 БУЖЕНИНА ЗАПЕЧЕННАЯ с/н в/у 1/100 10шт.  ОСТАНКИНО</v>
          </cell>
          <cell r="B42" t="str">
            <v>шт</v>
          </cell>
          <cell r="C42">
            <v>145</v>
          </cell>
          <cell r="D42">
            <v>16</v>
          </cell>
          <cell r="E42">
            <v>131</v>
          </cell>
          <cell r="F42">
            <v>17</v>
          </cell>
          <cell r="G42">
            <v>0</v>
          </cell>
          <cell r="H42" t="e">
            <v>#N/A</v>
          </cell>
          <cell r="I42">
            <v>148</v>
          </cell>
          <cell r="J42">
            <v>-17</v>
          </cell>
          <cell r="K42">
            <v>0</v>
          </cell>
          <cell r="L42">
            <v>0</v>
          </cell>
          <cell r="M42">
            <v>0</v>
          </cell>
          <cell r="S42">
            <v>26.2</v>
          </cell>
          <cell r="U42">
            <v>0.64885496183206104</v>
          </cell>
          <cell r="V42">
            <v>0.64885496183206104</v>
          </cell>
          <cell r="Y42">
            <v>7.8</v>
          </cell>
          <cell r="Z42">
            <v>15.6</v>
          </cell>
          <cell r="AA42">
            <v>24.2</v>
          </cell>
          <cell r="AB42">
            <v>18</v>
          </cell>
          <cell r="AC42" t="str">
            <v>вывод</v>
          </cell>
          <cell r="AD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207</v>
          </cell>
          <cell r="D43">
            <v>42</v>
          </cell>
          <cell r="E43">
            <v>79</v>
          </cell>
          <cell r="F43">
            <v>168</v>
          </cell>
          <cell r="G43">
            <v>0.38</v>
          </cell>
          <cell r="H43">
            <v>45</v>
          </cell>
          <cell r="I43">
            <v>81</v>
          </cell>
          <cell r="J43">
            <v>-2</v>
          </cell>
          <cell r="K43">
            <v>0</v>
          </cell>
          <cell r="L43">
            <v>0</v>
          </cell>
          <cell r="M43">
            <v>0</v>
          </cell>
          <cell r="S43">
            <v>15.8</v>
          </cell>
          <cell r="U43">
            <v>10.632911392405063</v>
          </cell>
          <cell r="V43">
            <v>10.632911392405063</v>
          </cell>
          <cell r="Y43">
            <v>34.4</v>
          </cell>
          <cell r="Z43">
            <v>31.4</v>
          </cell>
          <cell r="AA43">
            <v>19.399999999999999</v>
          </cell>
          <cell r="AB43">
            <v>5</v>
          </cell>
          <cell r="AC43">
            <v>0</v>
          </cell>
          <cell r="AD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83</v>
          </cell>
          <cell r="D44">
            <v>163</v>
          </cell>
          <cell r="E44">
            <v>111</v>
          </cell>
          <cell r="F44">
            <v>132</v>
          </cell>
          <cell r="G44">
            <v>0.4</v>
          </cell>
          <cell r="H44">
            <v>60</v>
          </cell>
          <cell r="I44">
            <v>117</v>
          </cell>
          <cell r="J44">
            <v>-6</v>
          </cell>
          <cell r="K44">
            <v>80</v>
          </cell>
          <cell r="L44">
            <v>0</v>
          </cell>
          <cell r="M44">
            <v>40</v>
          </cell>
          <cell r="S44">
            <v>22.2</v>
          </cell>
          <cell r="U44">
            <v>11.351351351351351</v>
          </cell>
          <cell r="V44">
            <v>5.9459459459459465</v>
          </cell>
          <cell r="Y44">
            <v>40.799999999999997</v>
          </cell>
          <cell r="Z44">
            <v>32.200000000000003</v>
          </cell>
          <cell r="AA44">
            <v>27.8</v>
          </cell>
          <cell r="AB44">
            <v>15</v>
          </cell>
          <cell r="AC44" t="str">
            <v>костик</v>
          </cell>
          <cell r="AD44" t="e">
            <v>#N/A</v>
          </cell>
        </row>
        <row r="45">
          <cell r="A45" t="str">
            <v>6268 ГОВЯЖЬЯ Папа может вар п/о 0,4кг 8 шт.  ОСТАНКИНО</v>
          </cell>
          <cell r="B45" t="str">
            <v>шт</v>
          </cell>
          <cell r="D45">
            <v>562</v>
          </cell>
          <cell r="E45">
            <v>252</v>
          </cell>
          <cell r="F45">
            <v>308</v>
          </cell>
          <cell r="G45">
            <v>0.4</v>
          </cell>
          <cell r="H45">
            <v>60</v>
          </cell>
          <cell r="I45">
            <v>254</v>
          </cell>
          <cell r="J45">
            <v>-2</v>
          </cell>
          <cell r="K45">
            <v>80</v>
          </cell>
          <cell r="L45">
            <v>0</v>
          </cell>
          <cell r="M45">
            <v>120</v>
          </cell>
          <cell r="S45">
            <v>50.4</v>
          </cell>
          <cell r="U45">
            <v>10.079365079365079</v>
          </cell>
          <cell r="V45">
            <v>6.1111111111111116</v>
          </cell>
          <cell r="Y45">
            <v>52.8</v>
          </cell>
          <cell r="Z45">
            <v>54.4</v>
          </cell>
          <cell r="AA45">
            <v>64.400000000000006</v>
          </cell>
          <cell r="AB45">
            <v>52</v>
          </cell>
          <cell r="AC45" t="str">
            <v>костик</v>
          </cell>
          <cell r="AD45" t="e">
            <v>#N/A</v>
          </cell>
        </row>
        <row r="46">
          <cell r="A46" t="str">
            <v>6281 СВИНИНА ДЕЛИКАТ. к/в мл/к в/у 0.3кг 45с  ОСТАНКИНО</v>
          </cell>
          <cell r="B46" t="str">
            <v>шт</v>
          </cell>
          <cell r="C46">
            <v>515</v>
          </cell>
          <cell r="D46">
            <v>480</v>
          </cell>
          <cell r="E46">
            <v>487</v>
          </cell>
          <cell r="F46">
            <v>497</v>
          </cell>
          <cell r="G46">
            <v>0.3</v>
          </cell>
          <cell r="H46">
            <v>45</v>
          </cell>
          <cell r="I46">
            <v>486</v>
          </cell>
          <cell r="J46">
            <v>1</v>
          </cell>
          <cell r="K46">
            <v>120</v>
          </cell>
          <cell r="L46">
            <v>0</v>
          </cell>
          <cell r="M46">
            <v>120</v>
          </cell>
          <cell r="S46">
            <v>97.4</v>
          </cell>
          <cell r="T46">
            <v>120</v>
          </cell>
          <cell r="U46">
            <v>8.7987679671457908</v>
          </cell>
          <cell r="V46">
            <v>5.1026694045174539</v>
          </cell>
          <cell r="Y46">
            <v>111.2</v>
          </cell>
          <cell r="Z46">
            <v>91.6</v>
          </cell>
          <cell r="AA46">
            <v>101.4</v>
          </cell>
          <cell r="AB46">
            <v>123</v>
          </cell>
          <cell r="AC46">
            <v>0</v>
          </cell>
          <cell r="AD46" t="str">
            <v>кост</v>
          </cell>
        </row>
        <row r="47">
          <cell r="A47" t="str">
            <v>6297 ФИЛЕЙНЫЕ сос ц/о в/у 1/270 12шт_45с  ОСТАНКИНО</v>
          </cell>
          <cell r="B47" t="str">
            <v>шт</v>
          </cell>
          <cell r="C47">
            <v>920</v>
          </cell>
          <cell r="D47">
            <v>4233</v>
          </cell>
          <cell r="E47">
            <v>2121</v>
          </cell>
          <cell r="F47">
            <v>2999</v>
          </cell>
          <cell r="G47">
            <v>0.27</v>
          </cell>
          <cell r="H47">
            <v>45</v>
          </cell>
          <cell r="I47">
            <v>2139</v>
          </cell>
          <cell r="J47">
            <v>-18</v>
          </cell>
          <cell r="K47">
            <v>0</v>
          </cell>
          <cell r="L47">
            <v>300</v>
          </cell>
          <cell r="M47">
            <v>1200</v>
          </cell>
          <cell r="S47">
            <v>424.2</v>
          </cell>
          <cell r="U47">
            <v>10.605846298915607</v>
          </cell>
          <cell r="V47">
            <v>7.0697784064120697</v>
          </cell>
          <cell r="Y47">
            <v>392.8</v>
          </cell>
          <cell r="Z47">
            <v>477.8</v>
          </cell>
          <cell r="AA47">
            <v>530.6</v>
          </cell>
          <cell r="AB47">
            <v>402</v>
          </cell>
          <cell r="AC47" t="str">
            <v>м-600</v>
          </cell>
          <cell r="AD47" t="e">
            <v>#N/A</v>
          </cell>
        </row>
        <row r="48">
          <cell r="A48" t="str">
            <v>6302 БАЛЫКОВАЯ СН в/к в/у 0.35кг 8шт.  ОСТАНКИНО</v>
          </cell>
          <cell r="B48" t="str">
            <v>шт</v>
          </cell>
          <cell r="C48">
            <v>20</v>
          </cell>
          <cell r="D48">
            <v>285</v>
          </cell>
          <cell r="E48">
            <v>178</v>
          </cell>
          <cell r="F48">
            <v>118</v>
          </cell>
          <cell r="G48">
            <v>0.35</v>
          </cell>
          <cell r="H48">
            <v>45</v>
          </cell>
          <cell r="I48">
            <v>259</v>
          </cell>
          <cell r="J48">
            <v>-81</v>
          </cell>
          <cell r="K48">
            <v>80</v>
          </cell>
          <cell r="L48">
            <v>80</v>
          </cell>
          <cell r="M48">
            <v>40</v>
          </cell>
          <cell r="S48">
            <v>35.6</v>
          </cell>
          <cell r="U48">
            <v>8.9325842696629216</v>
          </cell>
          <cell r="V48">
            <v>3.3146067415730336</v>
          </cell>
          <cell r="Y48">
            <v>11.6</v>
          </cell>
          <cell r="Z48">
            <v>17.600000000000001</v>
          </cell>
          <cell r="AA48">
            <v>35.799999999999997</v>
          </cell>
          <cell r="AB48">
            <v>56</v>
          </cell>
          <cell r="AC48" t="str">
            <v>костик</v>
          </cell>
          <cell r="AD48" t="e">
            <v>#N/A</v>
          </cell>
        </row>
        <row r="49">
          <cell r="A49" t="str">
            <v>6303 МЯСНЫЕ Папа может сос п/о мгс 1.5*3  ОСТАНКИНО</v>
          </cell>
          <cell r="B49" t="str">
            <v>кг</v>
          </cell>
          <cell r="C49">
            <v>118.553</v>
          </cell>
          <cell r="D49">
            <v>544.154</v>
          </cell>
          <cell r="E49">
            <v>231.58199999999999</v>
          </cell>
          <cell r="F49">
            <v>209.595</v>
          </cell>
          <cell r="G49">
            <v>1</v>
          </cell>
          <cell r="H49">
            <v>45</v>
          </cell>
          <cell r="I49">
            <v>217.3</v>
          </cell>
          <cell r="J49">
            <v>14.281999999999982</v>
          </cell>
          <cell r="K49">
            <v>60</v>
          </cell>
          <cell r="L49">
            <v>30</v>
          </cell>
          <cell r="M49">
            <v>100</v>
          </cell>
          <cell r="S49">
            <v>46.316400000000002</v>
          </cell>
          <cell r="U49">
            <v>8.627505591971742</v>
          </cell>
          <cell r="V49">
            <v>4.525286939399435</v>
          </cell>
          <cell r="Y49">
            <v>48.8</v>
          </cell>
          <cell r="Z49">
            <v>55.440200000000004</v>
          </cell>
          <cell r="AA49">
            <v>48.476600000000005</v>
          </cell>
          <cell r="AB49">
            <v>44.542000000000002</v>
          </cell>
          <cell r="AC49" t="e">
            <v>#N/A</v>
          </cell>
          <cell r="AD49" t="e">
            <v>#N/A</v>
          </cell>
        </row>
        <row r="50">
          <cell r="A50" t="str">
            <v>6325 ДОКТОРСКАЯ ПРЕМИУМ вар п/о 0.4кг 8шт.  ОСТАНКИНО</v>
          </cell>
          <cell r="B50" t="str">
            <v>шт</v>
          </cell>
          <cell r="C50">
            <v>369</v>
          </cell>
          <cell r="D50">
            <v>711</v>
          </cell>
          <cell r="E50">
            <v>515</v>
          </cell>
          <cell r="F50">
            <v>526.08100000000002</v>
          </cell>
          <cell r="G50">
            <v>0.4</v>
          </cell>
          <cell r="H50">
            <v>60</v>
          </cell>
          <cell r="I50">
            <v>545</v>
          </cell>
          <cell r="J50">
            <v>-30</v>
          </cell>
          <cell r="K50">
            <v>80</v>
          </cell>
          <cell r="L50">
            <v>120</v>
          </cell>
          <cell r="M50">
            <v>120</v>
          </cell>
          <cell r="S50">
            <v>103</v>
          </cell>
          <cell r="U50">
            <v>8.2143786407766992</v>
          </cell>
          <cell r="V50">
            <v>5.1075825242718444</v>
          </cell>
          <cell r="Y50">
            <v>122.4</v>
          </cell>
          <cell r="Z50">
            <v>119.2</v>
          </cell>
          <cell r="AA50">
            <v>108</v>
          </cell>
          <cell r="AB50">
            <v>99</v>
          </cell>
          <cell r="AC50">
            <v>0</v>
          </cell>
          <cell r="AD50" t="e">
            <v>#N/A</v>
          </cell>
        </row>
        <row r="51">
          <cell r="A51" t="str">
            <v>6333 МЯСНАЯ Папа может вар п/о 0.4кг 8шт.  ОСТАНКИНО</v>
          </cell>
          <cell r="B51" t="str">
            <v>шт</v>
          </cell>
          <cell r="C51">
            <v>1304</v>
          </cell>
          <cell r="D51">
            <v>12383</v>
          </cell>
          <cell r="E51">
            <v>6625</v>
          </cell>
          <cell r="F51">
            <v>6958</v>
          </cell>
          <cell r="G51">
            <v>0.4</v>
          </cell>
          <cell r="H51">
            <v>60</v>
          </cell>
          <cell r="I51">
            <v>6716</v>
          </cell>
          <cell r="J51">
            <v>-91</v>
          </cell>
          <cell r="K51">
            <v>0</v>
          </cell>
          <cell r="L51">
            <v>800</v>
          </cell>
          <cell r="M51">
            <v>4600</v>
          </cell>
          <cell r="S51">
            <v>1325</v>
          </cell>
          <cell r="U51">
            <v>9.3267924528301887</v>
          </cell>
          <cell r="V51">
            <v>5.2513207547169811</v>
          </cell>
          <cell r="Y51">
            <v>1351.6</v>
          </cell>
          <cell r="Z51">
            <v>1307</v>
          </cell>
          <cell r="AA51">
            <v>1509.8</v>
          </cell>
          <cell r="AB51">
            <v>2101</v>
          </cell>
          <cell r="AC51">
            <v>0</v>
          </cell>
          <cell r="AD51">
            <v>0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1225</v>
          </cell>
          <cell r="D52">
            <v>2046</v>
          </cell>
          <cell r="E52">
            <v>1704</v>
          </cell>
          <cell r="F52">
            <v>1524</v>
          </cell>
          <cell r="G52">
            <v>0.4</v>
          </cell>
          <cell r="H52">
            <v>60</v>
          </cell>
          <cell r="I52">
            <v>1743</v>
          </cell>
          <cell r="J52">
            <v>-39</v>
          </cell>
          <cell r="K52">
            <v>0</v>
          </cell>
          <cell r="L52">
            <v>0</v>
          </cell>
          <cell r="M52">
            <v>800</v>
          </cell>
          <cell r="S52">
            <v>340.8</v>
          </cell>
          <cell r="T52">
            <v>600</v>
          </cell>
          <cell r="U52">
            <v>8.57981220657277</v>
          </cell>
          <cell r="V52">
            <v>4.471830985915493</v>
          </cell>
          <cell r="Y52">
            <v>368.4</v>
          </cell>
          <cell r="Z52">
            <v>344.8</v>
          </cell>
          <cell r="AA52">
            <v>310.2</v>
          </cell>
          <cell r="AB52">
            <v>599</v>
          </cell>
          <cell r="AC52">
            <v>0</v>
          </cell>
          <cell r="AD52" t="e">
            <v>#N/A</v>
          </cell>
        </row>
        <row r="53">
          <cell r="A53" t="str">
            <v>6392 ФИЛЕЙНАЯ Папа может вар п/о 0.4кг. ОСТАНКИНО</v>
          </cell>
          <cell r="B53" t="str">
            <v>шт</v>
          </cell>
          <cell r="C53">
            <v>2232</v>
          </cell>
          <cell r="D53">
            <v>5711</v>
          </cell>
          <cell r="E53">
            <v>4382</v>
          </cell>
          <cell r="F53">
            <v>3509</v>
          </cell>
          <cell r="G53">
            <v>0.4</v>
          </cell>
          <cell r="H53">
            <v>60</v>
          </cell>
          <cell r="I53">
            <v>4429</v>
          </cell>
          <cell r="J53">
            <v>-47</v>
          </cell>
          <cell r="K53">
            <v>0</v>
          </cell>
          <cell r="L53">
            <v>1000</v>
          </cell>
          <cell r="M53">
            <v>2600</v>
          </cell>
          <cell r="S53">
            <v>876.4</v>
          </cell>
          <cell r="T53">
            <v>800</v>
          </cell>
          <cell r="U53">
            <v>9.0244180739388415</v>
          </cell>
          <cell r="V53">
            <v>4.0038795070743953</v>
          </cell>
          <cell r="Y53">
            <v>867.4</v>
          </cell>
          <cell r="Z53">
            <v>830.6</v>
          </cell>
          <cell r="AA53">
            <v>901.2</v>
          </cell>
          <cell r="AB53">
            <v>1302</v>
          </cell>
          <cell r="AC53" t="str">
            <v>м280</v>
          </cell>
          <cell r="AD53" t="e">
            <v>#N/A</v>
          </cell>
        </row>
        <row r="54">
          <cell r="A54" t="str">
            <v>6427 КЛАССИЧЕСКАЯ ПМ вар п/о 0.35кг 8шт. ОСТАНКИНО</v>
          </cell>
          <cell r="B54" t="str">
            <v>шт</v>
          </cell>
          <cell r="C54">
            <v>731</v>
          </cell>
          <cell r="D54">
            <v>932</v>
          </cell>
          <cell r="E54">
            <v>734</v>
          </cell>
          <cell r="F54">
            <v>911</v>
          </cell>
          <cell r="G54">
            <v>0.35</v>
          </cell>
          <cell r="H54">
            <v>60</v>
          </cell>
          <cell r="I54">
            <v>741</v>
          </cell>
          <cell r="J54">
            <v>-7</v>
          </cell>
          <cell r="K54">
            <v>0</v>
          </cell>
          <cell r="L54">
            <v>80</v>
          </cell>
          <cell r="M54">
            <v>400</v>
          </cell>
          <cell r="S54">
            <v>146.80000000000001</v>
          </cell>
          <cell r="U54">
            <v>9.4754768392370572</v>
          </cell>
          <cell r="V54">
            <v>6.2057220708446863</v>
          </cell>
          <cell r="Y54">
            <v>233.6</v>
          </cell>
          <cell r="Z54">
            <v>210.8</v>
          </cell>
          <cell r="AA54">
            <v>170.8</v>
          </cell>
          <cell r="AB54">
            <v>170</v>
          </cell>
          <cell r="AC54" t="str">
            <v>костик</v>
          </cell>
          <cell r="AD54" t="e">
            <v>#N/A</v>
          </cell>
        </row>
        <row r="55">
          <cell r="A55" t="str">
            <v>6438 БОГАТЫРСКИЕ Папа Может сос п/о в/у 0,3кг  ОСТАНКИНО</v>
          </cell>
          <cell r="B55" t="str">
            <v>шт</v>
          </cell>
          <cell r="C55">
            <v>238</v>
          </cell>
          <cell r="D55">
            <v>660</v>
          </cell>
          <cell r="E55">
            <v>460</v>
          </cell>
          <cell r="F55">
            <v>426</v>
          </cell>
          <cell r="G55">
            <v>0.3</v>
          </cell>
          <cell r="H55">
            <v>45</v>
          </cell>
          <cell r="I55">
            <v>472</v>
          </cell>
          <cell r="J55">
            <v>-12</v>
          </cell>
          <cell r="K55">
            <v>120</v>
          </cell>
          <cell r="L55">
            <v>40</v>
          </cell>
          <cell r="M55">
            <v>240</v>
          </cell>
          <cell r="S55">
            <v>92</v>
          </cell>
          <cell r="U55">
            <v>8.9782608695652169</v>
          </cell>
          <cell r="V55">
            <v>4.6304347826086953</v>
          </cell>
          <cell r="Y55">
            <v>95.8</v>
          </cell>
          <cell r="Z55">
            <v>89.8</v>
          </cell>
          <cell r="AA55">
            <v>104.8</v>
          </cell>
          <cell r="AB55">
            <v>103</v>
          </cell>
          <cell r="AC55" t="str">
            <v>м160</v>
          </cell>
          <cell r="AD55" t="e">
            <v>#N/A</v>
          </cell>
        </row>
        <row r="56">
          <cell r="A56" t="str">
            <v>6450 БЕКОН с/к с/н в/у 1/100 10шт.  ОСТАНКИНО</v>
          </cell>
          <cell r="B56" t="str">
            <v>шт</v>
          </cell>
          <cell r="C56">
            <v>175</v>
          </cell>
          <cell r="D56">
            <v>418</v>
          </cell>
          <cell r="E56">
            <v>372</v>
          </cell>
          <cell r="F56">
            <v>218</v>
          </cell>
          <cell r="G56">
            <v>0.1</v>
          </cell>
          <cell r="H56" t="e">
            <v>#N/A</v>
          </cell>
          <cell r="I56">
            <v>375</v>
          </cell>
          <cell r="J56">
            <v>-3</v>
          </cell>
          <cell r="K56">
            <v>80</v>
          </cell>
          <cell r="L56">
            <v>50</v>
          </cell>
          <cell r="M56">
            <v>100</v>
          </cell>
          <cell r="S56">
            <v>74.400000000000006</v>
          </cell>
          <cell r="T56">
            <v>150</v>
          </cell>
          <cell r="U56">
            <v>8.0376344086021501</v>
          </cell>
          <cell r="V56">
            <v>2.93010752688172</v>
          </cell>
          <cell r="Y56">
            <v>33.4</v>
          </cell>
          <cell r="Z56">
            <v>69</v>
          </cell>
          <cell r="AA56">
            <v>60.4</v>
          </cell>
          <cell r="AB56">
            <v>76</v>
          </cell>
          <cell r="AC56" t="str">
            <v>костик</v>
          </cell>
          <cell r="AD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649</v>
          </cell>
          <cell r="D57">
            <v>856</v>
          </cell>
          <cell r="E57">
            <v>834</v>
          </cell>
          <cell r="F57">
            <v>658</v>
          </cell>
          <cell r="G57">
            <v>0.1</v>
          </cell>
          <cell r="H57">
            <v>60</v>
          </cell>
          <cell r="I57">
            <v>834</v>
          </cell>
          <cell r="J57">
            <v>0</v>
          </cell>
          <cell r="K57">
            <v>0</v>
          </cell>
          <cell r="L57">
            <v>140</v>
          </cell>
          <cell r="M57">
            <v>280</v>
          </cell>
          <cell r="S57">
            <v>166.8</v>
          </cell>
          <cell r="T57">
            <v>280</v>
          </cell>
          <cell r="U57">
            <v>8.1414868105515588</v>
          </cell>
          <cell r="V57">
            <v>3.9448441247002397</v>
          </cell>
          <cell r="Y57">
            <v>184.2</v>
          </cell>
          <cell r="Z57">
            <v>160.4</v>
          </cell>
          <cell r="AA57">
            <v>156.6</v>
          </cell>
          <cell r="AB57">
            <v>291</v>
          </cell>
          <cell r="AC57" t="str">
            <v>костик</v>
          </cell>
          <cell r="AD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383</v>
          </cell>
          <cell r="D58">
            <v>1010</v>
          </cell>
          <cell r="E58">
            <v>635</v>
          </cell>
          <cell r="F58">
            <v>731</v>
          </cell>
          <cell r="G58">
            <v>0.1</v>
          </cell>
          <cell r="H58">
            <v>60</v>
          </cell>
          <cell r="I58">
            <v>663</v>
          </cell>
          <cell r="J58">
            <v>-28</v>
          </cell>
          <cell r="K58">
            <v>0</v>
          </cell>
          <cell r="L58">
            <v>0</v>
          </cell>
          <cell r="M58">
            <v>280</v>
          </cell>
          <cell r="S58">
            <v>127</v>
          </cell>
          <cell r="T58">
            <v>140</v>
          </cell>
          <cell r="U58">
            <v>9.0629921259842519</v>
          </cell>
          <cell r="V58">
            <v>5.7559055118110241</v>
          </cell>
          <cell r="Y58">
            <v>149</v>
          </cell>
          <cell r="Z58">
            <v>138.6</v>
          </cell>
          <cell r="AA58">
            <v>131.4</v>
          </cell>
          <cell r="AB58">
            <v>158</v>
          </cell>
          <cell r="AC58" t="str">
            <v>костик</v>
          </cell>
          <cell r="AD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184</v>
          </cell>
          <cell r="D59">
            <v>361</v>
          </cell>
          <cell r="E59">
            <v>284</v>
          </cell>
          <cell r="F59">
            <v>260</v>
          </cell>
          <cell r="G59">
            <v>0.4</v>
          </cell>
          <cell r="H59">
            <v>30</v>
          </cell>
          <cell r="I59">
            <v>285</v>
          </cell>
          <cell r="J59">
            <v>-1</v>
          </cell>
          <cell r="K59">
            <v>60</v>
          </cell>
          <cell r="L59">
            <v>30</v>
          </cell>
          <cell r="M59">
            <v>150</v>
          </cell>
          <cell r="S59">
            <v>56.8</v>
          </cell>
          <cell r="U59">
            <v>8.8028169014084519</v>
          </cell>
          <cell r="V59">
            <v>4.5774647887323949</v>
          </cell>
          <cell r="Y59">
            <v>49.8</v>
          </cell>
          <cell r="Z59">
            <v>57.2</v>
          </cell>
          <cell r="AA59">
            <v>62</v>
          </cell>
          <cell r="AB59">
            <v>38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196.84399999999999</v>
          </cell>
          <cell r="D60">
            <v>565.87400000000002</v>
          </cell>
          <cell r="E60">
            <v>421.29300000000001</v>
          </cell>
          <cell r="F60">
            <v>335.49</v>
          </cell>
          <cell r="G60">
            <v>1</v>
          </cell>
          <cell r="H60">
            <v>45</v>
          </cell>
          <cell r="I60">
            <v>434.5</v>
          </cell>
          <cell r="J60">
            <v>-13.206999999999994</v>
          </cell>
          <cell r="K60">
            <v>120</v>
          </cell>
          <cell r="L60">
            <v>60</v>
          </cell>
          <cell r="M60">
            <v>250</v>
          </cell>
          <cell r="S60">
            <v>84.258600000000001</v>
          </cell>
          <cell r="U60">
            <v>9.085007346431107</v>
          </cell>
          <cell r="V60">
            <v>3.9816707137312988</v>
          </cell>
          <cell r="Y60">
            <v>88.4</v>
          </cell>
          <cell r="Z60">
            <v>89.518000000000001</v>
          </cell>
          <cell r="AA60">
            <v>91.36760000000001</v>
          </cell>
          <cell r="AB60">
            <v>92.57</v>
          </cell>
          <cell r="AC60" t="e">
            <v>#N/A</v>
          </cell>
          <cell r="AD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233</v>
          </cell>
          <cell r="D61">
            <v>1168</v>
          </cell>
          <cell r="E61">
            <v>597</v>
          </cell>
          <cell r="F61">
            <v>764</v>
          </cell>
          <cell r="G61">
            <v>0.28000000000000003</v>
          </cell>
          <cell r="H61">
            <v>45</v>
          </cell>
          <cell r="I61">
            <v>627</v>
          </cell>
          <cell r="J61">
            <v>-30</v>
          </cell>
          <cell r="K61">
            <v>80</v>
          </cell>
          <cell r="L61">
            <v>80</v>
          </cell>
          <cell r="M61">
            <v>280</v>
          </cell>
          <cell r="S61">
            <v>119.4</v>
          </cell>
          <cell r="U61">
            <v>10.083752093802344</v>
          </cell>
          <cell r="V61">
            <v>6.3986599664991619</v>
          </cell>
          <cell r="Y61">
            <v>127.6</v>
          </cell>
          <cell r="Z61">
            <v>110.6</v>
          </cell>
          <cell r="AA61">
            <v>145.80000000000001</v>
          </cell>
          <cell r="AB61">
            <v>90</v>
          </cell>
          <cell r="AC61" t="str">
            <v>костик</v>
          </cell>
          <cell r="AD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34.136000000000003</v>
          </cell>
          <cell r="D62">
            <v>72.162999999999997</v>
          </cell>
          <cell r="E62">
            <v>55.835000000000001</v>
          </cell>
          <cell r="F62">
            <v>50.463999999999999</v>
          </cell>
          <cell r="G62">
            <v>1</v>
          </cell>
          <cell r="H62">
            <v>45</v>
          </cell>
          <cell r="I62">
            <v>54.1</v>
          </cell>
          <cell r="J62">
            <v>1.7349999999999994</v>
          </cell>
          <cell r="K62">
            <v>20</v>
          </cell>
          <cell r="L62">
            <v>0</v>
          </cell>
          <cell r="M62">
            <v>20</v>
          </cell>
          <cell r="S62">
            <v>11.167</v>
          </cell>
          <cell r="U62">
            <v>8.101011910092236</v>
          </cell>
          <cell r="V62">
            <v>4.5190292827079785</v>
          </cell>
          <cell r="Y62">
            <v>9.8000000000000007</v>
          </cell>
          <cell r="Z62">
            <v>9.4353999999999996</v>
          </cell>
          <cell r="AA62">
            <v>11.330200000000001</v>
          </cell>
          <cell r="AB62">
            <v>15.659000000000001</v>
          </cell>
          <cell r="AC62" t="str">
            <v>магаз</v>
          </cell>
          <cell r="AD62" t="e">
            <v>#N/A</v>
          </cell>
        </row>
        <row r="63">
          <cell r="A63" t="str">
            <v>6593 ДОКТОРСКАЯ СН вар п/о 0.45кг 8шт.  ОСТАНКИНО</v>
          </cell>
          <cell r="B63" t="str">
            <v>шт</v>
          </cell>
          <cell r="C63">
            <v>78</v>
          </cell>
          <cell r="D63">
            <v>327</v>
          </cell>
          <cell r="E63">
            <v>160</v>
          </cell>
          <cell r="F63">
            <v>241</v>
          </cell>
          <cell r="G63">
            <v>0.45</v>
          </cell>
          <cell r="H63">
            <v>60</v>
          </cell>
          <cell r="I63">
            <v>182</v>
          </cell>
          <cell r="J63">
            <v>-22</v>
          </cell>
          <cell r="K63">
            <v>40</v>
          </cell>
          <cell r="L63">
            <v>0</v>
          </cell>
          <cell r="M63">
            <v>80</v>
          </cell>
          <cell r="S63">
            <v>32</v>
          </cell>
          <cell r="U63">
            <v>11.28125</v>
          </cell>
          <cell r="V63">
            <v>7.53125</v>
          </cell>
          <cell r="Y63">
            <v>31</v>
          </cell>
          <cell r="Z63">
            <v>30.4</v>
          </cell>
          <cell r="AA63">
            <v>43.4</v>
          </cell>
          <cell r="AB63">
            <v>15</v>
          </cell>
          <cell r="AC63" t="str">
            <v>магаз</v>
          </cell>
          <cell r="AD63" t="e">
            <v>#N/A</v>
          </cell>
        </row>
        <row r="64">
          <cell r="A64" t="str">
            <v>6595 МОЛОЧНАЯ СН вар п/о 0.45кг 8шт.  ОСТАНКИНО</v>
          </cell>
          <cell r="B64" t="str">
            <v>шт</v>
          </cell>
          <cell r="C64">
            <v>28</v>
          </cell>
          <cell r="D64">
            <v>408</v>
          </cell>
          <cell r="E64">
            <v>152</v>
          </cell>
          <cell r="F64">
            <v>279</v>
          </cell>
          <cell r="G64">
            <v>0.45</v>
          </cell>
          <cell r="H64">
            <v>60</v>
          </cell>
          <cell r="I64">
            <v>163</v>
          </cell>
          <cell r="J64">
            <v>-11</v>
          </cell>
          <cell r="K64">
            <v>0</v>
          </cell>
          <cell r="L64">
            <v>0</v>
          </cell>
          <cell r="M64">
            <v>80</v>
          </cell>
          <cell r="S64">
            <v>30.4</v>
          </cell>
          <cell r="U64">
            <v>11.809210526315789</v>
          </cell>
          <cell r="V64">
            <v>9.1776315789473681</v>
          </cell>
          <cell r="Y64">
            <v>32.799999999999997</v>
          </cell>
          <cell r="Z64">
            <v>33.4</v>
          </cell>
          <cell r="AA64">
            <v>43.4</v>
          </cell>
          <cell r="AB64">
            <v>20</v>
          </cell>
          <cell r="AC64" t="str">
            <v>магаз</v>
          </cell>
          <cell r="AD64" t="e">
            <v>#N/A</v>
          </cell>
        </row>
        <row r="65">
          <cell r="A65" t="str">
            <v>6597 РУССКАЯ СН вар п/о 0.45кг 8шт.  ОСТАНКИНО</v>
          </cell>
          <cell r="B65" t="str">
            <v>шт</v>
          </cell>
          <cell r="C65">
            <v>50</v>
          </cell>
          <cell r="D65">
            <v>127</v>
          </cell>
          <cell r="E65">
            <v>92</v>
          </cell>
          <cell r="F65">
            <v>80</v>
          </cell>
          <cell r="G65">
            <v>0.45</v>
          </cell>
          <cell r="H65">
            <v>60</v>
          </cell>
          <cell r="I65">
            <v>98</v>
          </cell>
          <cell r="J65">
            <v>-6</v>
          </cell>
          <cell r="K65">
            <v>80</v>
          </cell>
          <cell r="L65">
            <v>0</v>
          </cell>
          <cell r="M65">
            <v>40</v>
          </cell>
          <cell r="S65">
            <v>18.399999999999999</v>
          </cell>
          <cell r="U65">
            <v>10.869565217391305</v>
          </cell>
          <cell r="V65">
            <v>4.3478260869565224</v>
          </cell>
          <cell r="Y65">
            <v>1</v>
          </cell>
          <cell r="Z65">
            <v>3.8</v>
          </cell>
          <cell r="AA65">
            <v>21.2</v>
          </cell>
          <cell r="AB65">
            <v>10</v>
          </cell>
          <cell r="AC65" t="str">
            <v>невыв</v>
          </cell>
          <cell r="AD65" t="str">
            <v>костик</v>
          </cell>
        </row>
        <row r="66">
          <cell r="A66" t="str">
            <v>6601 ГОВЯЖЬИ СН сос п/о мгс 1*6  ОСТАНКИНО</v>
          </cell>
          <cell r="B66" t="str">
            <v>кг</v>
          </cell>
          <cell r="C66">
            <v>68.168999999999997</v>
          </cell>
          <cell r="D66">
            <v>293.83300000000003</v>
          </cell>
          <cell r="E66">
            <v>187.155</v>
          </cell>
          <cell r="F66">
            <v>147.84100000000001</v>
          </cell>
          <cell r="G66">
            <v>1</v>
          </cell>
          <cell r="H66">
            <v>45</v>
          </cell>
          <cell r="I66">
            <v>185.1</v>
          </cell>
          <cell r="J66">
            <v>2.0550000000000068</v>
          </cell>
          <cell r="K66">
            <v>30</v>
          </cell>
          <cell r="L66">
            <v>20</v>
          </cell>
          <cell r="M66">
            <v>80</v>
          </cell>
          <cell r="S66">
            <v>37.430999999999997</v>
          </cell>
          <cell r="T66">
            <v>30</v>
          </cell>
          <cell r="U66">
            <v>8.2242259090059058</v>
          </cell>
          <cell r="V66">
            <v>3.9496941038176918</v>
          </cell>
          <cell r="Y66">
            <v>32.4</v>
          </cell>
          <cell r="Z66">
            <v>26.769600000000004</v>
          </cell>
          <cell r="AA66">
            <v>36.866799999999998</v>
          </cell>
          <cell r="AB66">
            <v>30.948</v>
          </cell>
          <cell r="AC66" t="str">
            <v>к</v>
          </cell>
          <cell r="AD66" t="e">
            <v>#N/A</v>
          </cell>
        </row>
        <row r="67">
          <cell r="A67" t="str">
            <v>6602 БАВАРСКИЕ ПМ сос ц/о мгс 0,35кг 8шт.  ОСТАНКИНО</v>
          </cell>
          <cell r="B67" t="str">
            <v>шт</v>
          </cell>
          <cell r="C67">
            <v>-1</v>
          </cell>
          <cell r="D67">
            <v>2064</v>
          </cell>
          <cell r="E67">
            <v>1014</v>
          </cell>
          <cell r="F67">
            <v>831</v>
          </cell>
          <cell r="G67">
            <v>0.35</v>
          </cell>
          <cell r="H67" t="e">
            <v>#N/A</v>
          </cell>
          <cell r="I67">
            <v>1146</v>
          </cell>
          <cell r="J67">
            <v>-132</v>
          </cell>
          <cell r="K67">
            <v>280</v>
          </cell>
          <cell r="L67">
            <v>280</v>
          </cell>
          <cell r="M67">
            <v>120</v>
          </cell>
          <cell r="S67">
            <v>202.8</v>
          </cell>
          <cell r="T67">
            <v>280</v>
          </cell>
          <cell r="U67">
            <v>8.831360946745562</v>
          </cell>
          <cell r="V67">
            <v>4.0976331360946743</v>
          </cell>
          <cell r="Y67">
            <v>49</v>
          </cell>
          <cell r="Z67">
            <v>115</v>
          </cell>
          <cell r="AA67">
            <v>191.2</v>
          </cell>
          <cell r="AB67">
            <v>213</v>
          </cell>
          <cell r="AC67" t="str">
            <v>костик</v>
          </cell>
          <cell r="AD67" t="e">
            <v>#N/A</v>
          </cell>
        </row>
        <row r="68">
          <cell r="A68" t="str">
            <v>6645 ВЕТЧ.КЛАССИЧЕСКАЯ СН п/о 0.8кг 4шт.  ОСТАНКИНО</v>
          </cell>
          <cell r="B68" t="str">
            <v>шт</v>
          </cell>
          <cell r="C68">
            <v>26</v>
          </cell>
          <cell r="D68">
            <v>66</v>
          </cell>
          <cell r="E68">
            <v>40</v>
          </cell>
          <cell r="F68">
            <v>45</v>
          </cell>
          <cell r="G68">
            <v>0.8</v>
          </cell>
          <cell r="H68">
            <v>60</v>
          </cell>
          <cell r="I68">
            <v>53</v>
          </cell>
          <cell r="J68">
            <v>-13</v>
          </cell>
          <cell r="K68">
            <v>20</v>
          </cell>
          <cell r="L68">
            <v>0</v>
          </cell>
          <cell r="M68">
            <v>16</v>
          </cell>
          <cell r="S68">
            <v>8</v>
          </cell>
          <cell r="U68">
            <v>10.125</v>
          </cell>
          <cell r="V68">
            <v>5.625</v>
          </cell>
          <cell r="Y68">
            <v>0.4</v>
          </cell>
          <cell r="Z68">
            <v>1.2</v>
          </cell>
          <cell r="AA68">
            <v>9.1999999999999993</v>
          </cell>
          <cell r="AB68">
            <v>15</v>
          </cell>
          <cell r="AC68" t="str">
            <v>магаз</v>
          </cell>
          <cell r="AD68" t="str">
            <v>костик</v>
          </cell>
        </row>
        <row r="69">
          <cell r="A69" t="str">
            <v>6658 АРОМАТНАЯ С ЧЕСНОЧКОМ СН в/к мтс 0.330кг  ОСТАНКИНО</v>
          </cell>
          <cell r="B69" t="str">
            <v>шт</v>
          </cell>
          <cell r="D69">
            <v>200</v>
          </cell>
          <cell r="E69">
            <v>113</v>
          </cell>
          <cell r="F69">
            <v>83</v>
          </cell>
          <cell r="G69">
            <v>0.33</v>
          </cell>
          <cell r="H69" t="e">
            <v>#N/A</v>
          </cell>
          <cell r="I69">
            <v>141</v>
          </cell>
          <cell r="J69">
            <v>-28</v>
          </cell>
          <cell r="K69">
            <v>0</v>
          </cell>
          <cell r="L69">
            <v>0</v>
          </cell>
          <cell r="M69">
            <v>0</v>
          </cell>
          <cell r="S69">
            <v>22.6</v>
          </cell>
          <cell r="T69">
            <v>90</v>
          </cell>
          <cell r="U69">
            <v>7.6548672566371678</v>
          </cell>
          <cell r="V69">
            <v>3.6725663716814156</v>
          </cell>
          <cell r="Y69">
            <v>0</v>
          </cell>
          <cell r="Z69">
            <v>6.4</v>
          </cell>
          <cell r="AA69">
            <v>12.2</v>
          </cell>
          <cell r="AB69">
            <v>34</v>
          </cell>
          <cell r="AC69" t="e">
            <v>#N/A</v>
          </cell>
          <cell r="AD69" t="str">
            <v>костик</v>
          </cell>
        </row>
        <row r="70">
          <cell r="A70" t="str">
            <v>6661 СОЧНЫЙ ГРИЛЬ ПМ сос п/о мгс 1.5*4_Маяк  ОСТАНКИНО</v>
          </cell>
          <cell r="B70" t="str">
            <v>кг</v>
          </cell>
          <cell r="C70">
            <v>24.968</v>
          </cell>
          <cell r="D70">
            <v>142.85900000000001</v>
          </cell>
          <cell r="E70">
            <v>53.442</v>
          </cell>
          <cell r="F70">
            <v>64.762</v>
          </cell>
          <cell r="G70">
            <v>1</v>
          </cell>
          <cell r="H70">
            <v>45</v>
          </cell>
          <cell r="I70">
            <v>58.1</v>
          </cell>
          <cell r="J70">
            <v>-4.6580000000000013</v>
          </cell>
          <cell r="K70">
            <v>20</v>
          </cell>
          <cell r="L70">
            <v>0</v>
          </cell>
          <cell r="M70">
            <v>30</v>
          </cell>
          <cell r="S70">
            <v>10.6884</v>
          </cell>
          <cell r="U70">
            <v>10.737060738744807</v>
          </cell>
          <cell r="V70">
            <v>6.0590920998465627</v>
          </cell>
          <cell r="Y70">
            <v>7.8</v>
          </cell>
          <cell r="Z70">
            <v>9.3033999999999999</v>
          </cell>
          <cell r="AA70">
            <v>13.419999999999998</v>
          </cell>
          <cell r="AB70">
            <v>6.2839999999999998</v>
          </cell>
          <cell r="AC70" t="str">
            <v>увел</v>
          </cell>
          <cell r="AD70" t="e">
            <v>#N/A</v>
          </cell>
        </row>
        <row r="71">
          <cell r="A71" t="str">
            <v>6666 БОЯНСКАЯ Папа может п/к в/у 0,28кг 8 шт. ОСТАНКИНО</v>
          </cell>
          <cell r="B71" t="str">
            <v>шт</v>
          </cell>
          <cell r="C71">
            <v>901</v>
          </cell>
          <cell r="D71">
            <v>1672</v>
          </cell>
          <cell r="E71">
            <v>1302</v>
          </cell>
          <cell r="F71">
            <v>1245</v>
          </cell>
          <cell r="G71">
            <v>0.28000000000000003</v>
          </cell>
          <cell r="H71">
            <v>45</v>
          </cell>
          <cell r="I71">
            <v>1329</v>
          </cell>
          <cell r="J71">
            <v>-27</v>
          </cell>
          <cell r="K71">
            <v>200</v>
          </cell>
          <cell r="L71">
            <v>200</v>
          </cell>
          <cell r="M71">
            <v>680</v>
          </cell>
          <cell r="S71">
            <v>260.39999999999998</v>
          </cell>
          <cell r="U71">
            <v>8.9285714285714288</v>
          </cell>
          <cell r="V71">
            <v>4.7811059907834101</v>
          </cell>
          <cell r="Y71">
            <v>259.8</v>
          </cell>
          <cell r="Z71">
            <v>252</v>
          </cell>
          <cell r="AA71">
            <v>280</v>
          </cell>
          <cell r="AB71">
            <v>272</v>
          </cell>
          <cell r="AC71" t="e">
            <v>#N/A</v>
          </cell>
          <cell r="AD71" t="e">
            <v>#N/A</v>
          </cell>
        </row>
        <row r="72">
          <cell r="A72" t="str">
            <v>6669 ВЕНСКАЯ САЛЯМИ п/к в/у 0.28кг 8шт  ОСТАНКИНО</v>
          </cell>
          <cell r="B72" t="str">
            <v>шт</v>
          </cell>
          <cell r="C72">
            <v>-1</v>
          </cell>
          <cell r="D72">
            <v>1405</v>
          </cell>
          <cell r="E72">
            <v>531</v>
          </cell>
          <cell r="F72">
            <v>671</v>
          </cell>
          <cell r="G72">
            <v>0.28000000000000003</v>
          </cell>
          <cell r="H72">
            <v>45</v>
          </cell>
          <cell r="I72">
            <v>542</v>
          </cell>
          <cell r="J72">
            <v>-11</v>
          </cell>
          <cell r="K72">
            <v>0</v>
          </cell>
          <cell r="L72">
            <v>0</v>
          </cell>
          <cell r="M72">
            <v>320</v>
          </cell>
          <cell r="S72">
            <v>106.2</v>
          </cell>
          <cell r="U72">
            <v>9.3314500941619585</v>
          </cell>
          <cell r="V72">
            <v>6.3182674199623348</v>
          </cell>
          <cell r="Y72">
            <v>130.6</v>
          </cell>
          <cell r="Z72">
            <v>122.2</v>
          </cell>
          <cell r="AA72">
            <v>123</v>
          </cell>
          <cell r="AB72">
            <v>96</v>
          </cell>
          <cell r="AC72" t="e">
            <v>#N/A</v>
          </cell>
          <cell r="AD72" t="e">
            <v>#N/A</v>
          </cell>
        </row>
        <row r="73">
          <cell r="A73" t="str">
            <v>6683 СЕРВЕЛАТ ЗЕРНИСТЫЙ ПМ в/к в/у 0,35кг  ОСТАНКИНО</v>
          </cell>
          <cell r="B73" t="str">
            <v>шт</v>
          </cell>
          <cell r="C73">
            <v>1585</v>
          </cell>
          <cell r="D73">
            <v>2617</v>
          </cell>
          <cell r="E73">
            <v>2268</v>
          </cell>
          <cell r="F73">
            <v>1884</v>
          </cell>
          <cell r="G73">
            <v>0.35</v>
          </cell>
          <cell r="H73">
            <v>45</v>
          </cell>
          <cell r="I73">
            <v>2315</v>
          </cell>
          <cell r="J73">
            <v>-47</v>
          </cell>
          <cell r="K73">
            <v>400</v>
          </cell>
          <cell r="L73">
            <v>400</v>
          </cell>
          <cell r="M73">
            <v>1200</v>
          </cell>
          <cell r="S73">
            <v>453.6</v>
          </cell>
          <cell r="U73">
            <v>8.5626102292768955</v>
          </cell>
          <cell r="V73">
            <v>4.1534391534391535</v>
          </cell>
          <cell r="Y73">
            <v>495.6</v>
          </cell>
          <cell r="Z73">
            <v>437.4</v>
          </cell>
          <cell r="AA73">
            <v>478</v>
          </cell>
          <cell r="AB73">
            <v>465</v>
          </cell>
          <cell r="AC73">
            <v>0</v>
          </cell>
          <cell r="AD73" t="e">
            <v>#N/A</v>
          </cell>
        </row>
        <row r="74">
          <cell r="A74" t="str">
            <v>6684 СЕРВЕЛАТ КАРЕЛЬСКИЙ ПМ в/к в/у 0.28кг  ОСТАНКИНО</v>
          </cell>
          <cell r="B74" t="str">
            <v>шт</v>
          </cell>
          <cell r="C74">
            <v>878</v>
          </cell>
          <cell r="D74">
            <v>2653</v>
          </cell>
          <cell r="E74">
            <v>1558</v>
          </cell>
          <cell r="F74">
            <v>1925</v>
          </cell>
          <cell r="G74">
            <v>0.28000000000000003</v>
          </cell>
          <cell r="H74">
            <v>45</v>
          </cell>
          <cell r="I74">
            <v>1599</v>
          </cell>
          <cell r="J74">
            <v>-41</v>
          </cell>
          <cell r="K74">
            <v>0</v>
          </cell>
          <cell r="L74">
            <v>0</v>
          </cell>
          <cell r="M74">
            <v>800</v>
          </cell>
          <cell r="S74">
            <v>311.60000000000002</v>
          </cell>
          <cell r="U74">
            <v>8.7451861360718866</v>
          </cell>
          <cell r="V74">
            <v>6.1777920410783054</v>
          </cell>
          <cell r="Y74">
            <v>358.4</v>
          </cell>
          <cell r="Z74">
            <v>363</v>
          </cell>
          <cell r="AA74">
            <v>333</v>
          </cell>
          <cell r="AB74">
            <v>346</v>
          </cell>
          <cell r="AC74" t="str">
            <v>???</v>
          </cell>
          <cell r="AD74" t="e">
            <v>#N/A</v>
          </cell>
        </row>
        <row r="75">
          <cell r="A75" t="str">
            <v>6689 СЕРВЕЛАТ ОХОТНИЧИЙ ПМ в/к в/у 0,35кг 8шт  ОСТАНКИНО</v>
          </cell>
          <cell r="B75" t="str">
            <v>шт</v>
          </cell>
          <cell r="C75">
            <v>3673</v>
          </cell>
          <cell r="D75">
            <v>9306</v>
          </cell>
          <cell r="E75">
            <v>7616</v>
          </cell>
          <cell r="F75">
            <v>5260</v>
          </cell>
          <cell r="G75">
            <v>0.35</v>
          </cell>
          <cell r="H75">
            <v>45</v>
          </cell>
          <cell r="I75">
            <v>7680</v>
          </cell>
          <cell r="J75">
            <v>-64</v>
          </cell>
          <cell r="K75">
            <v>1400</v>
          </cell>
          <cell r="L75">
            <v>1200</v>
          </cell>
          <cell r="M75">
            <v>3600</v>
          </cell>
          <cell r="S75">
            <v>1523.2</v>
          </cell>
          <cell r="T75">
            <v>1400</v>
          </cell>
          <cell r="U75">
            <v>8.4427521008403357</v>
          </cell>
          <cell r="V75">
            <v>3.4532563025210083</v>
          </cell>
          <cell r="Y75">
            <v>1237</v>
          </cell>
          <cell r="Z75">
            <v>1408.4</v>
          </cell>
          <cell r="AA75">
            <v>1566.8</v>
          </cell>
          <cell r="AB75">
            <v>2300</v>
          </cell>
          <cell r="AC75" t="str">
            <v>борд02,02</v>
          </cell>
          <cell r="AD75" t="e">
            <v>#N/A</v>
          </cell>
        </row>
        <row r="76">
          <cell r="A76" t="str">
            <v>6692 СЕРВЕЛАТ ПРИМА в/к в/у 0.28кг 8шт.  ОСТАНКИНО</v>
          </cell>
          <cell r="B76" t="str">
            <v>шт</v>
          </cell>
          <cell r="C76">
            <v>307</v>
          </cell>
          <cell r="D76">
            <v>898</v>
          </cell>
          <cell r="E76">
            <v>552</v>
          </cell>
          <cell r="F76">
            <v>640</v>
          </cell>
          <cell r="G76">
            <v>0.28000000000000003</v>
          </cell>
          <cell r="H76">
            <v>45</v>
          </cell>
          <cell r="I76">
            <v>563</v>
          </cell>
          <cell r="J76">
            <v>-11</v>
          </cell>
          <cell r="K76">
            <v>80</v>
          </cell>
          <cell r="L76">
            <v>0</v>
          </cell>
          <cell r="M76">
            <v>320</v>
          </cell>
          <cell r="S76">
            <v>110.4</v>
          </cell>
          <cell r="U76">
            <v>9.420289855072463</v>
          </cell>
          <cell r="V76">
            <v>5.7971014492753623</v>
          </cell>
          <cell r="Y76">
            <v>134.19999999999999</v>
          </cell>
          <cell r="Z76">
            <v>122.8</v>
          </cell>
          <cell r="AA76">
            <v>128</v>
          </cell>
          <cell r="AB76">
            <v>82</v>
          </cell>
          <cell r="AC76">
            <v>0</v>
          </cell>
          <cell r="AD76" t="e">
            <v>#N/A</v>
          </cell>
        </row>
        <row r="77">
          <cell r="A77" t="str">
            <v>6697 СЕРВЕЛАТ ФИНСКИЙ ПМ в/к в/у 0,35кг 8шт.  ОСТАНКИНО</v>
          </cell>
          <cell r="B77" t="str">
            <v>шт</v>
          </cell>
          <cell r="C77">
            <v>4045</v>
          </cell>
          <cell r="D77">
            <v>7323</v>
          </cell>
          <cell r="E77">
            <v>6336</v>
          </cell>
          <cell r="F77">
            <v>4924</v>
          </cell>
          <cell r="G77">
            <v>0.35</v>
          </cell>
          <cell r="H77">
            <v>45</v>
          </cell>
          <cell r="I77">
            <v>6418</v>
          </cell>
          <cell r="J77">
            <v>-82</v>
          </cell>
          <cell r="K77">
            <v>800</v>
          </cell>
          <cell r="L77">
            <v>1000</v>
          </cell>
          <cell r="M77">
            <v>3400</v>
          </cell>
          <cell r="S77">
            <v>1267.2</v>
          </cell>
          <cell r="T77">
            <v>1000</v>
          </cell>
          <cell r="U77">
            <v>8.7784090909090899</v>
          </cell>
          <cell r="V77">
            <v>3.8857323232323231</v>
          </cell>
          <cell r="Y77">
            <v>1370.4</v>
          </cell>
          <cell r="Z77">
            <v>1223.5999999999999</v>
          </cell>
          <cell r="AA77">
            <v>1301.2</v>
          </cell>
          <cell r="AB77">
            <v>1937</v>
          </cell>
          <cell r="AC77" t="str">
            <v>плакат17</v>
          </cell>
          <cell r="AD77" t="e">
            <v>#N/A</v>
          </cell>
        </row>
        <row r="78">
          <cell r="A78" t="str">
            <v>6713 СОЧНЫЙ ГРИЛЬ ПМ сос п/о мгс 0.41кг 8шт.  ОСТАНКИНО</v>
          </cell>
          <cell r="B78" t="str">
            <v>шт</v>
          </cell>
          <cell r="C78">
            <v>703</v>
          </cell>
          <cell r="D78">
            <v>3347</v>
          </cell>
          <cell r="E78">
            <v>1589</v>
          </cell>
          <cell r="F78">
            <v>1308</v>
          </cell>
          <cell r="G78">
            <v>0.41</v>
          </cell>
          <cell r="H78">
            <v>45</v>
          </cell>
          <cell r="I78">
            <v>1630</v>
          </cell>
          <cell r="J78">
            <v>-41</v>
          </cell>
          <cell r="K78">
            <v>480</v>
          </cell>
          <cell r="L78">
            <v>200</v>
          </cell>
          <cell r="M78">
            <v>800</v>
          </cell>
          <cell r="S78">
            <v>317.8</v>
          </cell>
          <cell r="U78">
            <v>8.772813089993706</v>
          </cell>
          <cell r="V78">
            <v>4.1157960981749531</v>
          </cell>
          <cell r="Y78">
            <v>288.2</v>
          </cell>
          <cell r="Z78">
            <v>256</v>
          </cell>
          <cell r="AA78">
            <v>353.6</v>
          </cell>
          <cell r="AB78">
            <v>377</v>
          </cell>
          <cell r="AC78" t="e">
            <v>#N/A</v>
          </cell>
          <cell r="AD78" t="e">
            <v>#N/A</v>
          </cell>
        </row>
        <row r="79">
          <cell r="A79" t="str">
            <v>6716 ОСОБАЯ Коровино (в сетке) 0.5кг 8шт.  ОСТАНКИНО</v>
          </cell>
          <cell r="B79" t="str">
            <v>шт</v>
          </cell>
          <cell r="C79">
            <v>85</v>
          </cell>
          <cell r="D79">
            <v>1033</v>
          </cell>
          <cell r="E79">
            <v>595</v>
          </cell>
          <cell r="F79">
            <v>513</v>
          </cell>
          <cell r="G79">
            <v>0.5</v>
          </cell>
          <cell r="H79">
            <v>0.6</v>
          </cell>
          <cell r="I79">
            <v>623</v>
          </cell>
          <cell r="J79">
            <v>-28</v>
          </cell>
          <cell r="K79">
            <v>200</v>
          </cell>
          <cell r="L79">
            <v>80</v>
          </cell>
          <cell r="M79">
            <v>200</v>
          </cell>
          <cell r="S79">
            <v>119</v>
          </cell>
          <cell r="U79">
            <v>8.344537815126051</v>
          </cell>
          <cell r="V79">
            <v>4.3109243697478989</v>
          </cell>
          <cell r="Y79">
            <v>59.2</v>
          </cell>
          <cell r="Z79">
            <v>106.6</v>
          </cell>
          <cell r="AA79">
            <v>128.4</v>
          </cell>
          <cell r="AB79">
            <v>80</v>
          </cell>
          <cell r="AC79">
            <v>0</v>
          </cell>
          <cell r="AD79" t="str">
            <v>кост</v>
          </cell>
        </row>
        <row r="80">
          <cell r="A80" t="str">
            <v>6722 СОЧНЫЕ ПМ сос п/о мгс 0,41кг 10шт.  ОСТАНКИНО</v>
          </cell>
          <cell r="B80" t="str">
            <v>шт</v>
          </cell>
          <cell r="C80">
            <v>4386</v>
          </cell>
          <cell r="D80">
            <v>7237</v>
          </cell>
          <cell r="E80">
            <v>6807</v>
          </cell>
          <cell r="F80">
            <v>4666</v>
          </cell>
          <cell r="G80">
            <v>0.41</v>
          </cell>
          <cell r="H80">
            <v>45</v>
          </cell>
          <cell r="I80">
            <v>6048</v>
          </cell>
          <cell r="J80">
            <v>759</v>
          </cell>
          <cell r="K80">
            <v>2000</v>
          </cell>
          <cell r="L80">
            <v>1300</v>
          </cell>
          <cell r="M80">
            <v>3800</v>
          </cell>
          <cell r="S80">
            <v>1361.4</v>
          </cell>
          <cell r="U80">
            <v>8.6425738210665486</v>
          </cell>
          <cell r="V80">
            <v>3.4273541942118406</v>
          </cell>
          <cell r="Y80">
            <v>1534.8</v>
          </cell>
          <cell r="Z80">
            <v>1350</v>
          </cell>
          <cell r="AA80">
            <v>1492.8</v>
          </cell>
          <cell r="AB80">
            <v>1724</v>
          </cell>
          <cell r="AC80" t="str">
            <v>м800</v>
          </cell>
          <cell r="AD80" t="e">
            <v>#N/A</v>
          </cell>
        </row>
        <row r="81">
          <cell r="A81" t="str">
            <v>6726 СЛИВОЧНЫЕ ПМ сос п/о мгс 0.41кг 10шт.  ОСТАНКИНО</v>
          </cell>
          <cell r="B81" t="str">
            <v>шт</v>
          </cell>
          <cell r="C81">
            <v>1429</v>
          </cell>
          <cell r="D81">
            <v>2962</v>
          </cell>
          <cell r="E81">
            <v>2486</v>
          </cell>
          <cell r="F81">
            <v>1855</v>
          </cell>
          <cell r="G81">
            <v>0.41</v>
          </cell>
          <cell r="H81">
            <v>45</v>
          </cell>
          <cell r="I81">
            <v>2536</v>
          </cell>
          <cell r="J81">
            <v>-50</v>
          </cell>
          <cell r="K81">
            <v>600</v>
          </cell>
          <cell r="L81">
            <v>300</v>
          </cell>
          <cell r="M81">
            <v>1200</v>
          </cell>
          <cell r="S81">
            <v>497.2</v>
          </cell>
          <cell r="T81">
            <v>200</v>
          </cell>
          <cell r="U81">
            <v>8.3567980691874499</v>
          </cell>
          <cell r="V81">
            <v>3.7308930008045054</v>
          </cell>
          <cell r="Y81">
            <v>499</v>
          </cell>
          <cell r="Z81">
            <v>447.8</v>
          </cell>
          <cell r="AA81">
            <v>531</v>
          </cell>
          <cell r="AB81">
            <v>728</v>
          </cell>
          <cell r="AC81" t="str">
            <v>м-400</v>
          </cell>
          <cell r="AD81" t="e">
            <v>#N/A</v>
          </cell>
        </row>
        <row r="82">
          <cell r="A82" t="str">
            <v>6734 ОСОБАЯ СО ШПИКОМ Коровино (в сетке) 0,5кг ОСТАНКИНО</v>
          </cell>
          <cell r="B82" t="str">
            <v>шт</v>
          </cell>
          <cell r="C82">
            <v>49</v>
          </cell>
          <cell r="D82">
            <v>155</v>
          </cell>
          <cell r="E82">
            <v>67</v>
          </cell>
          <cell r="F82">
            <v>85</v>
          </cell>
          <cell r="G82">
            <v>0.5</v>
          </cell>
          <cell r="H82" t="e">
            <v>#N/A</v>
          </cell>
          <cell r="I82">
            <v>72</v>
          </cell>
          <cell r="J82">
            <v>-5</v>
          </cell>
          <cell r="K82">
            <v>0</v>
          </cell>
          <cell r="L82">
            <v>0</v>
          </cell>
          <cell r="M82">
            <v>40</v>
          </cell>
          <cell r="S82">
            <v>13.4</v>
          </cell>
          <cell r="U82">
            <v>9.3283582089552244</v>
          </cell>
          <cell r="V82">
            <v>6.3432835820895521</v>
          </cell>
          <cell r="Y82">
            <v>6.6</v>
          </cell>
          <cell r="Z82">
            <v>13.2</v>
          </cell>
          <cell r="AA82">
            <v>14.2</v>
          </cell>
          <cell r="AB82">
            <v>15</v>
          </cell>
          <cell r="AC82" t="str">
            <v>увел</v>
          </cell>
          <cell r="AD82" t="str">
            <v>костик</v>
          </cell>
        </row>
        <row r="83">
          <cell r="A83" t="str">
            <v>6750 МОЛОЧНЫЕ ГОСТ СН сос п/о мгс 0,41 кг 10шт ОСТАНКИНО</v>
          </cell>
          <cell r="B83" t="str">
            <v>шт</v>
          </cell>
          <cell r="C83">
            <v>107</v>
          </cell>
          <cell r="D83">
            <v>228</v>
          </cell>
          <cell r="E83">
            <v>133</v>
          </cell>
          <cell r="F83">
            <v>195</v>
          </cell>
          <cell r="G83">
            <v>0.41</v>
          </cell>
          <cell r="H83" t="e">
            <v>#N/A</v>
          </cell>
          <cell r="I83">
            <v>140</v>
          </cell>
          <cell r="J83">
            <v>-7</v>
          </cell>
          <cell r="K83">
            <v>50</v>
          </cell>
          <cell r="L83">
            <v>0</v>
          </cell>
          <cell r="M83">
            <v>60</v>
          </cell>
          <cell r="S83">
            <v>26.6</v>
          </cell>
          <cell r="U83">
            <v>11.466165413533833</v>
          </cell>
          <cell r="V83">
            <v>7.3308270676691727</v>
          </cell>
          <cell r="Y83">
            <v>32.6</v>
          </cell>
          <cell r="Z83">
            <v>29</v>
          </cell>
          <cell r="AA83">
            <v>35.6</v>
          </cell>
          <cell r="AB83">
            <v>17</v>
          </cell>
          <cell r="AC83" t="str">
            <v>костик</v>
          </cell>
          <cell r="AD83" t="e">
            <v>#N/A</v>
          </cell>
        </row>
        <row r="84">
          <cell r="A84" t="str">
            <v>6751 СЛИВОЧНЫЕ СН сос п/о мгс 0,41кг 10шт.  ОСТАНКИНО</v>
          </cell>
          <cell r="B84" t="str">
            <v>шт</v>
          </cell>
          <cell r="C84">
            <v>97</v>
          </cell>
          <cell r="D84">
            <v>563</v>
          </cell>
          <cell r="E84">
            <v>248</v>
          </cell>
          <cell r="F84">
            <v>401</v>
          </cell>
          <cell r="G84">
            <v>0.41</v>
          </cell>
          <cell r="H84" t="e">
            <v>#N/A</v>
          </cell>
          <cell r="I84">
            <v>261</v>
          </cell>
          <cell r="J84">
            <v>-13</v>
          </cell>
          <cell r="K84">
            <v>50</v>
          </cell>
          <cell r="L84">
            <v>0</v>
          </cell>
          <cell r="M84">
            <v>150</v>
          </cell>
          <cell r="S84">
            <v>49.6</v>
          </cell>
          <cell r="U84">
            <v>12.116935483870968</v>
          </cell>
          <cell r="V84">
            <v>8.0846774193548381</v>
          </cell>
          <cell r="Y84">
            <v>54.2</v>
          </cell>
          <cell r="Z84">
            <v>46.2</v>
          </cell>
          <cell r="AA84">
            <v>69.8</v>
          </cell>
          <cell r="AB84">
            <v>35</v>
          </cell>
          <cell r="AC84" t="str">
            <v>увел</v>
          </cell>
          <cell r="AD84" t="e">
            <v>#N/A</v>
          </cell>
        </row>
        <row r="85">
          <cell r="A85" t="str">
            <v>6756 ВЕТЧ.ЛЮБИТЕЛЬСКАЯ п/о  ОСТАНКИНО</v>
          </cell>
          <cell r="B85" t="str">
            <v>кг</v>
          </cell>
          <cell r="C85">
            <v>13.89</v>
          </cell>
          <cell r="D85">
            <v>332.63</v>
          </cell>
          <cell r="E85">
            <v>116.749</v>
          </cell>
          <cell r="F85">
            <v>199.566</v>
          </cell>
          <cell r="G85">
            <v>1</v>
          </cell>
          <cell r="H85" t="e">
            <v>#N/A</v>
          </cell>
          <cell r="I85">
            <v>117.2</v>
          </cell>
          <cell r="J85">
            <v>-0.45100000000000762</v>
          </cell>
          <cell r="K85">
            <v>50</v>
          </cell>
          <cell r="L85">
            <v>0</v>
          </cell>
          <cell r="M85">
            <v>80</v>
          </cell>
          <cell r="S85">
            <v>23.349799999999998</v>
          </cell>
          <cell r="U85">
            <v>14.114296482196853</v>
          </cell>
          <cell r="V85">
            <v>8.5467969747064227</v>
          </cell>
          <cell r="Y85">
            <v>20</v>
          </cell>
          <cell r="Z85">
            <v>21.951599999999999</v>
          </cell>
          <cell r="AA85">
            <v>35.243000000000002</v>
          </cell>
          <cell r="AB85">
            <v>27.309000000000001</v>
          </cell>
          <cell r="AC85" t="e">
            <v>#N/A</v>
          </cell>
          <cell r="AD85" t="e">
            <v>#N/A</v>
          </cell>
        </row>
        <row r="86">
          <cell r="A86" t="str">
            <v>БОНУС Z-ОСОБАЯ Коровино вар п/о (5324)  ОСТАНКИНО</v>
          </cell>
          <cell r="B86" t="str">
            <v>кг</v>
          </cell>
          <cell r="C86">
            <v>95.429000000000002</v>
          </cell>
          <cell r="D86">
            <v>50</v>
          </cell>
          <cell r="E86">
            <v>28.893999999999998</v>
          </cell>
          <cell r="F86">
            <v>46.082000000000001</v>
          </cell>
          <cell r="G86">
            <v>0</v>
          </cell>
          <cell r="H86" t="e">
            <v>#N/A</v>
          </cell>
          <cell r="I86">
            <v>32</v>
          </cell>
          <cell r="J86">
            <v>-3.1060000000000016</v>
          </cell>
          <cell r="K86">
            <v>0</v>
          </cell>
          <cell r="L86">
            <v>0</v>
          </cell>
          <cell r="M86">
            <v>0</v>
          </cell>
          <cell r="S86">
            <v>5.7787999999999995</v>
          </cell>
          <cell r="U86">
            <v>7.9743199280127373</v>
          </cell>
          <cell r="V86">
            <v>7.9743199280127373</v>
          </cell>
          <cell r="Y86">
            <v>0</v>
          </cell>
          <cell r="Z86">
            <v>2.343</v>
          </cell>
          <cell r="AA86">
            <v>7.3230000000000004</v>
          </cell>
          <cell r="AB86">
            <v>3.9180000000000001</v>
          </cell>
          <cell r="AC86" t="str">
            <v>акция</v>
          </cell>
          <cell r="AD86" t="e">
            <v>#N/A</v>
          </cell>
        </row>
        <row r="87">
          <cell r="A87" t="str">
            <v>БОНУС Z-ОСОБАЯ Коровино вар п/о 0.5кг_СНГ (6305)  ОСТАНКИНО</v>
          </cell>
          <cell r="B87" t="str">
            <v>шт</v>
          </cell>
          <cell r="C87">
            <v>136</v>
          </cell>
          <cell r="D87">
            <v>2</v>
          </cell>
          <cell r="E87">
            <v>21</v>
          </cell>
          <cell r="F87">
            <v>48</v>
          </cell>
          <cell r="G87">
            <v>0</v>
          </cell>
          <cell r="H87" t="e">
            <v>#N/A</v>
          </cell>
          <cell r="I87">
            <v>22</v>
          </cell>
          <cell r="J87">
            <v>-1</v>
          </cell>
          <cell r="K87">
            <v>0</v>
          </cell>
          <cell r="L87">
            <v>0</v>
          </cell>
          <cell r="M87">
            <v>0</v>
          </cell>
          <cell r="S87">
            <v>4.2</v>
          </cell>
          <cell r="U87">
            <v>11.428571428571429</v>
          </cell>
          <cell r="V87">
            <v>11.428571428571429</v>
          </cell>
          <cell r="Y87">
            <v>0</v>
          </cell>
          <cell r="Z87">
            <v>4</v>
          </cell>
          <cell r="AA87">
            <v>4.2</v>
          </cell>
          <cell r="AB87">
            <v>2</v>
          </cell>
          <cell r="AC87" t="str">
            <v>акция</v>
          </cell>
          <cell r="AD87" t="e">
            <v>#N/A</v>
          </cell>
        </row>
        <row r="88">
          <cell r="A88" t="str">
            <v>БОНУС СОЧНЫЕ сос п/о мгс 0.41кг_UZ (6087)  ОСТАНКИНО</v>
          </cell>
          <cell r="B88" t="str">
            <v>шт</v>
          </cell>
          <cell r="C88">
            <v>653</v>
          </cell>
          <cell r="D88">
            <v>967</v>
          </cell>
          <cell r="E88">
            <v>823</v>
          </cell>
          <cell r="F88">
            <v>750</v>
          </cell>
          <cell r="G88">
            <v>0</v>
          </cell>
          <cell r="H88">
            <v>0</v>
          </cell>
          <cell r="I88">
            <v>863</v>
          </cell>
          <cell r="J88">
            <v>-40</v>
          </cell>
          <cell r="K88">
            <v>0</v>
          </cell>
          <cell r="L88">
            <v>0</v>
          </cell>
          <cell r="M88">
            <v>0</v>
          </cell>
          <cell r="S88">
            <v>164.6</v>
          </cell>
          <cell r="U88">
            <v>4.5565006075334145</v>
          </cell>
          <cell r="V88">
            <v>4.5565006075334145</v>
          </cell>
          <cell r="Y88">
            <v>0</v>
          </cell>
          <cell r="Z88">
            <v>162.19999999999999</v>
          </cell>
          <cell r="AA88">
            <v>176.2</v>
          </cell>
          <cell r="AB88">
            <v>150</v>
          </cell>
          <cell r="AC88" t="e">
            <v>#N/A</v>
          </cell>
          <cell r="AD88" t="e">
            <v>#N/A</v>
          </cell>
        </row>
        <row r="89">
          <cell r="A89" t="str">
            <v>БОНУС СОЧНЫЕ сос п/о мгс 1*6_UZ (6088)  ОСТАНКИНО</v>
          </cell>
          <cell r="B89" t="str">
            <v>кг</v>
          </cell>
          <cell r="C89">
            <v>192.078</v>
          </cell>
          <cell r="D89">
            <v>206.29300000000001</v>
          </cell>
          <cell r="E89">
            <v>274.12299999999999</v>
          </cell>
          <cell r="F89">
            <v>119.008</v>
          </cell>
          <cell r="G89">
            <v>0</v>
          </cell>
          <cell r="H89">
            <v>0</v>
          </cell>
          <cell r="I89">
            <v>264</v>
          </cell>
          <cell r="J89">
            <v>10.12299999999999</v>
          </cell>
          <cell r="K89">
            <v>0</v>
          </cell>
          <cell r="L89">
            <v>0</v>
          </cell>
          <cell r="M89">
            <v>0</v>
          </cell>
          <cell r="S89">
            <v>54.824599999999997</v>
          </cell>
          <cell r="U89">
            <v>2.170704391824108</v>
          </cell>
          <cell r="V89">
            <v>2.170704391824108</v>
          </cell>
          <cell r="Y89">
            <v>0</v>
          </cell>
          <cell r="Z89">
            <v>77.09</v>
          </cell>
          <cell r="AA89">
            <v>59.48</v>
          </cell>
          <cell r="AB89">
            <v>87.031000000000006</v>
          </cell>
          <cell r="AC89" t="e">
            <v>#N/A</v>
          </cell>
          <cell r="AD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09.02.2024 - 15.02.2024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54.9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470.83499999999998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10.6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504.51100000000002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F11">
            <v>1493.259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191.471</v>
          </cell>
        </row>
        <row r="13">
          <cell r="A13" t="str">
            <v xml:space="preserve"> 022  Колбаса Вязанка со шпиком, вектор 0,5кг, ПОКОМ</v>
          </cell>
          <cell r="F13">
            <v>258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962</v>
          </cell>
          <cell r="F14">
            <v>2223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488</v>
          </cell>
          <cell r="F15">
            <v>3250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2116</v>
          </cell>
          <cell r="F16">
            <v>6106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185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114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133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313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251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</v>
          </cell>
          <cell r="F22">
            <v>212</v>
          </cell>
        </row>
        <row r="23">
          <cell r="A23" t="str">
            <v xml:space="preserve"> 068  Колбаса Особая ТМ Особый рецепт, 0,5 кг, ПОКОМ</v>
          </cell>
          <cell r="F23">
            <v>158</v>
          </cell>
        </row>
        <row r="24">
          <cell r="A24" t="str">
            <v xml:space="preserve"> 079  Колбаса Сервелат Кремлевский,  0.35 кг, ПОКОМ</v>
          </cell>
          <cell r="F24">
            <v>90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  <cell r="F25">
            <v>1234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199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977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327</v>
          </cell>
          <cell r="F28">
            <v>687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470</v>
          </cell>
          <cell r="F29">
            <v>1331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</v>
          </cell>
          <cell r="F30">
            <v>1096</v>
          </cell>
        </row>
        <row r="31">
          <cell r="A31" t="str">
            <v xml:space="preserve"> 120  Паштет печеночный Копченый бекон со вкусом копченого бекона 0,1 кг ПОКОМ</v>
          </cell>
          <cell r="F31">
            <v>1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644.10199999999998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27.488</v>
          </cell>
          <cell r="F33">
            <v>7497.9570000000003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333.137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1.6</v>
          </cell>
          <cell r="F35">
            <v>911.81600000000003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11.208</v>
          </cell>
          <cell r="F36">
            <v>230.13900000000001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40.201999999999998</v>
          </cell>
          <cell r="F37">
            <v>10339.657999999999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10.8</v>
          </cell>
          <cell r="F38">
            <v>201.68299999999999</v>
          </cell>
        </row>
        <row r="39">
          <cell r="A39" t="str">
            <v xml:space="preserve"> 221  Колбаса Докторская по-стародворски, натурин в/у, ВЕС, ТМ Стародворье ПОКОМ</v>
          </cell>
          <cell r="D39">
            <v>1.3</v>
          </cell>
          <cell r="F39">
            <v>1.3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53.261000000000003</v>
          </cell>
        </row>
        <row r="41">
          <cell r="A41" t="str">
            <v xml:space="preserve"> 229  Колбаса Молочная Дугушка, в/у, ВЕС, ТМ Стародворье   ПОКОМ</v>
          </cell>
          <cell r="F41">
            <v>536.66600000000005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27.827000000000002</v>
          </cell>
          <cell r="F42">
            <v>6744.9719999999998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27.501000000000001</v>
          </cell>
          <cell r="F43">
            <v>6688.2849999999999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339.01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F45">
            <v>429.11399999999998</v>
          </cell>
        </row>
        <row r="46">
          <cell r="A46" t="str">
            <v xml:space="preserve"> 240  Колбаса Салями охотничья, ВЕС. ПОКОМ</v>
          </cell>
          <cell r="F46">
            <v>24.690999999999999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9.25</v>
          </cell>
          <cell r="F47">
            <v>547.30899999999997</v>
          </cell>
        </row>
        <row r="48">
          <cell r="A48" t="str">
            <v xml:space="preserve"> 243  Колбаса Сервелат Зернистый, ВЕС.  ПОКОМ</v>
          </cell>
          <cell r="F48">
            <v>173.202</v>
          </cell>
        </row>
        <row r="49">
          <cell r="A49" t="str">
            <v xml:space="preserve"> 244  Колбаса Сервелат Кремлевский, ВЕС. ПОКОМ</v>
          </cell>
          <cell r="F49">
            <v>1.4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146.66200000000001</v>
          </cell>
        </row>
        <row r="51">
          <cell r="A51" t="str">
            <v xml:space="preserve"> 248  Сардельки Сочные ТМ Особый рецепт,   ПОКОМ</v>
          </cell>
          <cell r="F51">
            <v>147.96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7.8</v>
          </cell>
          <cell r="F52">
            <v>1077.9770000000001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61.8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131.27199999999999</v>
          </cell>
        </row>
        <row r="55">
          <cell r="A55" t="str">
            <v xml:space="preserve"> 263  Шпикачки Стародворские, ВЕС.  ПОКОМ</v>
          </cell>
          <cell r="F55">
            <v>87.307000000000002</v>
          </cell>
        </row>
        <row r="56">
          <cell r="A56" t="str">
            <v xml:space="preserve"> 265  Колбаса Балыкбургская, ВЕС, ТМ Баварушка  ПОКОМ</v>
          </cell>
          <cell r="F56">
            <v>420.72699999999998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2.1</v>
          </cell>
          <cell r="F57">
            <v>435.88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2.1</v>
          </cell>
          <cell r="F58">
            <v>364.24400000000003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20</v>
          </cell>
          <cell r="F59">
            <v>1763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172</v>
          </cell>
          <cell r="F60">
            <v>3819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237</v>
          </cell>
          <cell r="F61">
            <v>4571</v>
          </cell>
        </row>
        <row r="62">
          <cell r="A62" t="str">
            <v xml:space="preserve"> 283  Сосиски Сочинки, ВЕС, ТМ Стародворье ПОКОМ</v>
          </cell>
          <cell r="D62">
            <v>1.3</v>
          </cell>
          <cell r="F62">
            <v>553.70899999999995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5</v>
          </cell>
          <cell r="F63">
            <v>404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48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9</v>
          </cell>
          <cell r="F65">
            <v>1331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214.84700000000001</v>
          </cell>
        </row>
        <row r="67">
          <cell r="A67" t="str">
            <v xml:space="preserve"> 298  Колбаса Сливушка ТМ Вязанка, 0,375кг,  ПОКОМ</v>
          </cell>
          <cell r="F67">
            <v>5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14</v>
          </cell>
          <cell r="F68">
            <v>3177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19</v>
          </cell>
          <cell r="F69">
            <v>3592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52.219000000000001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130.72200000000001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15</v>
          </cell>
          <cell r="F72">
            <v>1354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16</v>
          </cell>
          <cell r="F73">
            <v>1901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6</v>
          </cell>
          <cell r="F74">
            <v>950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293.83100000000002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F76">
            <v>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646.16600000000005</v>
          </cell>
        </row>
        <row r="78">
          <cell r="A78" t="str">
            <v xml:space="preserve"> 316  Колбаса Нежная ТМ Зареченские ВЕС  ПОКОМ</v>
          </cell>
          <cell r="F78">
            <v>83.635999999999996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1.4</v>
          </cell>
        </row>
        <row r="80">
          <cell r="A80" t="str">
            <v xml:space="preserve"> 318  Сосиски Датские ТМ Зареченские, ВЕС  ПОКОМ</v>
          </cell>
          <cell r="D80">
            <v>3.9</v>
          </cell>
          <cell r="F80">
            <v>2802.4079999999999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2819</v>
          </cell>
          <cell r="F81">
            <v>6333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1189</v>
          </cell>
          <cell r="F82">
            <v>4976</v>
          </cell>
        </row>
        <row r="83">
          <cell r="A83" t="str">
            <v xml:space="preserve"> 324  Ветчина Филейская ТМ Вязанка Столичная 0,45 кг ПОКОМ</v>
          </cell>
          <cell r="F83">
            <v>1411</v>
          </cell>
        </row>
        <row r="84">
          <cell r="A84" t="str">
            <v xml:space="preserve"> 328  Сардельки Сочинки Стародворье ТМ  0,4 кг ПОКОМ</v>
          </cell>
          <cell r="D84">
            <v>2</v>
          </cell>
          <cell r="F84">
            <v>433</v>
          </cell>
        </row>
        <row r="85">
          <cell r="A85" t="str">
            <v xml:space="preserve"> 329  Сардельки Сочинки с сыром Стародворье ТМ, 0,4 кг. ПОКОМ</v>
          </cell>
          <cell r="F85">
            <v>432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2.6</v>
          </cell>
          <cell r="F86">
            <v>1348.306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5</v>
          </cell>
          <cell r="F87">
            <v>324</v>
          </cell>
        </row>
        <row r="88">
          <cell r="A88" t="str">
            <v xml:space="preserve"> 335  Колбаса Сливушка ТМ Вязанка. ВЕС.  ПОКОМ </v>
          </cell>
          <cell r="F88">
            <v>217.13499999999999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77</v>
          </cell>
          <cell r="F89">
            <v>3465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3</v>
          </cell>
          <cell r="F90">
            <v>2520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5.5</v>
          </cell>
          <cell r="F91">
            <v>607.255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8</v>
          </cell>
          <cell r="F92">
            <v>547.16399999999999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4.0999999999999996</v>
          </cell>
          <cell r="F93">
            <v>814.10299999999995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4.8</v>
          </cell>
          <cell r="F94">
            <v>628.30600000000004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F95">
            <v>128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F96">
            <v>135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1</v>
          </cell>
          <cell r="F97">
            <v>164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4.05</v>
          </cell>
          <cell r="F98">
            <v>334.46300000000002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F99">
            <v>19</v>
          </cell>
        </row>
        <row r="100">
          <cell r="A100" t="str">
            <v xml:space="preserve"> 372  Ветчина Сочинка ТМ Стародворье. ВЕС ПОКОМ</v>
          </cell>
          <cell r="F100">
            <v>5.2519999999999998</v>
          </cell>
        </row>
        <row r="101">
          <cell r="A101" t="str">
            <v xml:space="preserve"> 373 Колбаса вареная Сочинка ТМ Стародворье ВЕС ПОКОМ</v>
          </cell>
          <cell r="D101">
            <v>2.6</v>
          </cell>
          <cell r="F101">
            <v>58.500999999999998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</v>
          </cell>
          <cell r="F102">
            <v>311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1</v>
          </cell>
          <cell r="F103">
            <v>326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F104">
            <v>22</v>
          </cell>
        </row>
        <row r="105">
          <cell r="A105" t="str">
            <v xml:space="preserve"> 381 Колбаса Филейбургская с ароматными пряностями 0,03 кг с/в ТМ Баварушка  ПОКОМ</v>
          </cell>
          <cell r="F105">
            <v>6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4</v>
          </cell>
          <cell r="F106">
            <v>2478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14</v>
          </cell>
          <cell r="F107">
            <v>417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14</v>
          </cell>
          <cell r="F108">
            <v>524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13</v>
          </cell>
          <cell r="F109">
            <v>270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37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1067</v>
          </cell>
          <cell r="F111">
            <v>4751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1342</v>
          </cell>
          <cell r="F112">
            <v>10097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4</v>
          </cell>
          <cell r="F113">
            <v>190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6</v>
          </cell>
          <cell r="F114">
            <v>219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8</v>
          </cell>
          <cell r="F115">
            <v>289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15</v>
          </cell>
          <cell r="F116">
            <v>500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12</v>
          </cell>
          <cell r="F117">
            <v>543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68</v>
          </cell>
        </row>
        <row r="119">
          <cell r="A119" t="str">
            <v xml:space="preserve"> 421  Сосиски Царедворские 0,33 кг ТМ Стародворье  ПОКОМ</v>
          </cell>
          <cell r="D119">
            <v>3</v>
          </cell>
          <cell r="F119">
            <v>189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F120">
            <v>33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3</v>
          </cell>
          <cell r="F121">
            <v>74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F122">
            <v>117</v>
          </cell>
        </row>
        <row r="123">
          <cell r="A123" t="str">
            <v xml:space="preserve"> ВЫВЕДЕНА!!!300  Колбаса Сервелат Мясорубский ТМ Стародворье, в/у 0,35кг  ПОКОМ</v>
          </cell>
          <cell r="F123">
            <v>2</v>
          </cell>
        </row>
        <row r="124">
          <cell r="A124" t="str">
            <v>3215 ВЕТЧ.МЯСНАЯ Папа может п/о 0.4кг 8шт.    ОСТАНКИНО</v>
          </cell>
          <cell r="D124">
            <v>167</v>
          </cell>
          <cell r="F124">
            <v>167</v>
          </cell>
        </row>
        <row r="125">
          <cell r="A125" t="str">
            <v>3297 СЫТНЫЕ Папа может сар б/о мгс 1*3 СНГ  ОСТАНКИНО</v>
          </cell>
          <cell r="D125">
            <v>147.6</v>
          </cell>
          <cell r="F125">
            <v>147.6</v>
          </cell>
        </row>
        <row r="126">
          <cell r="A126" t="str">
            <v>3812 СОЧНЫЕ сос п/о мгс 2*2  ОСТАНКИНО</v>
          </cell>
          <cell r="D126">
            <v>1630.5</v>
          </cell>
          <cell r="F126">
            <v>1630.5</v>
          </cell>
        </row>
        <row r="127">
          <cell r="A127" t="str">
            <v>4063 МЯСНАЯ Папа может вар п/о_Л   ОСТАНКИНО</v>
          </cell>
          <cell r="D127">
            <v>1897.45</v>
          </cell>
          <cell r="F127">
            <v>1897.45</v>
          </cell>
        </row>
        <row r="128">
          <cell r="A128" t="str">
            <v>4117 ЭКСТРА Папа может с/к в/у_Л   ОСТАНКИНО</v>
          </cell>
          <cell r="D128">
            <v>15.5</v>
          </cell>
          <cell r="F128">
            <v>15.5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76.150000000000006</v>
          </cell>
          <cell r="F129">
            <v>76.150000000000006</v>
          </cell>
        </row>
        <row r="130">
          <cell r="A130" t="str">
            <v>4574 Мясная со шпиком Папа может вар п/о ОСТАНКИНО</v>
          </cell>
          <cell r="D130">
            <v>1.3</v>
          </cell>
          <cell r="F130">
            <v>1.3</v>
          </cell>
        </row>
        <row r="131">
          <cell r="A131" t="str">
            <v>4813 ФИЛЕЙНАЯ Папа может вар п/о_Л   ОСТАНКИНО</v>
          </cell>
          <cell r="D131">
            <v>383.4</v>
          </cell>
          <cell r="F131">
            <v>383.4</v>
          </cell>
        </row>
        <row r="132">
          <cell r="A132" t="str">
            <v>4993 САЛЯМИ ИТАЛЬЯНСКАЯ с/к в/у 1/250*8_120c ОСТАНКИНО</v>
          </cell>
          <cell r="D132">
            <v>474</v>
          </cell>
          <cell r="F132">
            <v>474</v>
          </cell>
        </row>
        <row r="133">
          <cell r="A133" t="str">
            <v>5246 ДОКТОРСКАЯ ПРЕМИУМ вар б/о мгс_30с ОСТАНКИНО</v>
          </cell>
          <cell r="D133">
            <v>46.5</v>
          </cell>
          <cell r="F133">
            <v>46.5</v>
          </cell>
        </row>
        <row r="134">
          <cell r="A134" t="str">
            <v>5247 РУССКАЯ ПРЕМИУМ вар б/о мгс_30с ОСТАНКИНО</v>
          </cell>
          <cell r="D134">
            <v>60.5</v>
          </cell>
          <cell r="F134">
            <v>60.5</v>
          </cell>
        </row>
        <row r="135">
          <cell r="A135" t="str">
            <v>5336 ОСОБАЯ вар п/о  ОСТАНКИНО</v>
          </cell>
          <cell r="D135">
            <v>501.89499999999998</v>
          </cell>
          <cell r="F135">
            <v>501.89499999999998</v>
          </cell>
        </row>
        <row r="136">
          <cell r="A136" t="str">
            <v>5337 ОСОБАЯ СО ШПИКОМ вар п/о  ОСТАНКИНО</v>
          </cell>
          <cell r="D136">
            <v>146.5</v>
          </cell>
          <cell r="F136">
            <v>146.5</v>
          </cell>
        </row>
        <row r="137">
          <cell r="A137" t="str">
            <v>5341 СЕРВЕЛАТ ОХОТНИЧИЙ в/к в/у  ОСТАНКИНО</v>
          </cell>
          <cell r="D137">
            <v>262.5</v>
          </cell>
          <cell r="F137">
            <v>262.5</v>
          </cell>
        </row>
        <row r="138">
          <cell r="A138" t="str">
            <v>5483 ЭКСТРА Папа может с/к в/у 1/250 8шт.   ОСТАНКИНО</v>
          </cell>
          <cell r="D138">
            <v>753</v>
          </cell>
          <cell r="F138">
            <v>753</v>
          </cell>
        </row>
        <row r="139">
          <cell r="A139" t="str">
            <v>5544 Сервелат Финский в/к в/у_45с НОВАЯ ОСТАНКИНО</v>
          </cell>
          <cell r="D139">
            <v>803</v>
          </cell>
          <cell r="F139">
            <v>803</v>
          </cell>
        </row>
        <row r="140">
          <cell r="A140" t="str">
            <v>5682 САЛЯМИ МЕЛКОЗЕРНЕНАЯ с/к в/у 1/120_60с   ОСТАНКИНО</v>
          </cell>
          <cell r="D140">
            <v>2141</v>
          </cell>
          <cell r="F140">
            <v>2141</v>
          </cell>
        </row>
        <row r="141">
          <cell r="A141" t="str">
            <v>5706 АРОМАТНАЯ Папа может с/к в/у 1/250 8шт.  ОСТАНКИНО</v>
          </cell>
          <cell r="D141">
            <v>643</v>
          </cell>
          <cell r="F141">
            <v>648</v>
          </cell>
        </row>
        <row r="142">
          <cell r="A142" t="str">
            <v>5708 ПОСОЛЬСКАЯ Папа может с/к в/у ОСТАНКИНО</v>
          </cell>
          <cell r="D142">
            <v>57.1</v>
          </cell>
          <cell r="F142">
            <v>57.1</v>
          </cell>
        </row>
        <row r="143">
          <cell r="A143" t="str">
            <v>5820 СЛИВОЧНЫЕ Папа может сос п/о мгс 2*2_45с   ОСТАНКИНО</v>
          </cell>
          <cell r="D143">
            <v>128.69999999999999</v>
          </cell>
          <cell r="F143">
            <v>128.69999999999999</v>
          </cell>
        </row>
        <row r="144">
          <cell r="A144" t="str">
            <v>5851 ЭКСТРА Папа может вар п/о   ОСТАНКИНО</v>
          </cell>
          <cell r="D144">
            <v>337</v>
          </cell>
          <cell r="F144">
            <v>337</v>
          </cell>
        </row>
        <row r="145">
          <cell r="A145" t="str">
            <v>5931 ОХОТНИЧЬЯ Папа может с/к в/у 1/220 8шт.   ОСТАНКИНО</v>
          </cell>
          <cell r="D145">
            <v>727</v>
          </cell>
          <cell r="F145">
            <v>727</v>
          </cell>
        </row>
        <row r="146">
          <cell r="A146" t="str">
            <v>5981 МОЛОЧНЫЕ ТРАДИЦ. сос п/о мгс 1*6_45с   ОСТАНКИНО</v>
          </cell>
          <cell r="D146">
            <v>156.4</v>
          </cell>
          <cell r="F146">
            <v>156.4</v>
          </cell>
        </row>
        <row r="147">
          <cell r="A147" t="str">
            <v>5982 МОЛОЧНЫЕ ТРАДИЦ. сос п/о мгс 0,6кг_СНГ  ОСТАНКИНО</v>
          </cell>
          <cell r="D147">
            <v>227</v>
          </cell>
          <cell r="F147">
            <v>227</v>
          </cell>
        </row>
        <row r="148">
          <cell r="A148" t="str">
            <v>6025 ВЕТЧ.ФИРМЕННАЯ С ИНДЕЙКОЙ п/о   ОСТАНКИНО</v>
          </cell>
          <cell r="D148">
            <v>15</v>
          </cell>
          <cell r="F148">
            <v>15</v>
          </cell>
        </row>
        <row r="149">
          <cell r="A149" t="str">
            <v>6041 МОЛОЧНЫЕ К ЗАВТРАКУ сос п/о мгс 1*3  ОСТАНКИНО</v>
          </cell>
          <cell r="D149">
            <v>291</v>
          </cell>
          <cell r="F149">
            <v>291</v>
          </cell>
        </row>
        <row r="150">
          <cell r="A150" t="str">
            <v>6042 МОЛОЧНЫЕ К ЗАВТРАКУ сос п/о в/у 0.4кг   ОСТАНКИНО</v>
          </cell>
          <cell r="D150">
            <v>999</v>
          </cell>
          <cell r="F150">
            <v>999</v>
          </cell>
        </row>
        <row r="151">
          <cell r="A151" t="str">
            <v>6113 СОЧНЫЕ сос п/о мгс 1*6_Ашан  ОСТАНКИНО</v>
          </cell>
          <cell r="D151">
            <v>1586.2570000000001</v>
          </cell>
          <cell r="F151">
            <v>1586.2570000000001</v>
          </cell>
        </row>
        <row r="152">
          <cell r="A152" t="str">
            <v>6123 МОЛОЧНЫЕ КЛАССИЧЕСКИЕ ПМ сос п/о мгс 2*4   ОСТАНКИНО</v>
          </cell>
          <cell r="D152">
            <v>598</v>
          </cell>
          <cell r="F152">
            <v>598</v>
          </cell>
        </row>
        <row r="153">
          <cell r="A153" t="str">
            <v>6144 МОЛОЧНЫЕ ТРАДИЦ сос п/о в/у 1/360 (1+1) ОСТАНКИНО</v>
          </cell>
          <cell r="D153">
            <v>145</v>
          </cell>
          <cell r="F153">
            <v>145</v>
          </cell>
        </row>
        <row r="154">
          <cell r="A154" t="str">
            <v>6213 СЕРВЕЛАТ ФИНСКИЙ СН в/к в/у 0.35кг 8шт.  ОСТАНКИНО</v>
          </cell>
          <cell r="D154">
            <v>382</v>
          </cell>
          <cell r="F154">
            <v>382</v>
          </cell>
        </row>
        <row r="155">
          <cell r="A155" t="str">
            <v>6215 СЕРВЕЛАТ ОРЕХОВЫЙ СН в/к в/у 0.35кг 8шт  ОСТАНКИНО</v>
          </cell>
          <cell r="D155">
            <v>271</v>
          </cell>
          <cell r="F155">
            <v>271</v>
          </cell>
        </row>
        <row r="156">
          <cell r="A156" t="str">
            <v>6217 ШПИКАЧКИ ДОМАШНИЕ СН п/о мгс 0.4кг 8шт.  ОСТАНКИНО</v>
          </cell>
          <cell r="D156">
            <v>96</v>
          </cell>
          <cell r="F156">
            <v>96</v>
          </cell>
        </row>
        <row r="157">
          <cell r="A157" t="str">
            <v>6221 НЕАПОЛИТАНСКИЙ ДУЭТ с/к с/н мгс 1/90  ОСТАНКИНО</v>
          </cell>
          <cell r="D157">
            <v>435</v>
          </cell>
          <cell r="F157">
            <v>436</v>
          </cell>
        </row>
        <row r="158">
          <cell r="A158" t="str">
            <v>6225 ИМПЕРСКАЯ И БАЛЫКОВАЯ в/к с/н мгс 1/90  ОСТАНКИНО</v>
          </cell>
          <cell r="D158">
            <v>442</v>
          </cell>
          <cell r="F158">
            <v>442</v>
          </cell>
        </row>
        <row r="159">
          <cell r="A159" t="str">
            <v>6227 МОЛОЧНЫЕ ТРАДИЦ. сос п/о мгс 0.6кг LTF  ОСТАНКИНО</v>
          </cell>
          <cell r="D159">
            <v>5</v>
          </cell>
          <cell r="F159">
            <v>5</v>
          </cell>
        </row>
        <row r="160">
          <cell r="A160" t="str">
            <v>6228 МЯСНОЕ АССОРТИ к/з с/н мгс 1/90 10шт.  ОСТАНКИНО</v>
          </cell>
          <cell r="D160">
            <v>589</v>
          </cell>
          <cell r="F160">
            <v>590</v>
          </cell>
        </row>
        <row r="161">
          <cell r="A161" t="str">
            <v>6233 БУЖЕНИНА ЗАПЕЧЕННАЯ с/н в/у 1/100 10шт.  ОСТАНКИНО</v>
          </cell>
          <cell r="D161">
            <v>90</v>
          </cell>
          <cell r="F161">
            <v>90</v>
          </cell>
        </row>
        <row r="162">
          <cell r="A162" t="str">
            <v>6241 ХОТ-ДОГ Папа может сос п/о мгс 0.38кг  ОСТАНКИНО</v>
          </cell>
          <cell r="D162">
            <v>87</v>
          </cell>
          <cell r="F162">
            <v>87</v>
          </cell>
        </row>
        <row r="163">
          <cell r="A163" t="str">
            <v>6247 ДОМАШНЯЯ Папа может вар п/о 0,4кг 8шт.  ОСТАНКИНО</v>
          </cell>
          <cell r="D163">
            <v>120</v>
          </cell>
          <cell r="F163">
            <v>120</v>
          </cell>
        </row>
        <row r="164">
          <cell r="A164" t="str">
            <v>6268 ГОВЯЖЬЯ Папа может вар п/о 0,4кг 8 шт.  ОСТАНКИНО</v>
          </cell>
          <cell r="D164">
            <v>299</v>
          </cell>
          <cell r="F164">
            <v>299</v>
          </cell>
        </row>
        <row r="165">
          <cell r="A165" t="str">
            <v>6281 СВИНИНА ДЕЛИКАТ. к/в мл/к в/у 0.3кг 45с  ОСТАНКИНО</v>
          </cell>
          <cell r="D165">
            <v>488</v>
          </cell>
          <cell r="F165">
            <v>488</v>
          </cell>
        </row>
        <row r="166">
          <cell r="A166" t="str">
            <v>6297 ФИЛЕЙНЫЕ сос ц/о в/у 1/270 12шт_45с  ОСТАНКИНО</v>
          </cell>
          <cell r="D166">
            <v>2085</v>
          </cell>
          <cell r="F166">
            <v>2085</v>
          </cell>
        </row>
        <row r="167">
          <cell r="A167" t="str">
            <v>6302 БАЛЫКОВАЯ СН в/к в/у 0.35кг 8шт.  ОСТАНКИНО</v>
          </cell>
          <cell r="D167">
            <v>287</v>
          </cell>
          <cell r="F167">
            <v>287</v>
          </cell>
        </row>
        <row r="168">
          <cell r="A168" t="str">
            <v>6303 МЯСНЫЕ Папа может сос п/о мгс 1.5*3  ОСТАНКИНО</v>
          </cell>
          <cell r="D168">
            <v>216.8</v>
          </cell>
          <cell r="F168">
            <v>216.8</v>
          </cell>
        </row>
        <row r="169">
          <cell r="A169" t="str">
            <v>6325 ДОКТОРСКАЯ ПРЕМИУМ вар п/о 0.4кг 8шт.  ОСТАНКИНО</v>
          </cell>
          <cell r="D169">
            <v>536</v>
          </cell>
          <cell r="F169">
            <v>536</v>
          </cell>
        </row>
        <row r="170">
          <cell r="A170" t="str">
            <v>6333 МЯСНАЯ Папа может вар п/о 0.4кг 8шт.  ОСТАНКИНО</v>
          </cell>
          <cell r="D170">
            <v>6640</v>
          </cell>
          <cell r="F170">
            <v>6640</v>
          </cell>
        </row>
        <row r="171">
          <cell r="A171" t="str">
            <v>6353 ЭКСТРА Папа может вар п/о 0.4кг 8шт.  ОСТАНКИНО</v>
          </cell>
          <cell r="D171">
            <v>1698</v>
          </cell>
          <cell r="F171">
            <v>1699</v>
          </cell>
        </row>
        <row r="172">
          <cell r="A172" t="str">
            <v>6359 СЕРВЕЛАТ БАХЧИСАРАЙ в/к в/у 0.31кг  ОСТАНКИНО</v>
          </cell>
          <cell r="D172">
            <v>1</v>
          </cell>
          <cell r="F172">
            <v>1</v>
          </cell>
        </row>
        <row r="173">
          <cell r="A173" t="str">
            <v>6392 ФИЛЕЙНАЯ Папа может вар п/о 0.4кг. ОСТАНКИНО</v>
          </cell>
          <cell r="D173">
            <v>4550</v>
          </cell>
          <cell r="F173">
            <v>4551</v>
          </cell>
        </row>
        <row r="174">
          <cell r="A174" t="str">
            <v>6427 КЛАССИЧЕСКАЯ ПМ вар п/о 0.35кг 8шт. ОСТАНКИНО</v>
          </cell>
          <cell r="D174">
            <v>904</v>
          </cell>
          <cell r="F174">
            <v>905</v>
          </cell>
        </row>
        <row r="175">
          <cell r="A175" t="str">
            <v>6438 БОГАТЫРСКИЕ Папа Может сос п/о в/у 0,3кг  ОСТАНКИНО</v>
          </cell>
          <cell r="D175">
            <v>465</v>
          </cell>
          <cell r="F175">
            <v>465</v>
          </cell>
        </row>
        <row r="176">
          <cell r="A176" t="str">
            <v>6450 БЕКОН с/к с/н в/у 1/100 10шт.  ОСТАНКИНО</v>
          </cell>
          <cell r="D176">
            <v>401</v>
          </cell>
          <cell r="F176">
            <v>401</v>
          </cell>
        </row>
        <row r="177">
          <cell r="A177" t="str">
            <v>6453 ЭКСТРА Папа может с/к с/н в/у 1/100 14шт.   ОСТАНКИНО</v>
          </cell>
          <cell r="D177">
            <v>857</v>
          </cell>
          <cell r="F177">
            <v>857</v>
          </cell>
        </row>
        <row r="178">
          <cell r="A178" t="str">
            <v>6454 АРОМАТНАЯ с/к с/н в/у 1/100 14шт.  ОСТАНКИНО</v>
          </cell>
          <cell r="D178">
            <v>668</v>
          </cell>
          <cell r="F178">
            <v>668</v>
          </cell>
        </row>
        <row r="179">
          <cell r="A179" t="str">
            <v>6475 С СЫРОМ Папа может сос ц/о мгс 0.4кг6шт  ОСТАНКИНО</v>
          </cell>
          <cell r="D179">
            <v>173</v>
          </cell>
          <cell r="F179">
            <v>173</v>
          </cell>
        </row>
        <row r="180">
          <cell r="A180" t="str">
            <v>6521 СЕРВЕЛАТ ФИНСКИЙ СН в/к п/о 0.6кг 6шт.  ОСТАНКИНО</v>
          </cell>
          <cell r="D180">
            <v>3</v>
          </cell>
          <cell r="F180">
            <v>3</v>
          </cell>
        </row>
        <row r="181">
          <cell r="A181" t="str">
            <v>6527 ШПИКАЧКИ СОЧНЫЕ ПМ сар б/о мгс 1*3 45с ОСТАНКИНО</v>
          </cell>
          <cell r="D181">
            <v>438.6</v>
          </cell>
          <cell r="F181">
            <v>438.6</v>
          </cell>
        </row>
        <row r="182">
          <cell r="A182" t="str">
            <v>6562 СЕРВЕЛАТ КАРЕЛЬСКИЙ СН в/к в/у 0,28кг  ОСТАНКИНО</v>
          </cell>
          <cell r="D182">
            <v>493</v>
          </cell>
          <cell r="F182">
            <v>493</v>
          </cell>
        </row>
        <row r="183">
          <cell r="A183" t="str">
            <v>6563 СЛИВОЧНЫЕ СН сос п/о мгс 1*6  ОСТАНКИНО</v>
          </cell>
          <cell r="D183">
            <v>55.1</v>
          </cell>
          <cell r="F183">
            <v>55.1</v>
          </cell>
        </row>
        <row r="184">
          <cell r="A184" t="str">
            <v>6593 ДОКТОРСКАЯ СН вар п/о 0.45кг 8шт.  ОСТАНКИНО</v>
          </cell>
          <cell r="D184">
            <v>153</v>
          </cell>
          <cell r="F184">
            <v>153</v>
          </cell>
        </row>
        <row r="185">
          <cell r="A185" t="str">
            <v>6595 МОЛОЧНАЯ СН вар п/о 0.45кг 8шт.  ОСТАНКИНО</v>
          </cell>
          <cell r="D185">
            <v>161</v>
          </cell>
          <cell r="F185">
            <v>161</v>
          </cell>
        </row>
        <row r="186">
          <cell r="A186" t="str">
            <v>6597 РУССКАЯ СН вар п/о 0.45кг 8шт.  ОСТАНКИНО</v>
          </cell>
          <cell r="D186">
            <v>88</v>
          </cell>
          <cell r="F186">
            <v>88</v>
          </cell>
        </row>
        <row r="187">
          <cell r="A187" t="str">
            <v>6601 ГОВЯЖЬИ СН сос п/о мгс 1*6  ОСТАНКИНО</v>
          </cell>
          <cell r="D187">
            <v>179.3</v>
          </cell>
          <cell r="F187">
            <v>179.3</v>
          </cell>
        </row>
        <row r="188">
          <cell r="A188" t="str">
            <v>6602 БАВАРСКИЕ ПМ сос ц/о мгс 0,35кг 8шт.  ОСТАНКИНО</v>
          </cell>
          <cell r="D188">
            <v>1023</v>
          </cell>
          <cell r="F188">
            <v>1024</v>
          </cell>
        </row>
        <row r="189">
          <cell r="A189" t="str">
            <v>6644 СОЧНЫЕ ПМ сос п/о мгс 0,41кг 10шт.  ОСТАНКИНО</v>
          </cell>
          <cell r="D189">
            <v>1</v>
          </cell>
          <cell r="F189">
            <v>1</v>
          </cell>
        </row>
        <row r="190">
          <cell r="A190" t="str">
            <v>6645 ВЕТЧ.КЛАССИЧЕСКАЯ СН п/о 0.8кг 4шт.  ОСТАНКИНО</v>
          </cell>
          <cell r="D190">
            <v>61</v>
          </cell>
          <cell r="F190">
            <v>61</v>
          </cell>
        </row>
        <row r="191">
          <cell r="A191" t="str">
            <v>6658 АРОМАТНАЯ С ЧЕСНОЧКОМ СН в/к мтс 0.330кг  ОСТАНКИНО</v>
          </cell>
          <cell r="D191">
            <v>200</v>
          </cell>
          <cell r="F191">
            <v>200</v>
          </cell>
        </row>
        <row r="192">
          <cell r="A192" t="str">
            <v>6661 СОЧНЫЙ ГРИЛЬ ПМ сос п/о мгс 1.5*4_Маяк  ОСТАНКИНО</v>
          </cell>
          <cell r="D192">
            <v>64.099999999999994</v>
          </cell>
          <cell r="F192">
            <v>64.099999999999994</v>
          </cell>
        </row>
        <row r="193">
          <cell r="A193" t="str">
            <v>6666 БОЯНСКАЯ Папа может п/к в/у 0,28кг 8 шт. ОСТАНКИНО</v>
          </cell>
          <cell r="D193">
            <v>1250</v>
          </cell>
          <cell r="F193">
            <v>1250</v>
          </cell>
        </row>
        <row r="194">
          <cell r="A194" t="str">
            <v>6669 ВЕНСКАЯ САЛЯМИ п/к в/у 0.28кг 8шт  ОСТАНКИНО</v>
          </cell>
          <cell r="D194">
            <v>543</v>
          </cell>
          <cell r="F194">
            <v>543</v>
          </cell>
        </row>
        <row r="195">
          <cell r="A195" t="str">
            <v>6683 СЕРВЕЛАТ ЗЕРНИСТЫЙ ПМ в/к в/у 0,35кг  ОСТАНКИНО</v>
          </cell>
          <cell r="D195">
            <v>2212</v>
          </cell>
          <cell r="F195">
            <v>2214</v>
          </cell>
        </row>
        <row r="196">
          <cell r="A196" t="str">
            <v>6684 СЕРВЕЛАТ КАРЕЛЬСКИЙ ПМ в/к в/у 0.28кг  ОСТАНКИНО</v>
          </cell>
          <cell r="D196">
            <v>1568</v>
          </cell>
          <cell r="F196">
            <v>1572</v>
          </cell>
        </row>
        <row r="197">
          <cell r="A197" t="str">
            <v>6689 СЕРВЕЛАТ ОХОТНИЧИЙ ПМ в/к в/у 0,35кг 8шт  ОСТАНКИНО</v>
          </cell>
          <cell r="D197">
            <v>7761</v>
          </cell>
          <cell r="F197">
            <v>7764</v>
          </cell>
        </row>
        <row r="198">
          <cell r="A198" t="str">
            <v>6692 СЕРВЕЛАТ ПРИМА в/к в/у 0.28кг 8шт.  ОСТАНКИНО</v>
          </cell>
          <cell r="D198">
            <v>546</v>
          </cell>
          <cell r="F198">
            <v>546</v>
          </cell>
        </row>
        <row r="199">
          <cell r="A199" t="str">
            <v>6697 СЕРВЕЛАТ ФИНСКИЙ ПМ в/к в/у 0,35кг 8шт.  ОСТАНКИНО</v>
          </cell>
          <cell r="D199">
            <v>6416</v>
          </cell>
          <cell r="F199">
            <v>6417</v>
          </cell>
        </row>
        <row r="200">
          <cell r="A200" t="str">
            <v>6713 СОЧНЫЙ ГРИЛЬ ПМ сос п/о мгс 0.41кг 8шт.  ОСТАНКИНО</v>
          </cell>
          <cell r="D200">
            <v>1557</v>
          </cell>
          <cell r="F200">
            <v>1557</v>
          </cell>
        </row>
        <row r="201">
          <cell r="A201" t="str">
            <v>6716 ОСОБАЯ Коровино (в сетке) 0.5кг 8шт.  ОСТАНКИНО</v>
          </cell>
          <cell r="D201">
            <v>599</v>
          </cell>
          <cell r="F201">
            <v>600</v>
          </cell>
        </row>
        <row r="202">
          <cell r="A202" t="str">
            <v>6717 ДОКТОРСКАЯ ОРИГИН. ц/о в/у 0.5кг 6шт.  ОСТАНКИНО</v>
          </cell>
          <cell r="D202">
            <v>7</v>
          </cell>
          <cell r="F202">
            <v>7</v>
          </cell>
        </row>
        <row r="203">
          <cell r="A203" t="str">
            <v>6722 СОЧНЫЕ ПМ сос п/о мгс 0,41кг 10шт.  ОСТАНКИНО</v>
          </cell>
          <cell r="D203">
            <v>5985</v>
          </cell>
          <cell r="F203">
            <v>5987</v>
          </cell>
        </row>
        <row r="204">
          <cell r="A204" t="str">
            <v>6726 СЛИВОЧНЫЕ ПМ сос п/о мгс 0.41кг 10шт.  ОСТАНКИНО</v>
          </cell>
          <cell r="D204">
            <v>2531</v>
          </cell>
          <cell r="F204">
            <v>2531</v>
          </cell>
        </row>
        <row r="205">
          <cell r="A205" t="str">
            <v>6734 ОСОБАЯ СО ШПИКОМ Коровино (в сетке) 0,5кг ОСТАНКИНО</v>
          </cell>
          <cell r="D205">
            <v>82</v>
          </cell>
          <cell r="F205">
            <v>82</v>
          </cell>
        </row>
        <row r="206">
          <cell r="A206" t="str">
            <v>6750 МОЛОЧНЫЕ ГОСТ СН сос п/о мгс 0,41 кг 10шт ОСТАНКИНО</v>
          </cell>
          <cell r="D206">
            <v>118</v>
          </cell>
          <cell r="F206">
            <v>118</v>
          </cell>
        </row>
        <row r="207">
          <cell r="A207" t="str">
            <v>6751 СЛИВОЧНЫЕ СН сос п/о мгс 0,41кг 10шт.  ОСТАНКИНО</v>
          </cell>
          <cell r="D207">
            <v>212</v>
          </cell>
          <cell r="F207">
            <v>212</v>
          </cell>
        </row>
        <row r="208">
          <cell r="A208" t="str">
            <v>6756 ВЕТЧ.ЛЮБИТЕЛЬСКАЯ п/о  ОСТАНКИНО</v>
          </cell>
          <cell r="D208">
            <v>109.9</v>
          </cell>
          <cell r="F208">
            <v>109.9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90</v>
          </cell>
          <cell r="F209">
            <v>90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106</v>
          </cell>
          <cell r="F210">
            <v>106</v>
          </cell>
        </row>
        <row r="211">
          <cell r="A211" t="str">
            <v>БОНУС Z-ОСОБАЯ Коровино вар п/о (5324)  ОСТАНКИНО</v>
          </cell>
          <cell r="D211">
            <v>40</v>
          </cell>
          <cell r="F211">
            <v>40</v>
          </cell>
        </row>
        <row r="212">
          <cell r="A212" t="str">
            <v>БОНУС Z-ОСОБАЯ Коровино вар п/о 0.5кг_СНГ (6305)  ОСТАНКИНО</v>
          </cell>
          <cell r="D212">
            <v>24</v>
          </cell>
          <cell r="F212">
            <v>24</v>
          </cell>
        </row>
        <row r="213">
          <cell r="A213" t="str">
            <v>БОНУС СОЧНЫЕ сос п/о мгс 0.41кг_UZ (6087)  ОСТАНКИНО</v>
          </cell>
          <cell r="D213">
            <v>828</v>
          </cell>
          <cell r="F213">
            <v>828</v>
          </cell>
        </row>
        <row r="214">
          <cell r="A214" t="str">
            <v>БОНУС СОЧНЫЕ сос п/о мгс 1*6_UZ (6088)  ОСТАНКИНО</v>
          </cell>
          <cell r="D214">
            <v>261</v>
          </cell>
          <cell r="F214">
            <v>261</v>
          </cell>
        </row>
        <row r="215">
          <cell r="A215" t="str">
            <v>БОНУС_273  Сосиски Сочинки с сочной грудинкой, МГС 0.4кг,   ПОКОМ</v>
          </cell>
          <cell r="F215">
            <v>1188</v>
          </cell>
        </row>
        <row r="216">
          <cell r="A216" t="str">
            <v>БОНУС_283  Сосиски Сочинки, ВЕС, ТМ Стародворье ПОКОМ</v>
          </cell>
          <cell r="F216">
            <v>376.07400000000001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F217">
            <v>263.09199999999998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451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510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16</v>
          </cell>
          <cell r="F220">
            <v>16</v>
          </cell>
        </row>
        <row r="221">
          <cell r="A221" t="str">
            <v>БОНУС_Пельмени Бульмени с говядиной и свининой Горячая штучка 0,43  ПОКОМ</v>
          </cell>
          <cell r="F221">
            <v>162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F222">
            <v>314</v>
          </cell>
        </row>
        <row r="223">
          <cell r="A223" t="str">
            <v>БОНУС_Сервелат Фирменый в/к 0,10 кг.шт. нарезка (лоток с ср.защ.атм.)  СПК</v>
          </cell>
          <cell r="D223">
            <v>37</v>
          </cell>
          <cell r="F223">
            <v>37</v>
          </cell>
        </row>
        <row r="224">
          <cell r="A224" t="str">
            <v>Бутербродная вареная 0,47 кг шт.  СПК</v>
          </cell>
          <cell r="D224">
            <v>27</v>
          </cell>
          <cell r="F224">
            <v>27</v>
          </cell>
        </row>
        <row r="225">
          <cell r="A225" t="str">
            <v>Вацлавская вареная 400 гр.шт.  СПК</v>
          </cell>
          <cell r="D225">
            <v>7</v>
          </cell>
          <cell r="F225">
            <v>7</v>
          </cell>
        </row>
        <row r="226">
          <cell r="A226" t="str">
            <v>Вацлавская вареная ВЕС СПК</v>
          </cell>
          <cell r="D226">
            <v>5</v>
          </cell>
          <cell r="F226">
            <v>5</v>
          </cell>
        </row>
        <row r="227">
          <cell r="A227" t="str">
            <v>Вацлавская п/к (черева) 390 гр.шт. термоус.пак  СПК</v>
          </cell>
          <cell r="D227">
            <v>36</v>
          </cell>
          <cell r="F227">
            <v>36</v>
          </cell>
        </row>
        <row r="228">
          <cell r="A228" t="str">
            <v>ВЫВЕДЕНА.Наггетсы из печи 0,25кг ТМ Вязанка ТС Наггетсы замор.  ПОКОМ</v>
          </cell>
          <cell r="F228">
            <v>1</v>
          </cell>
        </row>
        <row r="229">
          <cell r="A229" t="str">
            <v>Готовые чебупели острые с мясом Горячая штучка 0,3 кг зам  ПОКОМ</v>
          </cell>
          <cell r="F229">
            <v>279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474</v>
          </cell>
          <cell r="F230">
            <v>1771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535</v>
          </cell>
          <cell r="F231">
            <v>1672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30</v>
          </cell>
          <cell r="F232">
            <v>352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41</v>
          </cell>
          <cell r="F233">
            <v>41</v>
          </cell>
        </row>
        <row r="234">
          <cell r="A234" t="str">
            <v>Дельгаро с/в "Эликатессе" 140 гр.шт.  СПК</v>
          </cell>
          <cell r="D234">
            <v>54</v>
          </cell>
          <cell r="F234">
            <v>54</v>
          </cell>
        </row>
        <row r="235">
          <cell r="A235" t="str">
            <v>Деревенская рубленая вареная 350 гр.шт. термоус. пак.  СПК</v>
          </cell>
          <cell r="D235">
            <v>3</v>
          </cell>
          <cell r="F235">
            <v>3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144</v>
          </cell>
          <cell r="F236">
            <v>144</v>
          </cell>
        </row>
        <row r="237">
          <cell r="A237" t="str">
            <v>Докторская вареная в/с 0,47 кг шт.  СПК</v>
          </cell>
          <cell r="D237">
            <v>9</v>
          </cell>
          <cell r="F237">
            <v>9</v>
          </cell>
        </row>
        <row r="238">
          <cell r="A238" t="str">
            <v>Докторская вареная термоус.пак. "Высокий вкус"  СПК</v>
          </cell>
          <cell r="D238">
            <v>129</v>
          </cell>
          <cell r="F238">
            <v>129</v>
          </cell>
        </row>
        <row r="239">
          <cell r="A239" t="str">
            <v>Жар-боллы с курочкой и сыром, ВЕС ТМ Зареченские  ПОКОМ</v>
          </cell>
          <cell r="D239">
            <v>6.7</v>
          </cell>
          <cell r="F239">
            <v>158.80099999999999</v>
          </cell>
        </row>
        <row r="240">
          <cell r="A240" t="str">
            <v>Жар-ладушки с мясом ТМ Зареченские ВЕС ПОКОМ</v>
          </cell>
          <cell r="D240">
            <v>7.4</v>
          </cell>
          <cell r="F240">
            <v>311.40300000000002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51.8</v>
          </cell>
        </row>
        <row r="242">
          <cell r="A242" t="str">
            <v>Жар-ладушки с яблоком и грушей ТМ Зареченские ВЕС ПОКОМ</v>
          </cell>
          <cell r="F242">
            <v>35.6</v>
          </cell>
        </row>
        <row r="243">
          <cell r="A243" t="str">
            <v>ЖАР-мени ВЕС ТМ Зареченские  ПОКОМ</v>
          </cell>
          <cell r="D243">
            <v>5</v>
          </cell>
          <cell r="F243">
            <v>192.50299999999999</v>
          </cell>
        </row>
        <row r="244">
          <cell r="A244" t="str">
            <v>Карбонад Юбилейный 0,13кг нар.д/ф шт. СПК</v>
          </cell>
          <cell r="D244">
            <v>26</v>
          </cell>
          <cell r="F244">
            <v>26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4</v>
          </cell>
          <cell r="F245">
            <v>4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4</v>
          </cell>
          <cell r="F246">
            <v>4</v>
          </cell>
        </row>
        <row r="247">
          <cell r="A247" t="str">
            <v>Классика с/к 235 гр.шт. "Высокий вкус"  СПК</v>
          </cell>
          <cell r="D247">
            <v>87</v>
          </cell>
          <cell r="F247">
            <v>87</v>
          </cell>
        </row>
        <row r="248">
          <cell r="A248" t="str">
            <v>Классическая с/к "Сибирский стандарт" 560 гр.шт.  СПК</v>
          </cell>
          <cell r="D248">
            <v>4176</v>
          </cell>
          <cell r="F248">
            <v>4776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421</v>
          </cell>
          <cell r="F249">
            <v>421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306</v>
          </cell>
          <cell r="F250">
            <v>306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161</v>
          </cell>
          <cell r="F251">
            <v>161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40</v>
          </cell>
          <cell r="F252">
            <v>40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13</v>
          </cell>
          <cell r="F253">
            <v>13</v>
          </cell>
        </row>
        <row r="254">
          <cell r="A254" t="str">
            <v>Краковская п/к (черева) 390 гр.шт. термоус.пак. СПК</v>
          </cell>
          <cell r="D254">
            <v>12</v>
          </cell>
          <cell r="F254">
            <v>12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2</v>
          </cell>
          <cell r="F255">
            <v>458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578</v>
          </cell>
          <cell r="F256">
            <v>1487</v>
          </cell>
        </row>
        <row r="257">
          <cell r="A257" t="str">
            <v>Ла Фаворте с/в "Эликатессе" 140 гр.шт.  СПК</v>
          </cell>
          <cell r="D257">
            <v>90</v>
          </cell>
          <cell r="F257">
            <v>90</v>
          </cell>
        </row>
        <row r="258">
          <cell r="A258" t="str">
            <v>Ливерная Печеночная "Просто выгодно" 0,3 кг.шт.  СПК</v>
          </cell>
          <cell r="D258">
            <v>85</v>
          </cell>
          <cell r="F258">
            <v>85</v>
          </cell>
        </row>
        <row r="259">
          <cell r="A259" t="str">
            <v>Любительская вареная термоус.пак. "Высокий вкус"  СПК</v>
          </cell>
          <cell r="D259">
            <v>117</v>
          </cell>
          <cell r="F259">
            <v>117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1.8</v>
          </cell>
          <cell r="F260">
            <v>44.502000000000002</v>
          </cell>
        </row>
        <row r="261">
          <cell r="A261" t="str">
            <v>Мини-сосиски в тесте "Фрайпики" 3,7кг ВЕС,  ПОКОМ</v>
          </cell>
          <cell r="F261">
            <v>3.7</v>
          </cell>
        </row>
        <row r="262">
          <cell r="A262" t="str">
            <v>Мини-сосиски в тесте "Фрайпики" 3,7кг ВЕС, ТМ Зареченские  ПОКОМ</v>
          </cell>
          <cell r="D262">
            <v>7.4</v>
          </cell>
          <cell r="F262">
            <v>222.40100000000001</v>
          </cell>
        </row>
        <row r="263">
          <cell r="A263" t="str">
            <v>Мусульманская вареная "Просто выгодно"  СПК</v>
          </cell>
          <cell r="D263">
            <v>23</v>
          </cell>
          <cell r="F263">
            <v>23</v>
          </cell>
        </row>
        <row r="264">
          <cell r="A264" t="str">
            <v>Мусульманская п/к "Просто выгодно" термофор.пак.  СПК</v>
          </cell>
          <cell r="D264">
            <v>11</v>
          </cell>
          <cell r="F264">
            <v>11</v>
          </cell>
        </row>
        <row r="265">
          <cell r="A265" t="str">
            <v>Наггетсы из печи 0,25кг ТМ Вязанка ТС Няняггетсы Сливушки замор.  ПОКОМ</v>
          </cell>
          <cell r="D265">
            <v>5</v>
          </cell>
          <cell r="F265">
            <v>1990</v>
          </cell>
        </row>
        <row r="266">
          <cell r="A266" t="str">
            <v>Наггетсы Нагетосы Сочная курочка ТМ Горячая штучка 0,25 кг зам  ПОКОМ</v>
          </cell>
          <cell r="D266">
            <v>9</v>
          </cell>
          <cell r="F266">
            <v>1510</v>
          </cell>
        </row>
        <row r="267">
          <cell r="A267" t="str">
            <v>Наггетсы с индейкой 0,25кг ТМ Вязанка ТС Няняггетсы Сливушки НД2 замор.  ПОКОМ</v>
          </cell>
          <cell r="D267">
            <v>6</v>
          </cell>
          <cell r="F267">
            <v>1684</v>
          </cell>
        </row>
        <row r="268">
          <cell r="A268" t="str">
            <v>Наггетсы с куриным филе и сыром ТМ Вязанка 0,25 кг ПОКОМ</v>
          </cell>
          <cell r="D268">
            <v>6</v>
          </cell>
          <cell r="F268">
            <v>519</v>
          </cell>
        </row>
        <row r="269">
          <cell r="A269" t="str">
            <v>Наггетсы Хрустящие ТМ Зареченские. ВЕС ПОКОМ</v>
          </cell>
          <cell r="F269">
            <v>341.00400000000002</v>
          </cell>
        </row>
        <row r="270">
          <cell r="A270" t="str">
            <v>Новосибирская с/к 0,10 кг.шт. нарезка (лоток с ср.защ.атм.) "Высокий вкус"  СПК</v>
          </cell>
          <cell r="D270">
            <v>24</v>
          </cell>
          <cell r="F270">
            <v>24</v>
          </cell>
        </row>
        <row r="271">
          <cell r="A271" t="str">
            <v>Оригинальная с перцем с/к  СПК</v>
          </cell>
          <cell r="D271">
            <v>282.05</v>
          </cell>
          <cell r="F271">
            <v>282.05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3708</v>
          </cell>
          <cell r="F272">
            <v>3708</v>
          </cell>
        </row>
        <row r="273">
          <cell r="A273" t="str">
            <v>Особая вареная  СПК</v>
          </cell>
          <cell r="D273">
            <v>15</v>
          </cell>
          <cell r="F273">
            <v>15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8</v>
          </cell>
          <cell r="F274">
            <v>8</v>
          </cell>
        </row>
        <row r="275">
          <cell r="A275" t="str">
            <v>Пельмени Grandmeni со сливочным маслом Горячая штучка 0,75 кг ПОКОМ</v>
          </cell>
          <cell r="D275">
            <v>3</v>
          </cell>
          <cell r="F275">
            <v>340</v>
          </cell>
        </row>
        <row r="276">
          <cell r="A276" t="str">
            <v>Пельмени Бигбули #МЕГАВКУСИЩЕ с сочной грудинкой 0,43 кг  ПОКОМ</v>
          </cell>
          <cell r="F276">
            <v>93</v>
          </cell>
        </row>
        <row r="277">
          <cell r="A277" t="str">
            <v>Пельмени Бигбули #МЕГАВКУСИЩЕ с сочной грудинкой 0,9 кг  ПОКОМ</v>
          </cell>
          <cell r="F277">
            <v>746</v>
          </cell>
        </row>
        <row r="278">
          <cell r="A278" t="str">
            <v>Пельмени Бигбули с мясом, Горячая штучка 0,43кг  ПОКОМ</v>
          </cell>
          <cell r="F278">
            <v>212</v>
          </cell>
        </row>
        <row r="279">
          <cell r="A279" t="str">
            <v>Пельмени Бигбули с мясом, Горячая штучка 0,9кг  ПОКОМ</v>
          </cell>
          <cell r="D279">
            <v>2</v>
          </cell>
          <cell r="F279">
            <v>319</v>
          </cell>
        </row>
        <row r="280">
          <cell r="A280" t="str">
            <v>Пельмени Бигбули со сливоч.маслом (Мегамаслище) ТМ БУЛЬМЕНИ сфера 0,43. замор. ПОКОМ</v>
          </cell>
          <cell r="F280">
            <v>999</v>
          </cell>
        </row>
        <row r="281">
          <cell r="A281" t="str">
            <v>Пельмени Бигбули со сливочным маслом #МЕГАМАСЛИЩЕ Горячая штучка 0,9 кг  ПОКОМ</v>
          </cell>
          <cell r="D281">
            <v>2</v>
          </cell>
          <cell r="F281">
            <v>165</v>
          </cell>
        </row>
        <row r="282">
          <cell r="A282" t="str">
            <v>Пельмени Бульмени по-сибирски с говядиной и свининой ТМ Горячая штучка 0,8 кг ПОКОМ</v>
          </cell>
          <cell r="F282">
            <v>658</v>
          </cell>
        </row>
        <row r="283">
          <cell r="A283" t="str">
            <v>Пельмени Бульмени с говядиной и свининой Горячая шт. 0,9 кг  ПОКОМ</v>
          </cell>
          <cell r="D283">
            <v>1566</v>
          </cell>
          <cell r="F283">
            <v>2952</v>
          </cell>
        </row>
        <row r="284">
          <cell r="A284" t="str">
            <v>Пельмени Бульмени с говядиной и свининой Горячая штучка 0,43  ПОКОМ</v>
          </cell>
          <cell r="D284">
            <v>7</v>
          </cell>
          <cell r="F284">
            <v>1451</v>
          </cell>
        </row>
        <row r="285">
          <cell r="A285" t="str">
            <v>Пельмени Бульмени с говядиной и свининой Наваристые Горячая штучка ВЕС  ПОКОМ</v>
          </cell>
          <cell r="D285">
            <v>15</v>
          </cell>
          <cell r="F285">
            <v>1135.001</v>
          </cell>
        </row>
        <row r="286">
          <cell r="A286" t="str">
            <v>Пельмени Бульмени со сливочным маслом Горячая штучка 0,9 кг  ПОКОМ</v>
          </cell>
          <cell r="D286">
            <v>1881</v>
          </cell>
          <cell r="F286">
            <v>4015</v>
          </cell>
        </row>
        <row r="287">
          <cell r="A287" t="str">
            <v>Пельмени Бульмени со сливочным маслом ТМ Горячая шт. 0,43 кг  ПОКОМ</v>
          </cell>
          <cell r="D287">
            <v>8</v>
          </cell>
          <cell r="F287">
            <v>876</v>
          </cell>
        </row>
        <row r="288">
          <cell r="A288" t="str">
            <v>Пельмени Левантские ТМ Особый рецепт 0,8 кг  ПОКОМ</v>
          </cell>
          <cell r="F288">
            <v>3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F289">
            <v>172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10</v>
          </cell>
          <cell r="F290">
            <v>1168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11</v>
          </cell>
          <cell r="F291">
            <v>263</v>
          </cell>
        </row>
        <row r="292">
          <cell r="A292" t="str">
            <v>Пельмени Отборные с говядиной и свининой 0,43 кг ТМ Стародворье ТС Медвежье ушко</v>
          </cell>
          <cell r="F292">
            <v>11</v>
          </cell>
        </row>
        <row r="293">
          <cell r="A293" t="str">
            <v>Пельмени С говядиной и свининой, ВЕС, сфера пуговки Мясная Галерея  ПОКОМ</v>
          </cell>
          <cell r="D293">
            <v>5</v>
          </cell>
          <cell r="F293">
            <v>555.005</v>
          </cell>
        </row>
        <row r="294">
          <cell r="A294" t="str">
            <v>Пельмени Со свининой и говядиной ТМ Особый рецепт Любимая ложка 1,0 кг  ПОКОМ</v>
          </cell>
          <cell r="D294">
            <v>20</v>
          </cell>
          <cell r="F294">
            <v>653</v>
          </cell>
        </row>
        <row r="295">
          <cell r="A295" t="str">
            <v>Пельмени Сочные сфера 0,9 кг ТМ Стародворье ПОКОМ</v>
          </cell>
          <cell r="F295">
            <v>937</v>
          </cell>
        </row>
        <row r="296">
          <cell r="A296" t="str">
            <v>Пипперони с/к "Эликатессе" 0,10 кг.шт.  СПК</v>
          </cell>
          <cell r="D296">
            <v>7</v>
          </cell>
          <cell r="F296">
            <v>7</v>
          </cell>
        </row>
        <row r="297">
          <cell r="A297" t="str">
            <v>Пипперони с/к "Эликатессе" 0,20 кг.шт.  СПК</v>
          </cell>
          <cell r="D297">
            <v>11</v>
          </cell>
          <cell r="F297">
            <v>11</v>
          </cell>
        </row>
        <row r="298">
          <cell r="A298" t="str">
            <v>Плавленый Сыр 45% "С ветчиной" СТМ "ПапаМожет" 180гр  ОСТАНКИНО</v>
          </cell>
          <cell r="D298">
            <v>27</v>
          </cell>
          <cell r="F298">
            <v>27</v>
          </cell>
        </row>
        <row r="299">
          <cell r="A299" t="str">
            <v>Плавленый Сыр 45% "С грибами" СТМ "ПапаМожет 180гр  ОСТАНКИНО</v>
          </cell>
          <cell r="D299">
            <v>26</v>
          </cell>
          <cell r="F299">
            <v>26</v>
          </cell>
        </row>
        <row r="300">
          <cell r="A300" t="str">
            <v>По-Австрийски с/к 260 гр.шт. "Высокий вкус"  СПК</v>
          </cell>
          <cell r="D300">
            <v>134</v>
          </cell>
          <cell r="F300">
            <v>134</v>
          </cell>
        </row>
        <row r="301">
          <cell r="A301" t="str">
            <v>Покровская вареная 0,47 кг шт.  СПК</v>
          </cell>
          <cell r="D301">
            <v>36</v>
          </cell>
          <cell r="F301">
            <v>36</v>
          </cell>
        </row>
        <row r="302">
          <cell r="A302" t="str">
            <v>Продукт колбасный с сыром копченый Коровино 400 гр  ОСТАНКИНО</v>
          </cell>
          <cell r="D302">
            <v>41</v>
          </cell>
          <cell r="F302">
            <v>41</v>
          </cell>
        </row>
        <row r="303">
          <cell r="A303" t="str">
            <v>Салями Трюфель с/в "Эликатессе" 0,16 кг.шт.  СПК</v>
          </cell>
          <cell r="D303">
            <v>63</v>
          </cell>
          <cell r="F303">
            <v>63</v>
          </cell>
        </row>
        <row r="304">
          <cell r="A304" t="str">
            <v>Салями Финская с/к 235 гр.шт. "Высокий вкус"  СПК</v>
          </cell>
          <cell r="D304">
            <v>117</v>
          </cell>
          <cell r="F304">
            <v>117</v>
          </cell>
        </row>
        <row r="305">
          <cell r="A305" t="str">
            <v>Сардельки "Докторские" (черева) ( в ср.защ.атм.) 1.0 кг. "Высокий вкус"  СПК</v>
          </cell>
          <cell r="D305">
            <v>155</v>
          </cell>
          <cell r="F305">
            <v>315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121</v>
          </cell>
          <cell r="F306">
            <v>151</v>
          </cell>
        </row>
        <row r="307">
          <cell r="A307" t="str">
            <v>Сардельки из свинины (черева) ( в ср.защ.атм) "Высокий вкус"  СПК</v>
          </cell>
          <cell r="D307">
            <v>22</v>
          </cell>
          <cell r="F307">
            <v>22</v>
          </cell>
        </row>
        <row r="308">
          <cell r="A308" t="str">
            <v>Семейная с чесночком вареная (СПК+СКМ)  СПК</v>
          </cell>
          <cell r="D308">
            <v>525</v>
          </cell>
          <cell r="F308">
            <v>525</v>
          </cell>
        </row>
        <row r="309">
          <cell r="A309" t="str">
            <v>Семейная с чесночком Экстра вареная  СПК</v>
          </cell>
          <cell r="D309">
            <v>71.400000000000006</v>
          </cell>
          <cell r="F309">
            <v>71.400000000000006</v>
          </cell>
        </row>
        <row r="310">
          <cell r="A310" t="str">
            <v>Семейная с чесночком Экстра вареная 0,5 кг.шт.  СПК</v>
          </cell>
          <cell r="D310">
            <v>11</v>
          </cell>
          <cell r="F310">
            <v>11</v>
          </cell>
        </row>
        <row r="311">
          <cell r="A311" t="str">
            <v>Сервелат мелкозернистый в/к 0,5 кг.шт. термоус.пак. "Высокий вкус"  СПК</v>
          </cell>
          <cell r="D311">
            <v>10</v>
          </cell>
          <cell r="F311">
            <v>10</v>
          </cell>
        </row>
        <row r="312">
          <cell r="A312" t="str">
            <v>Сервелат Финский в/к 0,38 кг.шт. термофор.пак.  СПК</v>
          </cell>
          <cell r="D312">
            <v>7</v>
          </cell>
          <cell r="F312">
            <v>7</v>
          </cell>
        </row>
        <row r="313">
          <cell r="A313" t="str">
            <v>Сервелат Фирменный в/к 0,10 кг.шт. нарезка (лоток с ср.защ.атм.)  СПК</v>
          </cell>
          <cell r="D313">
            <v>36</v>
          </cell>
          <cell r="F313">
            <v>36</v>
          </cell>
        </row>
        <row r="314">
          <cell r="A314" t="str">
            <v>Сибирская особая с/к 0,10 кг.шт. нарезка (лоток с ср.защ.атм.)  СПК</v>
          </cell>
          <cell r="D314">
            <v>156</v>
          </cell>
          <cell r="F314">
            <v>156</v>
          </cell>
        </row>
        <row r="315">
          <cell r="A315" t="str">
            <v>Сибирская особая с/к 0,235 кг шт.  СПК</v>
          </cell>
          <cell r="D315">
            <v>208</v>
          </cell>
          <cell r="F315">
            <v>208</v>
          </cell>
        </row>
        <row r="316">
          <cell r="A316" t="str">
            <v>Славянская п/к 0,38 кг шт.термофор.пак.  СПК</v>
          </cell>
          <cell r="D316">
            <v>8</v>
          </cell>
          <cell r="F316">
            <v>8</v>
          </cell>
        </row>
        <row r="317">
          <cell r="A317" t="str">
            <v>Смак-мени с картофелем и сочной грудинкой ТМ Зареченские ПОКОМ</v>
          </cell>
          <cell r="D317">
            <v>3</v>
          </cell>
          <cell r="F317">
            <v>95</v>
          </cell>
        </row>
        <row r="318">
          <cell r="A318" t="str">
            <v>Смак-мени с мясом ТМ Зареченские ПОКОМ</v>
          </cell>
          <cell r="F318">
            <v>72</v>
          </cell>
        </row>
        <row r="319">
          <cell r="A319" t="str">
            <v>Смаколадьи с яблоком и грушей ТМ Зареченские,0,9 кг ПОКОМ</v>
          </cell>
          <cell r="D319">
            <v>3</v>
          </cell>
          <cell r="F319">
            <v>70</v>
          </cell>
        </row>
        <row r="320">
          <cell r="A320" t="str">
            <v>Сосиски "Баварские" 0,36 кг.шт. вак.упак.  СПК</v>
          </cell>
          <cell r="D320">
            <v>5</v>
          </cell>
          <cell r="F320">
            <v>5</v>
          </cell>
        </row>
        <row r="321">
          <cell r="A321" t="str">
            <v>Сосиски "БОЛЬШАЯ сосиска" "Сибирский стандарт" (лоток с ср.защ.атм.)  СПК</v>
          </cell>
          <cell r="D321">
            <v>288</v>
          </cell>
          <cell r="F321">
            <v>288</v>
          </cell>
        </row>
        <row r="322">
          <cell r="A322" t="str">
            <v>Сосиски "Молочные" 0,36 кг.шт. вак.упак.  СПК</v>
          </cell>
          <cell r="D322">
            <v>19</v>
          </cell>
          <cell r="F322">
            <v>19</v>
          </cell>
        </row>
        <row r="323">
          <cell r="A323" t="str">
            <v>Сосиски Классические (в ср.защ.атм.) СПК</v>
          </cell>
          <cell r="D323">
            <v>21</v>
          </cell>
          <cell r="F323">
            <v>21</v>
          </cell>
        </row>
        <row r="324">
          <cell r="A324" t="str">
            <v>Сосиски Мусульманские "Просто выгодно" (в ср.защ.атм.)  СПК</v>
          </cell>
          <cell r="D324">
            <v>32</v>
          </cell>
          <cell r="F324">
            <v>32</v>
          </cell>
        </row>
        <row r="325">
          <cell r="A325" t="str">
            <v>Сосиски Оригинальные ТМ Стародворье  0,33 кг.  ПОКОМ</v>
          </cell>
          <cell r="F325">
            <v>5</v>
          </cell>
        </row>
        <row r="326">
          <cell r="A326" t="str">
            <v>Сосиски Сливушки #нежнушки ТМ Вязанка  0,33 кг.  ПОКОМ</v>
          </cell>
          <cell r="F326">
            <v>4</v>
          </cell>
        </row>
        <row r="327">
          <cell r="A327" t="str">
            <v>Сочный мегачебурек ТМ Зареченские ВЕС ПОКОМ</v>
          </cell>
          <cell r="F327">
            <v>79.72</v>
          </cell>
        </row>
        <row r="328">
          <cell r="A328" t="str">
            <v>Сыр "Пармезан" 40% колотый 100 гр  ОСТАНКИНО</v>
          </cell>
          <cell r="D328">
            <v>4</v>
          </cell>
          <cell r="F328">
            <v>4</v>
          </cell>
        </row>
        <row r="329">
          <cell r="A329" t="str">
            <v>Сыр "Пармезан" 40% кусок 180 гр  ОСТАНКИНО</v>
          </cell>
          <cell r="D329">
            <v>80</v>
          </cell>
          <cell r="F329">
            <v>80</v>
          </cell>
        </row>
        <row r="330">
          <cell r="A330" t="str">
            <v>Сыр Боккончини копченый 40% 100 гр.  ОСТАНКИНО</v>
          </cell>
          <cell r="D330">
            <v>39</v>
          </cell>
          <cell r="F330">
            <v>39</v>
          </cell>
        </row>
        <row r="331">
          <cell r="A331" t="str">
            <v>Сыр колбасный копченый Папа Может 400 гр  ОСТАНКИНО</v>
          </cell>
          <cell r="D331">
            <v>28</v>
          </cell>
          <cell r="F331">
            <v>28</v>
          </cell>
        </row>
        <row r="332">
          <cell r="A332" t="str">
            <v>Сыр Папа Может "Пошехонский" 45% вес (= 3 кг)  ОСТАНКИНО</v>
          </cell>
          <cell r="D332">
            <v>9.3000000000000007</v>
          </cell>
          <cell r="F332">
            <v>9.3000000000000007</v>
          </cell>
        </row>
        <row r="333">
          <cell r="A333" t="str">
            <v>Сыр Папа Может "Сметанковый" 50% вес (=3кг)  ОСТАНКИНО</v>
          </cell>
          <cell r="D333">
            <v>21</v>
          </cell>
          <cell r="F333">
            <v>21</v>
          </cell>
        </row>
        <row r="334">
          <cell r="A334" t="str">
            <v>Сыр Папа Может Гауда  45% 200гр     Останкино</v>
          </cell>
          <cell r="D334">
            <v>397</v>
          </cell>
          <cell r="F334">
            <v>397</v>
          </cell>
        </row>
        <row r="335">
          <cell r="A335" t="str">
            <v>Сыр Папа Может Гауда  45% вес     Останкино</v>
          </cell>
          <cell r="D335">
            <v>17.5</v>
          </cell>
          <cell r="F335">
            <v>17.5</v>
          </cell>
        </row>
        <row r="336">
          <cell r="A336" t="str">
            <v>Сыр Папа Может Гауда 48%, нарез, 125г (9 шт)  Останкино</v>
          </cell>
          <cell r="D336">
            <v>2</v>
          </cell>
          <cell r="F336">
            <v>2</v>
          </cell>
        </row>
        <row r="337">
          <cell r="A337" t="str">
            <v>Сыр Папа Может Голландский  45% 200гр     Останкино</v>
          </cell>
          <cell r="D337">
            <v>316</v>
          </cell>
          <cell r="F337">
            <v>316</v>
          </cell>
        </row>
        <row r="338">
          <cell r="A338" t="str">
            <v>Сыр Папа Может Голландский  45% вес      Останкино</v>
          </cell>
          <cell r="D338">
            <v>42.5</v>
          </cell>
          <cell r="F338">
            <v>42.5</v>
          </cell>
        </row>
        <row r="339">
          <cell r="A339" t="str">
            <v>Сыр Папа Может Голландский 45%, нарез, 125г (9 шт)  Останкино</v>
          </cell>
          <cell r="D339">
            <v>270</v>
          </cell>
          <cell r="F339">
            <v>270</v>
          </cell>
        </row>
        <row r="340">
          <cell r="A340" t="str">
            <v>Сыр Папа Может Министерский 45% 200г  Останкино</v>
          </cell>
          <cell r="D340">
            <v>199</v>
          </cell>
          <cell r="F340">
            <v>199</v>
          </cell>
        </row>
        <row r="341">
          <cell r="A341" t="str">
            <v>Сыр Папа Может Российский 50%, нарезка 125г  Останкино</v>
          </cell>
          <cell r="D341">
            <v>313</v>
          </cell>
          <cell r="F341">
            <v>313</v>
          </cell>
        </row>
        <row r="342">
          <cell r="A342" t="str">
            <v>Сыр Папа Может Сливочный со вкусом.топл.молока 50% вес (=3,5кг)  Останкино</v>
          </cell>
          <cell r="D342">
            <v>93.5</v>
          </cell>
          <cell r="F342">
            <v>93.5</v>
          </cell>
        </row>
        <row r="343">
          <cell r="A343" t="str">
            <v>Сыр Папа Может Тильзитер   45% 200гр     Останкино</v>
          </cell>
          <cell r="D343">
            <v>421</v>
          </cell>
          <cell r="F343">
            <v>421</v>
          </cell>
        </row>
        <row r="344">
          <cell r="A344" t="str">
            <v>Сыр Папа Может Тильзитер   45% вес      Останкино</v>
          </cell>
          <cell r="D344">
            <v>43.5</v>
          </cell>
          <cell r="F344">
            <v>43.5</v>
          </cell>
        </row>
        <row r="345">
          <cell r="A345" t="str">
            <v>Сыр Плавл. Сливочный 55% 190гр  Останкино</v>
          </cell>
          <cell r="D345">
            <v>59</v>
          </cell>
          <cell r="F345">
            <v>59</v>
          </cell>
        </row>
        <row r="346">
          <cell r="A346" t="str">
            <v>Сыр полутвердый "Российский", ВЕС брус, с массовой долей жира 50%  ОСТАНКИНО</v>
          </cell>
          <cell r="D346">
            <v>56</v>
          </cell>
          <cell r="F346">
            <v>56</v>
          </cell>
        </row>
        <row r="347">
          <cell r="A347" t="str">
            <v>Сыр полутвердый "Сливочный", с массовой долей жира 50%.БРУС ОСТАНКИНО</v>
          </cell>
          <cell r="D347">
            <v>10</v>
          </cell>
          <cell r="F347">
            <v>10</v>
          </cell>
        </row>
        <row r="348">
          <cell r="A348" t="str">
            <v>Сыр рассольный жирный Чечил 45% 100 гр  ОСТАНКИНО</v>
          </cell>
          <cell r="D348">
            <v>28</v>
          </cell>
          <cell r="F348">
            <v>28</v>
          </cell>
        </row>
        <row r="349">
          <cell r="A349" t="str">
            <v>Сыр рассольный жирный Чечил копченый 45% 100 гр  ОСТАНКИНО</v>
          </cell>
          <cell r="D349">
            <v>6</v>
          </cell>
          <cell r="F349">
            <v>6</v>
          </cell>
        </row>
        <row r="350">
          <cell r="A350" t="str">
            <v>Сыр Скаморца свежий 40% 100 гр.  ОСТАНКИНО</v>
          </cell>
          <cell r="D350">
            <v>34</v>
          </cell>
          <cell r="F350">
            <v>34</v>
          </cell>
        </row>
        <row r="351">
          <cell r="A351" t="str">
            <v>Сыр Творож. Сливочный 140 гр  ОСТАНКИНО</v>
          </cell>
          <cell r="D351">
            <v>382</v>
          </cell>
          <cell r="F351">
            <v>382</v>
          </cell>
        </row>
        <row r="352">
          <cell r="A352" t="str">
            <v>Сыр творожный с зеленью 60% Папа может 140 гр.  ОСТАНКИНО</v>
          </cell>
          <cell r="D352">
            <v>30</v>
          </cell>
          <cell r="F352">
            <v>30</v>
          </cell>
        </row>
        <row r="353">
          <cell r="A353" t="str">
            <v>Сыр тертый "Пармезан" 40% 90 гр  ОСТАНКИНО</v>
          </cell>
          <cell r="D353">
            <v>27</v>
          </cell>
          <cell r="F353">
            <v>27</v>
          </cell>
        </row>
        <row r="354">
          <cell r="A354" t="str">
            <v>Сыр тертый Три сыра Папа может 200 гр  ОСТАНКИНО</v>
          </cell>
          <cell r="D354">
            <v>25</v>
          </cell>
          <cell r="F354">
            <v>25</v>
          </cell>
        </row>
        <row r="355">
          <cell r="A355" t="str">
            <v>Сыч/Прод Коровино Российский 50% 200г СЗМЖ  ОСТАНКИНО</v>
          </cell>
          <cell r="D355">
            <v>127</v>
          </cell>
          <cell r="F355">
            <v>127</v>
          </cell>
        </row>
        <row r="356">
          <cell r="A356" t="str">
            <v>Сыч/Прод Коровино Российский Ориг 50% ВЕС (7,5 кг круг) ОСТАНКИНО</v>
          </cell>
          <cell r="D356">
            <v>45</v>
          </cell>
          <cell r="F356">
            <v>45</v>
          </cell>
        </row>
        <row r="357">
          <cell r="A357" t="str">
            <v>Сыч/Прод Коровино Российский Оригин 50% ВЕС (5 кг)  ОСТАНКИНО</v>
          </cell>
          <cell r="D357">
            <v>163.5</v>
          </cell>
          <cell r="F357">
            <v>163.5</v>
          </cell>
        </row>
        <row r="358">
          <cell r="A358" t="str">
            <v>Сыч/Прод Коровино Тильзитер 50% 200г СЗМЖ  ОСТАНКИНО</v>
          </cell>
          <cell r="D358">
            <v>124</v>
          </cell>
          <cell r="F358">
            <v>124</v>
          </cell>
        </row>
        <row r="359">
          <cell r="A359" t="str">
            <v>Сыч/Прод Коровино Тильзитер Оригин 50% ВЕС (5 кг брус) СЗМЖ  ОСТАНКИНО</v>
          </cell>
          <cell r="D359">
            <v>114</v>
          </cell>
          <cell r="F359">
            <v>114</v>
          </cell>
        </row>
        <row r="360">
          <cell r="A360" t="str">
            <v>Творожный Сыр 60% Сливочный  СТМ "ПапаМожет" - 140гр  ОСТАНКИНО</v>
          </cell>
          <cell r="D360">
            <v>8</v>
          </cell>
          <cell r="F360">
            <v>8</v>
          </cell>
        </row>
        <row r="361">
          <cell r="A361" t="str">
            <v>Торо Неро с/в "Эликатессе" 140 гр.шт.  СПК</v>
          </cell>
          <cell r="D361">
            <v>52</v>
          </cell>
          <cell r="F361">
            <v>52</v>
          </cell>
        </row>
        <row r="362">
          <cell r="A362" t="str">
            <v>Уши свиные копченые к пиву 0,15кг нар. д/ф шт.  СПК</v>
          </cell>
          <cell r="D362">
            <v>21</v>
          </cell>
          <cell r="F362">
            <v>21</v>
          </cell>
        </row>
        <row r="363">
          <cell r="A363" t="str">
            <v>Фестивальная пора с/к 100 гр.шт.нар. (лоток с ср.защ.атм.)  СПК</v>
          </cell>
          <cell r="D363">
            <v>102</v>
          </cell>
          <cell r="F363">
            <v>102</v>
          </cell>
        </row>
        <row r="364">
          <cell r="A364" t="str">
            <v>Фестивальная пора с/к 235 гр.шт.  СПК</v>
          </cell>
          <cell r="D364">
            <v>442</v>
          </cell>
          <cell r="F364">
            <v>442</v>
          </cell>
        </row>
        <row r="365">
          <cell r="A365" t="str">
            <v>Фестивальная с/к ВЕС   СПК</v>
          </cell>
          <cell r="D365">
            <v>39.4</v>
          </cell>
          <cell r="F365">
            <v>39.4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F366">
            <v>15</v>
          </cell>
        </row>
        <row r="367">
          <cell r="A367" t="str">
            <v>Фуэт с/в "Эликатессе" 160 гр.шт.  СПК</v>
          </cell>
          <cell r="D367">
            <v>113</v>
          </cell>
          <cell r="F367">
            <v>113</v>
          </cell>
        </row>
        <row r="368">
          <cell r="A368" t="str">
            <v>Хинкали Классические ТМ Зареченские ВЕС ПОКОМ</v>
          </cell>
          <cell r="F368">
            <v>80</v>
          </cell>
        </row>
        <row r="369">
          <cell r="A369" t="str">
            <v>Хотстеры ТМ Горячая штучка ТС Хотстеры 0,25 кг зам  ПОКОМ</v>
          </cell>
          <cell r="D369">
            <v>1119</v>
          </cell>
          <cell r="F369">
            <v>2625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2</v>
          </cell>
          <cell r="F370">
            <v>147</v>
          </cell>
        </row>
        <row r="371">
          <cell r="A371" t="str">
            <v>Хрустящие крылышки ТМ Горячая штучка 0,3 кг зам  ПОКОМ</v>
          </cell>
          <cell r="D371">
            <v>1</v>
          </cell>
          <cell r="F371">
            <v>167</v>
          </cell>
        </row>
        <row r="372">
          <cell r="A372" t="str">
            <v>Хрустящие крылышки ТМ Зареченские ТС Зареченские продукты. ВЕС ПОКОМ</v>
          </cell>
          <cell r="D372">
            <v>1.8</v>
          </cell>
          <cell r="F372">
            <v>7.2</v>
          </cell>
        </row>
        <row r="373">
          <cell r="A373" t="str">
            <v>Чебупай сочное яблоко ТМ Горячая штучка 0,2 кг зам.  ПОКОМ</v>
          </cell>
          <cell r="D373">
            <v>6</v>
          </cell>
          <cell r="F373">
            <v>47</v>
          </cell>
        </row>
        <row r="374">
          <cell r="A374" t="str">
            <v>Чебупай спелая вишня ТМ Горячая штучка 0,2 кг зам.  ПОКОМ</v>
          </cell>
          <cell r="D374">
            <v>6</v>
          </cell>
          <cell r="F374">
            <v>266</v>
          </cell>
        </row>
        <row r="375">
          <cell r="A375" t="str">
            <v>Чебупели Курочка гриль ТМ Горячая штучка, 0,3 кг зам  ПОКОМ</v>
          </cell>
          <cell r="F375">
            <v>90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1236</v>
          </cell>
          <cell r="F376">
            <v>3322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909</v>
          </cell>
          <cell r="F377">
            <v>3115</v>
          </cell>
        </row>
        <row r="378">
          <cell r="A378" t="str">
            <v>Чебуреки с мясом, грибами и картофелем. ВЕС  ПОКОМ</v>
          </cell>
          <cell r="F378">
            <v>5.4</v>
          </cell>
        </row>
        <row r="379">
          <cell r="A379" t="str">
            <v>Чебуреки с мясом, грибами и картофелем. ВЕС ТМ Зареченские ВЕС  ПОКОМ</v>
          </cell>
          <cell r="F379">
            <v>8.1</v>
          </cell>
        </row>
        <row r="380">
          <cell r="A380" t="str">
            <v>Чебуреки сочные ВЕС ТМ Зареченские  ПОКОМ</v>
          </cell>
          <cell r="D380">
            <v>10</v>
          </cell>
          <cell r="F380">
            <v>570.00199999999995</v>
          </cell>
        </row>
        <row r="381">
          <cell r="A381" t="str">
            <v>Шпикачки Русские (черева) (в ср.защ.атм.) "Высокий вкус"  СПК</v>
          </cell>
          <cell r="D381">
            <v>109.5</v>
          </cell>
          <cell r="F381">
            <v>109.5</v>
          </cell>
        </row>
        <row r="382">
          <cell r="A382" t="str">
            <v>Эликапреза с/в "Эликатессе" 0,10 кг.шт. нарезка (лоток с ср.защ.атм.)  СПК</v>
          </cell>
          <cell r="D382">
            <v>78</v>
          </cell>
          <cell r="F382">
            <v>78</v>
          </cell>
        </row>
        <row r="383">
          <cell r="A383" t="str">
            <v>Юбилейная с/к 0,10 кг.шт. нарезка (лоток с ср.защ.атм.)  СПК</v>
          </cell>
          <cell r="D383">
            <v>18</v>
          </cell>
          <cell r="F383">
            <v>18</v>
          </cell>
        </row>
        <row r="384">
          <cell r="A384" t="str">
            <v>Юбилейная с/к 0,235 кг.шт.  СПК</v>
          </cell>
          <cell r="D384">
            <v>633</v>
          </cell>
          <cell r="F384">
            <v>633</v>
          </cell>
        </row>
        <row r="385">
          <cell r="A385" t="str">
            <v>Итого</v>
          </cell>
          <cell r="D385">
            <v>111615.128</v>
          </cell>
          <cell r="F385">
            <v>271241.03999999998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15.02.2024 - 15.02.2024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9.8469999999999995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127.74299999999999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202.42500000000001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480.072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92.59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454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107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70</v>
          </cell>
        </row>
        <row r="23">
          <cell r="A23" t="str">
            <v xml:space="preserve"> 079  Колбаса Сервелат Кремлевский,  0.35 кг, ПОКОМ</v>
          </cell>
          <cell r="D23">
            <v>59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407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187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94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191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280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254.83799999999999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3198.4389999999999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75.367000000000004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307.70600000000002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46.262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4222.152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66.19</v>
          </cell>
        </row>
        <row r="37">
          <cell r="A37" t="str">
            <v xml:space="preserve"> 221  Колбаса Докторская по-стародворски, натурин в/у, ВЕС, ТМ Стародворье ПОКОМ</v>
          </cell>
          <cell r="D37">
            <v>1.3120000000000001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11.423999999999999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188.28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2080.6970000000001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2423.748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136.34399999999999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161.92500000000001</v>
          </cell>
        </row>
        <row r="44">
          <cell r="A44" t="str">
            <v xml:space="preserve"> 240  Колбаса Салями охотничья, ВЕС. ПОКОМ</v>
          </cell>
          <cell r="D44">
            <v>3.7240000000000002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143.911</v>
          </cell>
        </row>
        <row r="46">
          <cell r="A46" t="str">
            <v xml:space="preserve"> 243  Колбаса Сервелат Зернистый, ВЕС.  ПОКОМ</v>
          </cell>
          <cell r="D46">
            <v>116.592</v>
          </cell>
        </row>
        <row r="47">
          <cell r="A47" t="str">
            <v xml:space="preserve"> 247  Сардельки Нежные, ВЕС.  ПОКОМ</v>
          </cell>
          <cell r="D47">
            <v>48.084000000000003</v>
          </cell>
        </row>
        <row r="48">
          <cell r="A48" t="str">
            <v xml:space="preserve"> 248  Сардельки Сочные ТМ Особый рецепт,   ПОКОМ</v>
          </cell>
          <cell r="D48">
            <v>46.87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361.78100000000001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10.936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50.28</v>
          </cell>
        </row>
        <row r="52">
          <cell r="A52" t="str">
            <v xml:space="preserve"> 263  Шпикачки Стародворские, ВЕС.  ПОКОМ</v>
          </cell>
          <cell r="D52">
            <v>25.004000000000001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106.864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165.31299999999999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117.842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612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1031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787</v>
          </cell>
        </row>
        <row r="59">
          <cell r="A59" t="str">
            <v xml:space="preserve"> 283  Сосиски Сочинки, ВЕС, ТМ Стародворье ПОКОМ</v>
          </cell>
          <cell r="D59">
            <v>154.65100000000001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93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14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387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27.341000000000001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718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851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12.615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24.204000000000001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546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632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274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128.84899999999999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67.149000000000001</v>
          </cell>
        </row>
        <row r="73">
          <cell r="A73" t="str">
            <v xml:space="preserve"> 316  Колбаса Нежная ТМ Зареченские ВЕС  ПОКОМ</v>
          </cell>
          <cell r="D73">
            <v>11.93</v>
          </cell>
        </row>
        <row r="74">
          <cell r="A74" t="str">
            <v xml:space="preserve"> 318  Сосиски Датские ТМ Зареченские, ВЕС  ПОКОМ</v>
          </cell>
          <cell r="D74">
            <v>976.8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922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1215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265</v>
          </cell>
        </row>
        <row r="78">
          <cell r="A78" t="str">
            <v xml:space="preserve"> 328  Сардельки Сочинки Стародворье ТМ  0,4 кг ПОКОМ</v>
          </cell>
          <cell r="D78">
            <v>201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206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295.31700000000001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74</v>
          </cell>
        </row>
        <row r="82">
          <cell r="A82" t="str">
            <v xml:space="preserve"> 335  Колбаса Сливушка ТМ Вязанка. ВЕС.  ПОКОМ </v>
          </cell>
          <cell r="D82">
            <v>100.133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992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1001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284.15699999999998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282.03199999999998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336.81900000000002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283.45999999999998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100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97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99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156.501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4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10.776999999999999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135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150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811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152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135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79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4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1301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2561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20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17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92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109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16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63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32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17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32</v>
          </cell>
        </row>
        <row r="113">
          <cell r="A113" t="str">
            <v>3215 ВЕТЧ.МЯСНАЯ Папа может п/о 0.4кг 8шт.    ОСТАНКИНО</v>
          </cell>
          <cell r="D113">
            <v>45</v>
          </cell>
        </row>
        <row r="114">
          <cell r="A114" t="str">
            <v>3297 СЫТНЫЕ Папа может сар б/о мгс 1*3 СНГ  ОСТАНКИНО</v>
          </cell>
          <cell r="D114">
            <v>38.926000000000002</v>
          </cell>
        </row>
        <row r="115">
          <cell r="A115" t="str">
            <v>3812 СОЧНЫЕ сос п/о мгс 2*2  ОСТАНКИНО</v>
          </cell>
          <cell r="D115">
            <v>174.64699999999999</v>
          </cell>
        </row>
        <row r="116">
          <cell r="A116" t="str">
            <v>4063 МЯСНАЯ Папа может вар п/о_Л   ОСТАНКИНО</v>
          </cell>
          <cell r="D116">
            <v>211.74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21.747</v>
          </cell>
        </row>
        <row r="118">
          <cell r="A118" t="str">
            <v>4813 ФИЛЕЙНАЯ Папа может вар п/о_Л   ОСТАНКИНО</v>
          </cell>
          <cell r="D118">
            <v>57.933999999999997</v>
          </cell>
        </row>
        <row r="119">
          <cell r="A119" t="str">
            <v>4993 САЛЯМИ ИТАЛЬЯНСКАЯ с/к в/у 1/250*8_120c ОСТАНКИНО</v>
          </cell>
          <cell r="D119">
            <v>70</v>
          </cell>
        </row>
        <row r="120">
          <cell r="A120" t="str">
            <v>5247 РУССКАЯ ПРЕМИУМ вар б/о мгс_30с ОСТАНКИНО</v>
          </cell>
          <cell r="D120">
            <v>38.051000000000002</v>
          </cell>
        </row>
        <row r="121">
          <cell r="A121" t="str">
            <v>5336 ОСОБАЯ вар п/о  ОСТАНКИНО</v>
          </cell>
          <cell r="D121">
            <v>168.238</v>
          </cell>
        </row>
        <row r="122">
          <cell r="A122" t="str">
            <v>5337 ОСОБАЯ СО ШПИКОМ вар п/о  ОСТАНКИНО</v>
          </cell>
          <cell r="D122">
            <v>25.283999999999999</v>
          </cell>
        </row>
        <row r="123">
          <cell r="A123" t="str">
            <v>5341 СЕРВЕЛАТ ОХОТНИЧИЙ в/к в/у  ОСТАНКИНО</v>
          </cell>
          <cell r="D123">
            <v>28.981999999999999</v>
          </cell>
        </row>
        <row r="124">
          <cell r="A124" t="str">
            <v>5483 ЭКСТРА Папа может с/к в/у 1/250 8шт.   ОСТАНКИНО</v>
          </cell>
          <cell r="D124">
            <v>103</v>
          </cell>
        </row>
        <row r="125">
          <cell r="A125" t="str">
            <v>5544 Сервелат Финский в/к в/у_45с НОВАЯ ОСТАНКИНО</v>
          </cell>
          <cell r="D125">
            <v>65.575000000000003</v>
          </cell>
        </row>
        <row r="126">
          <cell r="A126" t="str">
            <v>5682 САЛЯМИ МЕЛКОЗЕРНЕНАЯ с/к в/у 1/120_60с   ОСТАНКИНО</v>
          </cell>
          <cell r="D126">
            <v>133</v>
          </cell>
        </row>
        <row r="127">
          <cell r="A127" t="str">
            <v>5706 АРОМАТНАЯ Папа может с/к в/у 1/250 8шт.  ОСТАНКИНО</v>
          </cell>
          <cell r="D127">
            <v>104</v>
          </cell>
        </row>
        <row r="128">
          <cell r="A128" t="str">
            <v>5708 ПОСОЛЬСКАЯ Папа может с/к в/у ОСТАНКИНО</v>
          </cell>
          <cell r="D128">
            <v>4.6319999999999997</v>
          </cell>
        </row>
        <row r="129">
          <cell r="A129" t="str">
            <v>5820 СЛИВОЧНЫЕ Папа может сос п/о мгс 2*2_45с   ОСТАНКИНО</v>
          </cell>
          <cell r="D129">
            <v>26.466999999999999</v>
          </cell>
        </row>
        <row r="130">
          <cell r="A130" t="str">
            <v>5851 ЭКСТРА Папа может вар п/о   ОСТАНКИНО</v>
          </cell>
          <cell r="D130">
            <v>77.989000000000004</v>
          </cell>
        </row>
        <row r="131">
          <cell r="A131" t="str">
            <v>5931 ОХОТНИЧЬЯ Папа может с/к в/у 1/220 8шт.   ОСТАНКИНО</v>
          </cell>
          <cell r="D131">
            <v>101</v>
          </cell>
        </row>
        <row r="132">
          <cell r="A132" t="str">
            <v>5981 МОЛОЧНЫЕ ТРАДИЦ. сос п/о мгс 1*6_45с   ОСТАНКИНО</v>
          </cell>
          <cell r="D132">
            <v>37.350999999999999</v>
          </cell>
        </row>
        <row r="133">
          <cell r="A133" t="str">
            <v>5982 МОЛОЧНЫЕ ТРАДИЦ. сос п/о мгс 0,6кг_СНГ  ОСТАНКИНО</v>
          </cell>
          <cell r="D133">
            <v>54</v>
          </cell>
        </row>
        <row r="134">
          <cell r="A134" t="str">
            <v>6025 ВЕТЧ.ФИРМЕННАЯ С ИНДЕЙКОЙ п/о   ОСТАНКИНО</v>
          </cell>
          <cell r="D134">
            <v>3.01</v>
          </cell>
        </row>
        <row r="135">
          <cell r="A135" t="str">
            <v>6041 МОЛОЧНЫЕ К ЗАВТРАКУ сос п/о мгс 1*3  ОСТАНКИНО</v>
          </cell>
          <cell r="D135">
            <v>20.771000000000001</v>
          </cell>
        </row>
        <row r="136">
          <cell r="A136" t="str">
            <v>6042 МОЛОЧНЫЕ К ЗАВТРАКУ сос п/о в/у 0.4кг   ОСТАНКИНО</v>
          </cell>
          <cell r="D136">
            <v>118</v>
          </cell>
        </row>
        <row r="137">
          <cell r="A137" t="str">
            <v>6113 СОЧНЫЕ сос п/о мгс 1*6_Ашан  ОСТАНКИНО</v>
          </cell>
          <cell r="D137">
            <v>262.91899999999998</v>
          </cell>
        </row>
        <row r="138">
          <cell r="A138" t="str">
            <v>6123 МОЛОЧНЫЕ КЛАССИЧЕСКИЕ ПМ сос п/о мгс 2*4   ОСТАНКИНО</v>
          </cell>
          <cell r="D138">
            <v>103.63200000000001</v>
          </cell>
        </row>
        <row r="139">
          <cell r="A139" t="str">
            <v>6144 МОЛОЧНЫЕ ТРАДИЦ сос п/о в/у 1/360 (1+1) ОСТАНКИНО</v>
          </cell>
          <cell r="D139">
            <v>28</v>
          </cell>
        </row>
        <row r="140">
          <cell r="A140" t="str">
            <v>6213 СЕРВЕЛАТ ФИНСКИЙ СН в/к в/у 0.35кг 8шт.  ОСТАНКИНО</v>
          </cell>
          <cell r="D140">
            <v>53</v>
          </cell>
        </row>
        <row r="141">
          <cell r="A141" t="str">
            <v>6215 СЕРВЕЛАТ ОРЕХОВЫЙ СН в/к в/у 0.35кг 8шт  ОСТАНКИНО</v>
          </cell>
          <cell r="D141">
            <v>43</v>
          </cell>
        </row>
        <row r="142">
          <cell r="A142" t="str">
            <v>6217 ШПИКАЧКИ ДОМАШНИЕ СН п/о мгс 0.4кг 8шт.  ОСТАНКИНО</v>
          </cell>
          <cell r="D142">
            <v>33</v>
          </cell>
        </row>
        <row r="143">
          <cell r="A143" t="str">
            <v>6221 НЕАПОЛИТАНСКИЙ ДУЭТ с/к с/н мгс 1/90  ОСТАНКИНО</v>
          </cell>
          <cell r="D143">
            <v>86</v>
          </cell>
        </row>
        <row r="144">
          <cell r="A144" t="str">
            <v>6225 ИМПЕРСКАЯ И БАЛЫКОВАЯ в/к с/н мгс 1/90  ОСТАНКИНО</v>
          </cell>
          <cell r="D144">
            <v>54</v>
          </cell>
        </row>
        <row r="145">
          <cell r="A145" t="str">
            <v>6228 МЯСНОЕ АССОРТИ к/з с/н мгс 1/90 10шт.  ОСТАНКИНО</v>
          </cell>
          <cell r="D145">
            <v>63</v>
          </cell>
        </row>
        <row r="146">
          <cell r="A146" t="str">
            <v>6241 ХОТ-ДОГ Папа может сос п/о мгс 0.38кг  ОСТАНКИНО</v>
          </cell>
          <cell r="D146">
            <v>24</v>
          </cell>
        </row>
        <row r="147">
          <cell r="A147" t="str">
            <v>6247 ДОМАШНЯЯ Папа может вар п/о 0,4кг 8шт.  ОСТАНКИНО</v>
          </cell>
          <cell r="D147">
            <v>9</v>
          </cell>
        </row>
        <row r="148">
          <cell r="A148" t="str">
            <v>6268 ГОВЯЖЬЯ Папа может вар п/о 0,4кг 8 шт.  ОСТАНКИНО</v>
          </cell>
          <cell r="D148">
            <v>31</v>
          </cell>
        </row>
        <row r="149">
          <cell r="A149" t="str">
            <v>6281 СВИНИНА ДЕЛИКАТ. к/в мл/к в/у 0.3кг 45с  ОСТАНКИНО</v>
          </cell>
          <cell r="D149">
            <v>39</v>
          </cell>
        </row>
        <row r="150">
          <cell r="A150" t="str">
            <v>6297 ФИЛЕЙНЫЕ сос ц/о в/у 1/270 12шт_45с  ОСТАНКИНО</v>
          </cell>
          <cell r="D150">
            <v>180</v>
          </cell>
        </row>
        <row r="151">
          <cell r="A151" t="str">
            <v>6302 БАЛЫКОВАЯ СН в/к в/у 0.35кг 8шт.  ОСТАНКИНО</v>
          </cell>
          <cell r="D151">
            <v>53</v>
          </cell>
        </row>
        <row r="152">
          <cell r="A152" t="str">
            <v>6303 МЯСНЫЕ Папа может сос п/о мгс 1.5*3  ОСТАНКИНО</v>
          </cell>
          <cell r="D152">
            <v>28.614999999999998</v>
          </cell>
        </row>
        <row r="153">
          <cell r="A153" t="str">
            <v>6325 ДОКТОРСКАЯ ПРЕМИУМ вар п/о 0.4кг 8шт.  ОСТАНКИНО</v>
          </cell>
          <cell r="D153">
            <v>99</v>
          </cell>
        </row>
        <row r="154">
          <cell r="A154" t="str">
            <v>6333 МЯСНАЯ Папа может вар п/о 0.4кг 8шт.  ОСТАНКИНО</v>
          </cell>
          <cell r="D154">
            <v>645</v>
          </cell>
        </row>
        <row r="155">
          <cell r="A155" t="str">
            <v>6353 ЭКСТРА Папа может вар п/о 0.4кг 8шт.  ОСТАНКИНО</v>
          </cell>
          <cell r="D155">
            <v>242</v>
          </cell>
        </row>
        <row r="156">
          <cell r="A156" t="str">
            <v>6392 ФИЛЕЙНАЯ Папа может вар п/о 0.4кг. ОСТАНКИНО</v>
          </cell>
          <cell r="D156">
            <v>524</v>
          </cell>
        </row>
        <row r="157">
          <cell r="A157" t="str">
            <v>6427 КЛАССИЧЕСКАЯ ПМ вар п/о 0.35кг 8шт. ОСТАНКИНО</v>
          </cell>
          <cell r="D157">
            <v>119</v>
          </cell>
        </row>
        <row r="158">
          <cell r="A158" t="str">
            <v>6438 БОГАТЫРСКИЕ Папа Может сос п/о в/у 0,3кг  ОСТАНКИНО</v>
          </cell>
          <cell r="D158">
            <v>62</v>
          </cell>
        </row>
        <row r="159">
          <cell r="A159" t="str">
            <v>6450 БЕКОН с/к с/н в/у 1/100 10шт.  ОСТАНКИНО</v>
          </cell>
          <cell r="D159">
            <v>99</v>
          </cell>
        </row>
        <row r="160">
          <cell r="A160" t="str">
            <v>6453 ЭКСТРА Папа может с/к с/н в/у 1/100 14шт.   ОСТАНКИНО</v>
          </cell>
          <cell r="D160">
            <v>153</v>
          </cell>
        </row>
        <row r="161">
          <cell r="A161" t="str">
            <v>6454 АРОМАТНАЯ с/к с/н в/у 1/100 14шт.  ОСТАНКИНО</v>
          </cell>
          <cell r="D161">
            <v>137</v>
          </cell>
        </row>
        <row r="162">
          <cell r="A162" t="str">
            <v>6527 ШПИКАЧКИ СОЧНЫЕ ПМ сар б/о мгс 1*3 45с ОСТАНКИНО</v>
          </cell>
          <cell r="D162">
            <v>78.956999999999994</v>
          </cell>
        </row>
        <row r="163">
          <cell r="A163" t="str">
            <v>6562 СЕРВЕЛАТ КАРЕЛЬСКИЙ СН в/к в/у 0,28кг  ОСТАНКИНО</v>
          </cell>
          <cell r="D163">
            <v>97</v>
          </cell>
        </row>
        <row r="164">
          <cell r="A164" t="str">
            <v>6563 СЛИВОЧНЫЕ СН сос п/о мгс 1*6  ОСТАНКИНО</v>
          </cell>
          <cell r="D164">
            <v>8.4019999999999992</v>
          </cell>
        </row>
        <row r="165">
          <cell r="A165" t="str">
            <v>6593 ДОКТОРСКАЯ СН вар п/о 0.45кг 8шт.  ОСТАНКИНО</v>
          </cell>
          <cell r="D165">
            <v>35</v>
          </cell>
        </row>
        <row r="166">
          <cell r="A166" t="str">
            <v>6595 МОЛОЧНАЯ СН вар п/о 0.45кг 8шт.  ОСТАНКИНО</v>
          </cell>
          <cell r="D166">
            <v>24</v>
          </cell>
        </row>
        <row r="167">
          <cell r="A167" t="str">
            <v>6597 РУССКАЯ СН вар п/о 0.45кг 8шт.  ОСТАНКИНО</v>
          </cell>
          <cell r="D167">
            <v>16</v>
          </cell>
        </row>
        <row r="168">
          <cell r="A168" t="str">
            <v>6601 ГОВЯЖЬИ СН сос п/о мгс 1*6  ОСТАНКИНО</v>
          </cell>
          <cell r="D168">
            <v>36.621000000000002</v>
          </cell>
        </row>
        <row r="169">
          <cell r="A169" t="str">
            <v>6602 БАВАРСКИЕ ПМ сос ц/о мгс 0,35кг 8шт.  ОСТАНКИНО</v>
          </cell>
          <cell r="D169">
            <v>183</v>
          </cell>
        </row>
        <row r="170">
          <cell r="A170" t="str">
            <v>6645 ВЕТЧ.КЛАССИЧЕСКАЯ СН п/о 0.8кг 4шт.  ОСТАНКИНО</v>
          </cell>
          <cell r="D170">
            <v>13</v>
          </cell>
        </row>
        <row r="171">
          <cell r="A171" t="str">
            <v>6658 АРОМАТНАЯ С ЧЕСНОЧКОМ СН в/к мтс 0.330кг  ОСТАНКИНО</v>
          </cell>
          <cell r="D171">
            <v>38</v>
          </cell>
        </row>
        <row r="172">
          <cell r="A172" t="str">
            <v>6661 СОЧНЫЙ ГРИЛЬ ПМ сос п/о мгс 1.5*4_Маяк  ОСТАНКИНО</v>
          </cell>
          <cell r="D172">
            <v>15.784000000000001</v>
          </cell>
        </row>
        <row r="173">
          <cell r="A173" t="str">
            <v>6666 БОЯНСКАЯ Папа может п/к в/у 0,28кг 8 шт. ОСТАНКИНО</v>
          </cell>
          <cell r="D173">
            <v>229</v>
          </cell>
        </row>
        <row r="174">
          <cell r="A174" t="str">
            <v>6669 ВЕНСКАЯ САЛЯМИ п/к в/у 0.28кг 8шт  ОСТАНКИНО</v>
          </cell>
          <cell r="D174">
            <v>82</v>
          </cell>
        </row>
        <row r="175">
          <cell r="A175" t="str">
            <v>6683 СЕРВЕЛАТ ЗЕРНИСТЫЙ ПМ в/к в/у 0,35кг  ОСТАНКИНО</v>
          </cell>
          <cell r="D175">
            <v>362</v>
          </cell>
        </row>
        <row r="176">
          <cell r="A176" t="str">
            <v>6684 СЕРВЕЛАТ КАРЕЛЬСКИЙ ПМ в/к в/у 0.28кг  ОСТАНКИНО</v>
          </cell>
          <cell r="D176">
            <v>300</v>
          </cell>
        </row>
        <row r="177">
          <cell r="A177" t="str">
            <v>6689 СЕРВЕЛАТ ОХОТНИЧИЙ ПМ в/к в/у 0,35кг 8шт  ОСТАНКИНО</v>
          </cell>
          <cell r="D177">
            <v>495</v>
          </cell>
        </row>
        <row r="178">
          <cell r="A178" t="str">
            <v>6692 СЕРВЕЛАТ ПРИМА в/к в/у 0.28кг 8шт.  ОСТАНКИНО</v>
          </cell>
          <cell r="D178">
            <v>112</v>
          </cell>
        </row>
        <row r="179">
          <cell r="A179" t="str">
            <v>6697 СЕРВЕЛАТ ФИНСКИЙ ПМ в/к в/у 0,35кг 8шт.  ОСТАНКИНО</v>
          </cell>
          <cell r="D179">
            <v>712</v>
          </cell>
        </row>
        <row r="180">
          <cell r="A180" t="str">
            <v>6713 СОЧНЫЙ ГРИЛЬ ПМ сос п/о мгс 0.41кг 8шт.  ОСТАНКИНО</v>
          </cell>
          <cell r="D180">
            <v>169</v>
          </cell>
        </row>
        <row r="181">
          <cell r="A181" t="str">
            <v>6716 ОСОБАЯ Коровино (в сетке) 0.5кг 8шт.  ОСТАНКИНО</v>
          </cell>
          <cell r="D181">
            <v>134</v>
          </cell>
        </row>
        <row r="182">
          <cell r="A182" t="str">
            <v>6722 СОЧНЫЕ ПМ сос п/о мгс 0,41кг 10шт.  ОСТАНКИНО</v>
          </cell>
          <cell r="D182">
            <v>486</v>
          </cell>
        </row>
        <row r="183">
          <cell r="A183" t="str">
            <v>6726 СЛИВОЧНЫЕ ПМ сос п/о мгс 0.41кг 10шт.  ОСТАНКИНО</v>
          </cell>
          <cell r="D183">
            <v>293</v>
          </cell>
        </row>
        <row r="184">
          <cell r="A184" t="str">
            <v>6734 ОСОБАЯ СО ШПИКОМ Коровино (в сетке) 0,5кг ОСТАНКИНО</v>
          </cell>
          <cell r="D184">
            <v>18</v>
          </cell>
        </row>
        <row r="185">
          <cell r="A185" t="str">
            <v>6750 МОЛОЧНЫЕ ГОСТ СН сос п/о мгс 0,41 кг 10шт ОСТАНКИНО</v>
          </cell>
          <cell r="D185">
            <v>16</v>
          </cell>
        </row>
        <row r="186">
          <cell r="A186" t="str">
            <v>6751 СЛИВОЧНЫЕ СН сос п/о мгс 0,41кг 10шт.  ОСТАНКИНО</v>
          </cell>
          <cell r="D186">
            <v>59</v>
          </cell>
        </row>
        <row r="187">
          <cell r="A187" t="str">
            <v>6756 ВЕТЧ.ЛЮБИТЕЛЬСКАЯ п/о  ОСТАНКИНО</v>
          </cell>
          <cell r="D187">
            <v>7.6040000000000001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14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22</v>
          </cell>
        </row>
        <row r="190">
          <cell r="A190" t="str">
            <v>БОНУС Z-ОСОБАЯ Коровино вар п/о (5324)  ОСТАНКИНО</v>
          </cell>
          <cell r="D190">
            <v>8.0180000000000007</v>
          </cell>
        </row>
        <row r="191">
          <cell r="A191" t="str">
            <v>БОНУС Z-ОСОБАЯ Коровино вар п/о 0.5кг_СНГ (6305)  ОСТАНКИНО</v>
          </cell>
          <cell r="D191">
            <v>4</v>
          </cell>
        </row>
        <row r="192">
          <cell r="A192" t="str">
            <v>БОНУС СОЧНЫЕ сос п/о мгс 0.41кг_UZ (6087)  ОСТАНКИНО</v>
          </cell>
          <cell r="D192">
            <v>159</v>
          </cell>
        </row>
        <row r="193">
          <cell r="A193" t="str">
            <v>БОНУС СОЧНЫЕ сос п/о мгс 1*6_UZ (6088)  ОСТАНКИНО</v>
          </cell>
          <cell r="D193">
            <v>46.319000000000003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264</v>
          </cell>
        </row>
        <row r="195">
          <cell r="A195" t="str">
            <v>БОНУС_283  Сосиски Сочинки, ВЕС, ТМ Стародворье ПОКОМ</v>
          </cell>
          <cell r="D195">
            <v>55.759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44.767000000000003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117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132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53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84</v>
          </cell>
        </row>
        <row r="201">
          <cell r="A201" t="str">
            <v>БОНУС_Сервелат Фирменый в/к 0,10 кг.шт. нарезка (лоток с ср.защ.атм.)  СПК</v>
          </cell>
          <cell r="D201">
            <v>4</v>
          </cell>
        </row>
        <row r="202">
          <cell r="A202" t="str">
            <v>Бутербродная вареная 0,47 кг шт.  СПК</v>
          </cell>
          <cell r="D202">
            <v>7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68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176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332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79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12</v>
          </cell>
        </row>
        <row r="208">
          <cell r="A208" t="str">
            <v>Дельгаро с/в "Эликатессе" 140 гр.шт.  СПК</v>
          </cell>
        </row>
        <row r="209">
          <cell r="A209" t="str">
            <v>Докторская вареная в/с 0,47 кг шт.  СПК</v>
          </cell>
          <cell r="D209">
            <v>1</v>
          </cell>
        </row>
        <row r="210">
          <cell r="A210" t="str">
            <v>Докторская вареная термоус.пак. "Высокий вкус"  СПК</v>
          </cell>
          <cell r="D210">
            <v>1.9490000000000001</v>
          </cell>
        </row>
        <row r="211">
          <cell r="A211" t="str">
            <v>Жар-боллы с курочкой и сыром, ВЕС ТМ Зареченские  ПОКОМ</v>
          </cell>
          <cell r="D211">
            <v>24</v>
          </cell>
        </row>
        <row r="212">
          <cell r="A212" t="str">
            <v>Жар-ладушки с мясом ТМ Зареченские ВЕС ПОКОМ</v>
          </cell>
          <cell r="D212">
            <v>85.1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18.5</v>
          </cell>
        </row>
        <row r="214">
          <cell r="A214" t="str">
            <v>Жар-ладушки с яблоком и грушей ТМ Зареченские ВЕС ПОКОМ</v>
          </cell>
          <cell r="D214">
            <v>7.4</v>
          </cell>
        </row>
        <row r="215">
          <cell r="A215" t="str">
            <v>ЖАР-мени ВЕС ТМ Зареченские  ПОКОМ</v>
          </cell>
          <cell r="D215">
            <v>33</v>
          </cell>
        </row>
        <row r="216">
          <cell r="A216" t="str">
            <v>Карбонад Юбилейный 0,13кг нар.д/ф шт. СПК</v>
          </cell>
          <cell r="D216">
            <v>6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-3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17</v>
          </cell>
        </row>
        <row r="219">
          <cell r="A219" t="str">
            <v>Коньячная с/к 0,10 кг.шт. нарезка (лоток с ср.зад.атм.) "Высокий вкус"  СПК</v>
          </cell>
          <cell r="D219">
            <v>2</v>
          </cell>
        </row>
        <row r="220">
          <cell r="A220" t="str">
            <v>Краковская п/к (черева) 390 гр.шт. термоус.пак. СПК</v>
          </cell>
          <cell r="D220">
            <v>4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158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130</v>
          </cell>
        </row>
        <row r="223">
          <cell r="A223" t="str">
            <v>Ливерная Печеночная "Просто выгодно" 0,3 кг.шт.  СПК</v>
          </cell>
          <cell r="D223">
            <v>28</v>
          </cell>
        </row>
        <row r="224">
          <cell r="A224" t="str">
            <v>Мини-сосиски в тесте "Фрайпики" 1,8кг ВЕС, ТМ Зареченские  ПОКОМ</v>
          </cell>
          <cell r="D224">
            <v>5.4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40.700000000000003</v>
          </cell>
        </row>
        <row r="226">
          <cell r="A226" t="str">
            <v>Мусульманская п/к "Просто выгодно" термофор.пак.  СПК</v>
          </cell>
          <cell r="D226">
            <v>2.9809999999999999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298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219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275</v>
          </cell>
        </row>
        <row r="230">
          <cell r="A230" t="str">
            <v>Наггетсы с куриным филе и сыром ТМ Вязанка 0,25 кг ПОКОМ</v>
          </cell>
          <cell r="D230">
            <v>156</v>
          </cell>
        </row>
        <row r="231">
          <cell r="A231" t="str">
            <v>Наггетсы Хрустящие ТМ Зареченские. ВЕС ПОКОМ</v>
          </cell>
          <cell r="D231">
            <v>84</v>
          </cell>
        </row>
        <row r="232">
          <cell r="A232" t="str">
            <v>Новосибирская с/к 0,10 кг.шт. нарезка (лоток с ср.защ.атм.) "Высокий вкус"  СПК</v>
          </cell>
          <cell r="D232">
            <v>4</v>
          </cell>
        </row>
        <row r="233">
          <cell r="A233" t="str">
            <v>Оригинальная с перцем с/к  СПК</v>
          </cell>
          <cell r="D233">
            <v>30.038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612</v>
          </cell>
        </row>
        <row r="235">
          <cell r="A235" t="str">
            <v>Особая вареная  СПК</v>
          </cell>
          <cell r="D235">
            <v>2.39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25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30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59</v>
          </cell>
        </row>
        <row r="239">
          <cell r="A239" t="str">
            <v>Пельмени Бигбули с мясом, Горячая штучка 0,43кг  ПОКОМ</v>
          </cell>
          <cell r="D239">
            <v>78</v>
          </cell>
        </row>
        <row r="240">
          <cell r="A240" t="str">
            <v>Пельмени Бигбули с мясом, Горячая штучка 0,9кг  ПОКОМ</v>
          </cell>
          <cell r="D240">
            <v>94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72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56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2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248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294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220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308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276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37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246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78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3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110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148</v>
          </cell>
        </row>
        <row r="255">
          <cell r="A255" t="str">
            <v>Пельмени Сочные сфера 0,9 кг ТМ Стародворье ПОКОМ</v>
          </cell>
          <cell r="D255">
            <v>16</v>
          </cell>
        </row>
        <row r="256">
          <cell r="A256" t="str">
            <v>Пипперони с/к "Эликатессе" 0,10 кг.шт.  СПК</v>
          </cell>
          <cell r="D256">
            <v>1</v>
          </cell>
        </row>
        <row r="257">
          <cell r="A257" t="str">
            <v>По-Австрийски с/к 260 гр.шт. "Высокий вкус"  СПК</v>
          </cell>
          <cell r="D257">
            <v>2</v>
          </cell>
        </row>
        <row r="258">
          <cell r="A258" t="str">
            <v>Салями Финская с/к 235 гр.шт. "Высокий вкус"  СПК</v>
          </cell>
          <cell r="D258">
            <v>1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13.194000000000001</v>
          </cell>
        </row>
        <row r="260">
          <cell r="A260" t="str">
            <v>Сардельки из свинины (черева) ( в ср.защ.атм) "Высокий вкус"  СПК</v>
          </cell>
          <cell r="D260">
            <v>8.6679999999999993</v>
          </cell>
        </row>
        <row r="261">
          <cell r="A261" t="str">
            <v>Семейная с чесночком Экстра вареная  СПК</v>
          </cell>
          <cell r="D261">
            <v>2.4319999999999999</v>
          </cell>
        </row>
        <row r="262">
          <cell r="A262" t="str">
            <v>Сервелат Финский в/к 0,38 кг.шт. термофор.пак.  СПК</v>
          </cell>
          <cell r="D262">
            <v>4</v>
          </cell>
        </row>
        <row r="263">
          <cell r="A263" t="str">
            <v>Сервелат Фирменный в/к 0,10 кг.шт. нарезка (лоток с ср.защ.атм.)  СПК</v>
          </cell>
          <cell r="D263">
            <v>11</v>
          </cell>
        </row>
        <row r="264">
          <cell r="A264" t="str">
            <v>Сибирская особая с/к 0,235 кг шт.  СПК</v>
          </cell>
          <cell r="D264">
            <v>53</v>
          </cell>
        </row>
        <row r="265">
          <cell r="A265" t="str">
            <v>Славянская п/к 0,38 кг шт.термофор.пак.  СПК</v>
          </cell>
          <cell r="D265">
            <v>1</v>
          </cell>
        </row>
        <row r="266">
          <cell r="A266" t="str">
            <v>Смак-мени с картофелем и сочной грудинкой ТМ Зареченские ПОКОМ</v>
          </cell>
          <cell r="D266">
            <v>9</v>
          </cell>
        </row>
        <row r="267">
          <cell r="A267" t="str">
            <v>Смак-мени с мясом ТМ Зареченские ПОКОМ</v>
          </cell>
          <cell r="D267">
            <v>7</v>
          </cell>
        </row>
        <row r="268">
          <cell r="A268" t="str">
            <v>Смаколадьи с яблоком и грушей ТМ Зареченские,0,9 кг ПОКОМ</v>
          </cell>
          <cell r="D268">
            <v>11</v>
          </cell>
        </row>
        <row r="269">
          <cell r="A269" t="str">
            <v>Сосиски "БОЛЬШАЯ сосиска" "Сибирский стандарт" (лоток с ср.защ.атм.)  СПК</v>
          </cell>
          <cell r="D269">
            <v>14.4</v>
          </cell>
        </row>
        <row r="270">
          <cell r="A270" t="str">
            <v>Сосиски Классические (в ср.защ.атм.) СПК</v>
          </cell>
          <cell r="D270">
            <v>11.02</v>
          </cell>
        </row>
        <row r="271">
          <cell r="A271" t="str">
            <v>Сосиски Мусульманские "Просто выгодно" (в ср.защ.атм.)  СПК</v>
          </cell>
          <cell r="D271">
            <v>10.548</v>
          </cell>
        </row>
        <row r="272">
          <cell r="A272" t="str">
            <v>Сосиски Сливушки #нежнушки ТМ Вязанка  0,33 кг.  ПОКОМ</v>
          </cell>
          <cell r="D272">
            <v>4</v>
          </cell>
        </row>
        <row r="273">
          <cell r="A273" t="str">
            <v>Сочный мегачебурек ТМ Зареченские ВЕС ПОКОМ</v>
          </cell>
          <cell r="D273">
            <v>2.2400000000000002</v>
          </cell>
        </row>
        <row r="274">
          <cell r="A274" t="str">
            <v>Торо Неро с/в "Эликатессе" 140 гр.шт.  СПК</v>
          </cell>
          <cell r="D274">
            <v>5</v>
          </cell>
        </row>
        <row r="275">
          <cell r="A275" t="str">
            <v>Уши свиные копченые к пиву 0,15кг нар. д/ф шт.  СПК</v>
          </cell>
          <cell r="D275">
            <v>4</v>
          </cell>
        </row>
        <row r="276">
          <cell r="A276" t="str">
            <v>Фестивальная пора с/к 235 гр.шт.  СПК</v>
          </cell>
          <cell r="D276">
            <v>70</v>
          </cell>
        </row>
        <row r="277">
          <cell r="A277" t="str">
            <v>Фестивальная с/к ВЕС   СПК</v>
          </cell>
          <cell r="D277">
            <v>1.2050000000000001</v>
          </cell>
        </row>
        <row r="278">
          <cell r="A278" t="str">
            <v>Фуэт с/в "Эликатессе" 160 гр.шт.  СПК</v>
          </cell>
          <cell r="D278">
            <v>9</v>
          </cell>
        </row>
        <row r="279">
          <cell r="A279" t="str">
            <v>Хинкали Классические ТМ Зареченские ВЕС ПОКОМ</v>
          </cell>
          <cell r="D279">
            <v>25</v>
          </cell>
        </row>
        <row r="280">
          <cell r="A280" t="str">
            <v>Хотстеры ТМ Горячая штучка ТС Хотстеры 0,25 кг зам  ПОКОМ</v>
          </cell>
          <cell r="D280">
            <v>204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29</v>
          </cell>
        </row>
        <row r="282">
          <cell r="A282" t="str">
            <v>Хрустящие крылышки ТМ Горячая штучка 0,3 кг зам  ПОКОМ</v>
          </cell>
          <cell r="D282">
            <v>22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5.4</v>
          </cell>
        </row>
        <row r="284">
          <cell r="A284" t="str">
            <v>Чебупай сочное яблоко ТМ Горячая штучка 0,2 кг зам.  ПОКОМ</v>
          </cell>
          <cell r="D284">
            <v>13</v>
          </cell>
        </row>
        <row r="285">
          <cell r="A285" t="str">
            <v>Чебупай спелая вишня ТМ Горячая штучка 0,2 кг зам.  ПОКОМ</v>
          </cell>
          <cell r="D285">
            <v>16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323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329</v>
          </cell>
        </row>
        <row r="289">
          <cell r="A289" t="str">
            <v>Чебуреки сочные ВЕС ТМ Зареченские  ПОКОМ</v>
          </cell>
          <cell r="D289">
            <v>140</v>
          </cell>
        </row>
        <row r="290">
          <cell r="A290" t="str">
            <v>Шпикачки Русские (черева) (в ср.защ.атм.) "Высокий вкус"  СПК</v>
          </cell>
          <cell r="D290">
            <v>12.67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2</v>
          </cell>
        </row>
        <row r="292">
          <cell r="A292" t="str">
            <v>Юбилейная с/к 0,10 кг.шт. нарезка (лоток с ср.защ.атм.)  СПК</v>
          </cell>
          <cell r="D292">
            <v>1</v>
          </cell>
        </row>
        <row r="293">
          <cell r="A293" t="str">
            <v>Юбилейная с/к 0,235 кг.шт.  СПК</v>
          </cell>
          <cell r="D293">
            <v>100</v>
          </cell>
        </row>
        <row r="294">
          <cell r="A294" t="str">
            <v>Итого</v>
          </cell>
          <cell r="D294">
            <v>55741.273000000001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54.164062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1.5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" style="5" customWidth="1"/>
    <col min="25" max="27" width="6.6640625" style="5" bestFit="1" customWidth="1"/>
    <col min="28" max="28" width="6.1640625" style="5" bestFit="1" customWidth="1"/>
    <col min="29" max="29" width="7.1640625" style="5" bestFit="1" customWidth="1"/>
    <col min="30" max="30" width="5.83203125" style="5" bestFit="1" customWidth="1"/>
    <col min="31" max="31" width="7.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" t="s">
        <v>114</v>
      </c>
      <c r="AE3" s="1" t="s">
        <v>115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93</v>
      </c>
      <c r="H4" s="9" t="s">
        <v>94</v>
      </c>
      <c r="I4" s="9" t="s">
        <v>95</v>
      </c>
      <c r="J4" s="9" t="s">
        <v>96</v>
      </c>
      <c r="K4" s="9" t="s">
        <v>97</v>
      </c>
      <c r="L4" s="9" t="s">
        <v>97</v>
      </c>
      <c r="M4" s="9" t="s">
        <v>97</v>
      </c>
      <c r="N4" s="9" t="s">
        <v>97</v>
      </c>
      <c r="O4" s="10" t="s">
        <v>97</v>
      </c>
      <c r="P4" s="10" t="s">
        <v>97</v>
      </c>
      <c r="Q4" s="10" t="s">
        <v>97</v>
      </c>
      <c r="R4" s="10" t="s">
        <v>97</v>
      </c>
      <c r="S4" s="9" t="s">
        <v>94</v>
      </c>
      <c r="T4" s="11" t="s">
        <v>97</v>
      </c>
      <c r="U4" s="9" t="s">
        <v>98</v>
      </c>
      <c r="V4" s="12" t="s">
        <v>99</v>
      </c>
      <c r="W4" s="9" t="s">
        <v>100</v>
      </c>
      <c r="X4" s="9" t="s">
        <v>101</v>
      </c>
      <c r="Y4" s="9" t="s">
        <v>94</v>
      </c>
      <c r="Z4" s="9" t="s">
        <v>94</v>
      </c>
      <c r="AA4" s="9" t="s">
        <v>94</v>
      </c>
      <c r="AB4" s="9" t="s">
        <v>102</v>
      </c>
      <c r="AC4" s="9" t="s">
        <v>103</v>
      </c>
      <c r="AD4" s="9" t="s">
        <v>104</v>
      </c>
      <c r="AE4" s="12" t="s">
        <v>105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106</v>
      </c>
      <c r="L5" s="15" t="s">
        <v>107</v>
      </c>
      <c r="T5" s="15" t="s">
        <v>108</v>
      </c>
      <c r="Y5" s="15" t="s">
        <v>109</v>
      </c>
      <c r="Z5" s="15" t="s">
        <v>110</v>
      </c>
      <c r="AA5" s="15" t="s">
        <v>111</v>
      </c>
      <c r="AB5" s="15" t="s">
        <v>112</v>
      </c>
    </row>
    <row r="6" spans="1:33" ht="11.1" customHeight="1" x14ac:dyDescent="0.2">
      <c r="A6" s="6"/>
      <c r="B6" s="6"/>
      <c r="C6" s="3"/>
      <c r="D6" s="3"/>
      <c r="E6" s="13">
        <f>SUM(E7:E102)</f>
        <v>73512.7</v>
      </c>
      <c r="F6" s="13">
        <f>SUM(F7:F102)</f>
        <v>61030.069000000003</v>
      </c>
      <c r="I6" s="13">
        <f>SUM(I7:I102)</f>
        <v>73704.902000000002</v>
      </c>
      <c r="J6" s="13">
        <f t="shared" ref="J6:T6" si="0">SUM(J7:J102)</f>
        <v>-192.20200000000006</v>
      </c>
      <c r="K6" s="13">
        <f t="shared" si="0"/>
        <v>38440</v>
      </c>
      <c r="L6" s="13">
        <f t="shared" si="0"/>
        <v>6330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14702.539999999997</v>
      </c>
      <c r="T6" s="13">
        <f t="shared" si="0"/>
        <v>6440</v>
      </c>
      <c r="W6" s="13">
        <f t="shared" ref="W6" si="1">SUM(W7:W102)</f>
        <v>0</v>
      </c>
      <c r="X6" s="13">
        <f t="shared" ref="X6" si="2">SUM(X7:X102)</f>
        <v>0</v>
      </c>
      <c r="Y6" s="13">
        <f t="shared" ref="Y6" si="3">SUM(Y7:Y102)</f>
        <v>14335.800000000003</v>
      </c>
      <c r="Z6" s="13">
        <f t="shared" ref="Z6" si="4">SUM(Z7:Z102)</f>
        <v>14354.923400000003</v>
      </c>
      <c r="AA6" s="13">
        <f t="shared" ref="AA6" si="5">SUM(AA7:AA102)</f>
        <v>15794.928000000004</v>
      </c>
      <c r="AB6" s="13">
        <f t="shared" ref="AB6" si="6">SUM(AB7:AB102)</f>
        <v>9116.4679999999989</v>
      </c>
      <c r="AE6" s="13">
        <f t="shared" ref="AE6" si="7">SUM(AE7:AE102)</f>
        <v>3044.5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122</v>
      </c>
      <c r="D7" s="8">
        <v>246</v>
      </c>
      <c r="E7" s="8">
        <v>163</v>
      </c>
      <c r="F7" s="8">
        <v>202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167</v>
      </c>
      <c r="J7" s="14">
        <f>E7-I7</f>
        <v>-4</v>
      </c>
      <c r="K7" s="14">
        <f>VLOOKUP(A:A,[1]TDSheet!$A:$M,13,0)</f>
        <v>80</v>
      </c>
      <c r="L7" s="14">
        <f>VLOOKUP(A:A,[1]TDSheet!$A:$T,20,0)</f>
        <v>0</v>
      </c>
      <c r="M7" s="14"/>
      <c r="N7" s="14"/>
      <c r="O7" s="14"/>
      <c r="P7" s="14"/>
      <c r="Q7" s="14"/>
      <c r="R7" s="14"/>
      <c r="S7" s="14">
        <f>E7/5</f>
        <v>32.6</v>
      </c>
      <c r="T7" s="16"/>
      <c r="U7" s="17">
        <f>(F7+K7+L7+T7)/S7</f>
        <v>8.6503067484662566</v>
      </c>
      <c r="V7" s="14">
        <f>F7/S7</f>
        <v>6.1963190184049077</v>
      </c>
      <c r="W7" s="14"/>
      <c r="X7" s="14"/>
      <c r="Y7" s="14">
        <f>VLOOKUP(A:A,[1]TDSheet!$A:$Y,25,0)</f>
        <v>55.6</v>
      </c>
      <c r="Z7" s="14">
        <f>VLOOKUP(A:A,[1]TDSheet!$A:$Z,26,0)</f>
        <v>38.200000000000003</v>
      </c>
      <c r="AA7" s="14">
        <f>VLOOKUP(A:A,[1]TDSheet!$A:$AA,27,0)</f>
        <v>42.4</v>
      </c>
      <c r="AB7" s="14">
        <f>VLOOKUP(A:A,[3]TDSheet!$A:$D,4,0)</f>
        <v>45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72.409000000000006</v>
      </c>
      <c r="D8" s="8">
        <v>196.511</v>
      </c>
      <c r="E8" s="8">
        <v>145.09200000000001</v>
      </c>
      <c r="F8" s="8">
        <v>121.842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147.6</v>
      </c>
      <c r="J8" s="14">
        <f t="shared" ref="J8:J71" si="8">E8-I8</f>
        <v>-2.5079999999999814</v>
      </c>
      <c r="K8" s="14">
        <f>VLOOKUP(A:A,[1]TDSheet!$A:$M,13,0)</f>
        <v>50</v>
      </c>
      <c r="L8" s="14">
        <f>VLOOKUP(A:A,[1]TDSheet!$A:$T,20,0)</f>
        <v>0</v>
      </c>
      <c r="M8" s="14"/>
      <c r="N8" s="14"/>
      <c r="O8" s="14"/>
      <c r="P8" s="14"/>
      <c r="Q8" s="14"/>
      <c r="R8" s="14"/>
      <c r="S8" s="14">
        <f t="shared" ref="S8:S71" si="9">E8/5</f>
        <v>29.018400000000003</v>
      </c>
      <c r="T8" s="16">
        <v>40</v>
      </c>
      <c r="U8" s="17">
        <f t="shared" ref="U8:U71" si="10">(F8+K8+L8+T8)/S8</f>
        <v>7.3002646596642116</v>
      </c>
      <c r="V8" s="14">
        <f t="shared" ref="V8:V71" si="11">F8/S8</f>
        <v>4.1987842196675205</v>
      </c>
      <c r="W8" s="14"/>
      <c r="X8" s="14"/>
      <c r="Y8" s="14">
        <f>VLOOKUP(A:A,[1]TDSheet!$A:$Y,25,0)</f>
        <v>32.200000000000003</v>
      </c>
      <c r="Z8" s="14">
        <f>VLOOKUP(A:A,[1]TDSheet!$A:$Z,26,0)</f>
        <v>26.698399999999999</v>
      </c>
      <c r="AA8" s="14">
        <f>VLOOKUP(A:A,[1]TDSheet!$A:$AA,27,0)</f>
        <v>31.228400000000001</v>
      </c>
      <c r="AB8" s="14">
        <f>VLOOKUP(A:A,[3]TDSheet!$A:$D,4,0)</f>
        <v>38.926000000000002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40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832.77599999999995</v>
      </c>
      <c r="D9" s="8">
        <v>3504.0079999999998</v>
      </c>
      <c r="E9" s="8">
        <v>1632.5650000000001</v>
      </c>
      <c r="F9" s="8">
        <v>1285.4349999999999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1630.5</v>
      </c>
      <c r="J9" s="14">
        <f t="shared" si="8"/>
        <v>2.0650000000000546</v>
      </c>
      <c r="K9" s="14">
        <f>VLOOKUP(A:A,[1]TDSheet!$A:$M,13,0)</f>
        <v>1000</v>
      </c>
      <c r="L9" s="14">
        <f>VLOOKUP(A:A,[1]TDSheet!$A:$T,20,0)</f>
        <v>0</v>
      </c>
      <c r="M9" s="14"/>
      <c r="N9" s="14"/>
      <c r="O9" s="14"/>
      <c r="P9" s="14"/>
      <c r="Q9" s="14"/>
      <c r="R9" s="14"/>
      <c r="S9" s="14">
        <f t="shared" si="9"/>
        <v>326.51300000000003</v>
      </c>
      <c r="T9" s="16">
        <v>120</v>
      </c>
      <c r="U9" s="17">
        <f t="shared" si="10"/>
        <v>7.3670420473304272</v>
      </c>
      <c r="V9" s="14">
        <f t="shared" si="11"/>
        <v>3.9368570317261482</v>
      </c>
      <c r="W9" s="14"/>
      <c r="X9" s="14"/>
      <c r="Y9" s="14">
        <f>VLOOKUP(A:A,[1]TDSheet!$A:$Y,25,0)</f>
        <v>283.2</v>
      </c>
      <c r="Z9" s="14">
        <f>VLOOKUP(A:A,[1]TDSheet!$A:$Z,26,0)</f>
        <v>321.03000000000003</v>
      </c>
      <c r="AA9" s="14">
        <f>VLOOKUP(A:A,[1]TDSheet!$A:$AA,27,0)</f>
        <v>364.48760000000004</v>
      </c>
      <c r="AB9" s="14">
        <f>VLOOKUP(A:A,[3]TDSheet!$A:$D,4,0)</f>
        <v>174.64699999999999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2"/>
        <v>120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939.05200000000002</v>
      </c>
      <c r="D10" s="8">
        <v>4450.0540000000001</v>
      </c>
      <c r="E10" s="8">
        <v>1929.559</v>
      </c>
      <c r="F10" s="8">
        <v>1476.625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1897.45</v>
      </c>
      <c r="J10" s="14">
        <f t="shared" si="8"/>
        <v>32.108999999999924</v>
      </c>
      <c r="K10" s="14">
        <f>VLOOKUP(A:A,[1]TDSheet!$A:$M,13,0)</f>
        <v>1100</v>
      </c>
      <c r="L10" s="14">
        <f>VLOOKUP(A:A,[1]TDSheet!$A:$T,20,0)</f>
        <v>150</v>
      </c>
      <c r="M10" s="14"/>
      <c r="N10" s="14"/>
      <c r="O10" s="14"/>
      <c r="P10" s="14"/>
      <c r="Q10" s="14"/>
      <c r="R10" s="14"/>
      <c r="S10" s="14">
        <f t="shared" si="9"/>
        <v>385.91179999999997</v>
      </c>
      <c r="T10" s="16">
        <v>400</v>
      </c>
      <c r="U10" s="17">
        <f t="shared" si="10"/>
        <v>8.1019160336636507</v>
      </c>
      <c r="V10" s="14">
        <f t="shared" si="11"/>
        <v>3.8263276738363534</v>
      </c>
      <c r="W10" s="14"/>
      <c r="X10" s="14"/>
      <c r="Y10" s="14">
        <f>VLOOKUP(A:A,[1]TDSheet!$A:$Y,25,0)</f>
        <v>373.4</v>
      </c>
      <c r="Z10" s="14">
        <f>VLOOKUP(A:A,[1]TDSheet!$A:$Z,26,0)</f>
        <v>356.95680000000004</v>
      </c>
      <c r="AA10" s="14">
        <f>VLOOKUP(A:A,[1]TDSheet!$A:$AA,27,0)</f>
        <v>404.09280000000001</v>
      </c>
      <c r="AB10" s="14">
        <f>VLOOKUP(A:A,[3]TDSheet!$A:$D,4,0)</f>
        <v>211.74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2"/>
        <v>400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42.003</v>
      </c>
      <c r="D11" s="8">
        <v>32.374000000000002</v>
      </c>
      <c r="E11" s="8">
        <v>16.498999999999999</v>
      </c>
      <c r="F11" s="8">
        <v>57.368000000000002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15.5</v>
      </c>
      <c r="J11" s="14">
        <f t="shared" si="8"/>
        <v>0.99899999999999878</v>
      </c>
      <c r="K11" s="14">
        <f>VLOOKUP(A:A,[1]TDSheet!$A:$M,13,0)</f>
        <v>30</v>
      </c>
      <c r="L11" s="14">
        <f>VLOOKUP(A:A,[1]TDSheet!$A:$T,20,0)</f>
        <v>0</v>
      </c>
      <c r="M11" s="14"/>
      <c r="N11" s="14"/>
      <c r="O11" s="14"/>
      <c r="P11" s="14"/>
      <c r="Q11" s="14"/>
      <c r="R11" s="14"/>
      <c r="S11" s="14">
        <f t="shared" si="9"/>
        <v>3.2997999999999998</v>
      </c>
      <c r="T11" s="16"/>
      <c r="U11" s="17">
        <f t="shared" si="10"/>
        <v>26.476756167040428</v>
      </c>
      <c r="V11" s="14">
        <f t="shared" si="11"/>
        <v>17.385296078550216</v>
      </c>
      <c r="W11" s="14"/>
      <c r="X11" s="14"/>
      <c r="Y11" s="14">
        <f>VLOOKUP(A:A,[1]TDSheet!$A:$Y,25,0)</f>
        <v>5.6</v>
      </c>
      <c r="Z11" s="14">
        <f>VLOOKUP(A:A,[1]TDSheet!$A:$Z,26,0)</f>
        <v>4.0229999999999997</v>
      </c>
      <c r="AA11" s="14">
        <f>VLOOKUP(A:A,[1]TDSheet!$A:$AA,27,0)</f>
        <v>6.6616</v>
      </c>
      <c r="AB11" s="14">
        <v>0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98.819000000000003</v>
      </c>
      <c r="D12" s="8">
        <v>83.486000000000004</v>
      </c>
      <c r="E12" s="8">
        <v>1.341</v>
      </c>
      <c r="F12" s="8">
        <v>94.352999999999994</v>
      </c>
      <c r="G12" s="18">
        <f>VLOOKUP(A:A,[1]TDSheet!$A:$G,7,0)</f>
        <v>1</v>
      </c>
      <c r="H12" s="1">
        <f>VLOOKUP(A:A,[1]TDSheet!$A:$H,8,0)</f>
        <v>60</v>
      </c>
      <c r="I12" s="14">
        <f>VLOOKUP(A:A,[2]TDSheet!$A:$F,6,0)</f>
        <v>1.3</v>
      </c>
      <c r="J12" s="14">
        <f t="shared" si="8"/>
        <v>4.0999999999999925E-2</v>
      </c>
      <c r="K12" s="14">
        <f>VLOOKUP(A:A,[1]TDSheet!$A:$M,13,0)</f>
        <v>30</v>
      </c>
      <c r="L12" s="14">
        <f>VLOOKUP(A:A,[1]TDSheet!$A:$T,20,0)</f>
        <v>0</v>
      </c>
      <c r="M12" s="14"/>
      <c r="N12" s="14"/>
      <c r="O12" s="14"/>
      <c r="P12" s="14"/>
      <c r="Q12" s="14"/>
      <c r="R12" s="14"/>
      <c r="S12" s="14">
        <f t="shared" si="9"/>
        <v>0.26819999999999999</v>
      </c>
      <c r="T12" s="16"/>
      <c r="U12" s="17">
        <f t="shared" si="10"/>
        <v>463.65771812080538</v>
      </c>
      <c r="V12" s="14">
        <f t="shared" si="11"/>
        <v>351.80089485458609</v>
      </c>
      <c r="W12" s="14"/>
      <c r="X12" s="14"/>
      <c r="Y12" s="14">
        <f>VLOOKUP(A:A,[1]TDSheet!$A:$Y,25,0)</f>
        <v>24.6</v>
      </c>
      <c r="Z12" s="14">
        <f>VLOOKUP(A:A,[1]TDSheet!$A:$Z,26,0)</f>
        <v>25.1554</v>
      </c>
      <c r="AA12" s="14">
        <f>VLOOKUP(A:A,[1]TDSheet!$A:$AA,27,0)</f>
        <v>19.461400000000001</v>
      </c>
      <c r="AB12" s="14">
        <v>0</v>
      </c>
      <c r="AC12" s="20" t="s">
        <v>113</v>
      </c>
      <c r="AD12" s="14" t="str">
        <f>VLOOKUP(A:A,[1]TDSheet!$A:$AD,30,0)</f>
        <v>костик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322.30500000000001</v>
      </c>
      <c r="D13" s="8">
        <v>606.88</v>
      </c>
      <c r="E13" s="8">
        <v>389.24900000000002</v>
      </c>
      <c r="F13" s="8">
        <v>383.315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383.4</v>
      </c>
      <c r="J13" s="14">
        <f t="shared" si="8"/>
        <v>5.8490000000000464</v>
      </c>
      <c r="K13" s="14">
        <f>VLOOKUP(A:A,[1]TDSheet!$A:$M,13,0)</f>
        <v>300</v>
      </c>
      <c r="L13" s="14">
        <f>VLOOKUP(A:A,[1]TDSheet!$A:$T,20,0)</f>
        <v>0</v>
      </c>
      <c r="M13" s="14"/>
      <c r="N13" s="14"/>
      <c r="O13" s="14"/>
      <c r="P13" s="14"/>
      <c r="Q13" s="14"/>
      <c r="R13" s="14"/>
      <c r="S13" s="14">
        <f t="shared" si="9"/>
        <v>77.849800000000002</v>
      </c>
      <c r="T13" s="16"/>
      <c r="U13" s="17">
        <f t="shared" si="10"/>
        <v>8.7773507446390369</v>
      </c>
      <c r="V13" s="14">
        <f t="shared" si="11"/>
        <v>4.9237762974342898</v>
      </c>
      <c r="W13" s="14"/>
      <c r="X13" s="14"/>
      <c r="Y13" s="14">
        <f>VLOOKUP(A:A,[1]TDSheet!$A:$Y,25,0)</f>
        <v>85</v>
      </c>
      <c r="Z13" s="14">
        <f>VLOOKUP(A:A,[1]TDSheet!$A:$Z,26,0)</f>
        <v>86.961800000000011</v>
      </c>
      <c r="AA13" s="14">
        <f>VLOOKUP(A:A,[1]TDSheet!$A:$AA,27,0)</f>
        <v>90.422799999999995</v>
      </c>
      <c r="AB13" s="14">
        <f>VLOOKUP(A:A,[3]TDSheet!$A:$D,4,0)</f>
        <v>57.933999999999997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363</v>
      </c>
      <c r="D14" s="8">
        <v>757</v>
      </c>
      <c r="E14" s="8">
        <v>462</v>
      </c>
      <c r="F14" s="8">
        <v>272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474</v>
      </c>
      <c r="J14" s="14">
        <f t="shared" si="8"/>
        <v>-12</v>
      </c>
      <c r="K14" s="14">
        <f>VLOOKUP(A:A,[1]TDSheet!$A:$M,13,0)</f>
        <v>400</v>
      </c>
      <c r="L14" s="14">
        <f>VLOOKUP(A:A,[1]TDSheet!$A:$T,20,0)</f>
        <v>0</v>
      </c>
      <c r="M14" s="14"/>
      <c r="N14" s="14"/>
      <c r="O14" s="14"/>
      <c r="P14" s="14"/>
      <c r="Q14" s="14"/>
      <c r="R14" s="14"/>
      <c r="S14" s="14">
        <f t="shared" si="9"/>
        <v>92.4</v>
      </c>
      <c r="T14" s="16"/>
      <c r="U14" s="17">
        <f t="shared" si="10"/>
        <v>7.2727272727272725</v>
      </c>
      <c r="V14" s="14">
        <f t="shared" si="11"/>
        <v>2.9437229437229435</v>
      </c>
      <c r="W14" s="14"/>
      <c r="X14" s="14"/>
      <c r="Y14" s="14">
        <f>VLOOKUP(A:A,[1]TDSheet!$A:$Y,25,0)</f>
        <v>91.6</v>
      </c>
      <c r="Z14" s="14">
        <f>VLOOKUP(A:A,[1]TDSheet!$A:$Z,26,0)</f>
        <v>91</v>
      </c>
      <c r="AA14" s="14">
        <f>VLOOKUP(A:A,[1]TDSheet!$A:$AA,27,0)</f>
        <v>94.6</v>
      </c>
      <c r="AB14" s="14">
        <f>VLOOKUP(A:A,[3]TDSheet!$A:$D,4,0)</f>
        <v>70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63.835999999999999</v>
      </c>
      <c r="D15" s="8">
        <v>56.45</v>
      </c>
      <c r="E15" s="8">
        <v>43.048000000000002</v>
      </c>
      <c r="F15" s="8">
        <v>13.444000000000001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46.5</v>
      </c>
      <c r="J15" s="14">
        <f t="shared" si="8"/>
        <v>-3.4519999999999982</v>
      </c>
      <c r="K15" s="14">
        <f>VLOOKUP(A:A,[1]TDSheet!$A:$M,13,0)</f>
        <v>10</v>
      </c>
      <c r="L15" s="14">
        <f>VLOOKUP(A:A,[1]TDSheet!$A:$T,20,0)</f>
        <v>20</v>
      </c>
      <c r="M15" s="14"/>
      <c r="N15" s="14"/>
      <c r="O15" s="14"/>
      <c r="P15" s="14"/>
      <c r="Q15" s="14"/>
      <c r="R15" s="14"/>
      <c r="S15" s="14">
        <f t="shared" si="9"/>
        <v>8.6096000000000004</v>
      </c>
      <c r="T15" s="16">
        <v>20</v>
      </c>
      <c r="U15" s="17">
        <f t="shared" si="10"/>
        <v>7.3689834603233599</v>
      </c>
      <c r="V15" s="14">
        <f t="shared" si="11"/>
        <v>1.5615127299758409</v>
      </c>
      <c r="W15" s="14"/>
      <c r="X15" s="14"/>
      <c r="Y15" s="14">
        <f>VLOOKUP(A:A,[1]TDSheet!$A:$Y,25,0)</f>
        <v>4.2</v>
      </c>
      <c r="Z15" s="14">
        <f>VLOOKUP(A:A,[1]TDSheet!$A:$Z,26,0)</f>
        <v>4.4447999999999999</v>
      </c>
      <c r="AA15" s="14">
        <f>VLOOKUP(A:A,[1]TDSheet!$A:$AA,27,0)</f>
        <v>7.4218000000000002</v>
      </c>
      <c r="AB15" s="14">
        <v>0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2"/>
        <v>20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4.5490000000000004</v>
      </c>
      <c r="D16" s="8">
        <v>97.084999999999994</v>
      </c>
      <c r="E16" s="8">
        <v>49.781999999999996</v>
      </c>
      <c r="F16" s="8"/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60.5</v>
      </c>
      <c r="J16" s="14">
        <f t="shared" si="8"/>
        <v>-10.718000000000004</v>
      </c>
      <c r="K16" s="14">
        <f>VLOOKUP(A:A,[1]TDSheet!$A:$M,13,0)</f>
        <v>20</v>
      </c>
      <c r="L16" s="14">
        <f>VLOOKUP(A:A,[1]TDSheet!$A:$T,20,0)</f>
        <v>0</v>
      </c>
      <c r="M16" s="14"/>
      <c r="N16" s="14"/>
      <c r="O16" s="14"/>
      <c r="P16" s="14"/>
      <c r="Q16" s="14"/>
      <c r="R16" s="14"/>
      <c r="S16" s="14">
        <f t="shared" si="9"/>
        <v>9.9563999999999986</v>
      </c>
      <c r="T16" s="16">
        <v>30</v>
      </c>
      <c r="U16" s="17">
        <f t="shared" si="10"/>
        <v>5.0218954642240172</v>
      </c>
      <c r="V16" s="14">
        <f t="shared" si="11"/>
        <v>0</v>
      </c>
      <c r="W16" s="14"/>
      <c r="X16" s="14"/>
      <c r="Y16" s="14">
        <f>VLOOKUP(A:A,[1]TDSheet!$A:$Y,25,0)</f>
        <v>12</v>
      </c>
      <c r="Z16" s="14">
        <f>VLOOKUP(A:A,[1]TDSheet!$A:$Z,26,0)</f>
        <v>2.9508000000000001</v>
      </c>
      <c r="AA16" s="14">
        <f>VLOOKUP(A:A,[1]TDSheet!$A:$AA,27,0)</f>
        <v>13.577000000000002</v>
      </c>
      <c r="AB16" s="14">
        <f>VLOOKUP(A:A,[3]TDSheet!$A:$D,4,0)</f>
        <v>38.051000000000002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30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-34.850999999999999</v>
      </c>
      <c r="D17" s="8">
        <v>1147.27</v>
      </c>
      <c r="E17" s="19">
        <v>511</v>
      </c>
      <c r="F17" s="19">
        <v>579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501.89499999999998</v>
      </c>
      <c r="J17" s="14">
        <f t="shared" si="8"/>
        <v>9.1050000000000182</v>
      </c>
      <c r="K17" s="14">
        <f>VLOOKUP(A:A,[1]TDSheet!$A:$M,13,0)</f>
        <v>400</v>
      </c>
      <c r="L17" s="14">
        <f>VLOOKUP(A:A,[1]TDSheet!$A:$T,20,0)</f>
        <v>0</v>
      </c>
      <c r="M17" s="14"/>
      <c r="N17" s="14"/>
      <c r="O17" s="14"/>
      <c r="P17" s="14"/>
      <c r="Q17" s="14"/>
      <c r="R17" s="14"/>
      <c r="S17" s="14">
        <f t="shared" si="9"/>
        <v>102.2</v>
      </c>
      <c r="T17" s="16">
        <v>200</v>
      </c>
      <c r="U17" s="17">
        <f t="shared" si="10"/>
        <v>11.536203522504891</v>
      </c>
      <c r="V17" s="14">
        <f t="shared" si="11"/>
        <v>5.6653620352250487</v>
      </c>
      <c r="W17" s="14"/>
      <c r="X17" s="14"/>
      <c r="Y17" s="14">
        <f>VLOOKUP(A:A,[1]TDSheet!$A:$Y,25,0)</f>
        <v>24</v>
      </c>
      <c r="Z17" s="14">
        <f>VLOOKUP(A:A,[1]TDSheet!$A:$Z,26,0)</f>
        <v>30.4</v>
      </c>
      <c r="AA17" s="14">
        <f>VLOOKUP(A:A,[1]TDSheet!$A:$AA,27,0)</f>
        <v>114.8</v>
      </c>
      <c r="AB17" s="14">
        <f>VLOOKUP(A:A,[3]TDSheet!$A:$D,4,0)</f>
        <v>168.238</v>
      </c>
      <c r="AC17" s="20">
        <v>0</v>
      </c>
      <c r="AD17" s="14" t="str">
        <f>VLOOKUP(A:A,[1]TDSheet!$A:$AD,30,0)</f>
        <v>костик</v>
      </c>
      <c r="AE17" s="14">
        <f t="shared" si="12"/>
        <v>200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15.62</v>
      </c>
      <c r="D18" s="8">
        <v>160.93600000000001</v>
      </c>
      <c r="E18" s="8">
        <v>122.252</v>
      </c>
      <c r="F18" s="8">
        <v>52.390999999999998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146.5</v>
      </c>
      <c r="J18" s="14">
        <f t="shared" si="8"/>
        <v>-24.248000000000005</v>
      </c>
      <c r="K18" s="14">
        <f>VLOOKUP(A:A,[1]TDSheet!$A:$M,13,0)</f>
        <v>0</v>
      </c>
      <c r="L18" s="14">
        <f>VLOOKUP(A:A,[1]TDSheet!$A:$T,20,0)</f>
        <v>0</v>
      </c>
      <c r="M18" s="14"/>
      <c r="N18" s="14"/>
      <c r="O18" s="14"/>
      <c r="P18" s="14"/>
      <c r="Q18" s="14"/>
      <c r="R18" s="14"/>
      <c r="S18" s="14">
        <f t="shared" si="9"/>
        <v>24.450399999999998</v>
      </c>
      <c r="T18" s="16">
        <v>100</v>
      </c>
      <c r="U18" s="17">
        <f t="shared" si="10"/>
        <v>6.2326587704086638</v>
      </c>
      <c r="V18" s="14">
        <f t="shared" si="11"/>
        <v>2.1427461309426432</v>
      </c>
      <c r="W18" s="14"/>
      <c r="X18" s="14"/>
      <c r="Y18" s="14">
        <f>VLOOKUP(A:A,[1]TDSheet!$A:$Y,25,0)</f>
        <v>7.8</v>
      </c>
      <c r="Z18" s="14">
        <f>VLOOKUP(A:A,[1]TDSheet!$A:$Z,26,0)</f>
        <v>10.3376</v>
      </c>
      <c r="AA18" s="14">
        <f>VLOOKUP(A:A,[1]TDSheet!$A:$AA,27,0)</f>
        <v>16.2944</v>
      </c>
      <c r="AB18" s="14">
        <f>VLOOKUP(A:A,[3]TDSheet!$A:$D,4,0)</f>
        <v>25.283999999999999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100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177.59200000000001</v>
      </c>
      <c r="D19" s="8">
        <v>413.214</v>
      </c>
      <c r="E19" s="8">
        <v>264.108</v>
      </c>
      <c r="F19" s="8">
        <v>323.20499999999998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262.5</v>
      </c>
      <c r="J19" s="14">
        <f t="shared" si="8"/>
        <v>1.6080000000000041</v>
      </c>
      <c r="K19" s="14">
        <f>VLOOKUP(A:A,[1]TDSheet!$A:$M,13,0)</f>
        <v>200</v>
      </c>
      <c r="L19" s="14">
        <f>VLOOKUP(A:A,[1]TDSheet!$A:$T,20,0)</f>
        <v>0</v>
      </c>
      <c r="M19" s="14"/>
      <c r="N19" s="14"/>
      <c r="O19" s="14"/>
      <c r="P19" s="14"/>
      <c r="Q19" s="14"/>
      <c r="R19" s="14"/>
      <c r="S19" s="14">
        <f t="shared" si="9"/>
        <v>52.821600000000004</v>
      </c>
      <c r="T19" s="16"/>
      <c r="U19" s="17">
        <f t="shared" si="10"/>
        <v>9.905133505989971</v>
      </c>
      <c r="V19" s="14">
        <f t="shared" si="11"/>
        <v>6.1188036712254075</v>
      </c>
      <c r="W19" s="14"/>
      <c r="X19" s="14"/>
      <c r="Y19" s="14">
        <f>VLOOKUP(A:A,[1]TDSheet!$A:$Y,25,0)</f>
        <v>69</v>
      </c>
      <c r="Z19" s="14">
        <f>VLOOKUP(A:A,[1]TDSheet!$A:$Z,26,0)</f>
        <v>63.673199999999994</v>
      </c>
      <c r="AA19" s="14">
        <f>VLOOKUP(A:A,[1]TDSheet!$A:$AA,27,0)</f>
        <v>69.630200000000002</v>
      </c>
      <c r="AB19" s="14">
        <f>VLOOKUP(A:A,[3]TDSheet!$A:$D,4,0)</f>
        <v>28.981999999999999</v>
      </c>
      <c r="AC19" s="14" t="str">
        <f>VLOOKUP(A:A,[1]TDSheet!$A:$AC,29,0)</f>
        <v>акция</v>
      </c>
      <c r="AD19" s="14" t="str">
        <f>VLOOKUP(A:A,[1]TDSheet!$A:$AD,30,0)</f>
        <v>скидка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643</v>
      </c>
      <c r="D20" s="8">
        <v>1734</v>
      </c>
      <c r="E20" s="8">
        <v>735</v>
      </c>
      <c r="F20" s="8">
        <v>608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753</v>
      </c>
      <c r="J20" s="14">
        <f t="shared" si="8"/>
        <v>-18</v>
      </c>
      <c r="K20" s="14">
        <f>VLOOKUP(A:A,[1]TDSheet!$A:$M,13,0)</f>
        <v>400</v>
      </c>
      <c r="L20" s="14">
        <f>VLOOKUP(A:A,[1]TDSheet!$A:$T,20,0)</f>
        <v>0</v>
      </c>
      <c r="M20" s="14"/>
      <c r="N20" s="14"/>
      <c r="O20" s="14"/>
      <c r="P20" s="14"/>
      <c r="Q20" s="14"/>
      <c r="R20" s="14"/>
      <c r="S20" s="14">
        <f t="shared" si="9"/>
        <v>147</v>
      </c>
      <c r="T20" s="16">
        <v>200</v>
      </c>
      <c r="U20" s="17">
        <f t="shared" si="10"/>
        <v>8.2176870748299322</v>
      </c>
      <c r="V20" s="14">
        <f t="shared" si="11"/>
        <v>4.1360544217687076</v>
      </c>
      <c r="W20" s="14"/>
      <c r="X20" s="14"/>
      <c r="Y20" s="14">
        <f>VLOOKUP(A:A,[1]TDSheet!$A:$Y,25,0)</f>
        <v>133</v>
      </c>
      <c r="Z20" s="14">
        <f>VLOOKUP(A:A,[1]TDSheet!$A:$Z,26,0)</f>
        <v>161.80000000000001</v>
      </c>
      <c r="AA20" s="14">
        <f>VLOOKUP(A:A,[1]TDSheet!$A:$AA,27,0)</f>
        <v>154.6</v>
      </c>
      <c r="AB20" s="14">
        <f>VLOOKUP(A:A,[3]TDSheet!$A:$D,4,0)</f>
        <v>103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50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493.02499999999998</v>
      </c>
      <c r="D21" s="8">
        <v>1056.297</v>
      </c>
      <c r="E21" s="8">
        <v>834.41499999999996</v>
      </c>
      <c r="F21" s="8">
        <v>709.00699999999995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803</v>
      </c>
      <c r="J21" s="14">
        <f t="shared" si="8"/>
        <v>31.414999999999964</v>
      </c>
      <c r="K21" s="14">
        <f>VLOOKUP(A:A,[1]TDSheet!$A:$M,13,0)</f>
        <v>450</v>
      </c>
      <c r="L21" s="14">
        <f>VLOOKUP(A:A,[1]TDSheet!$A:$T,20,0)</f>
        <v>0</v>
      </c>
      <c r="M21" s="14"/>
      <c r="N21" s="14"/>
      <c r="O21" s="14"/>
      <c r="P21" s="14"/>
      <c r="Q21" s="14"/>
      <c r="R21" s="14"/>
      <c r="S21" s="14">
        <f t="shared" si="9"/>
        <v>166.88299999999998</v>
      </c>
      <c r="T21" s="16">
        <v>50</v>
      </c>
      <c r="U21" s="17">
        <f t="shared" si="10"/>
        <v>7.2446384592798561</v>
      </c>
      <c r="V21" s="14">
        <f t="shared" si="11"/>
        <v>4.2485274114199774</v>
      </c>
      <c r="W21" s="14"/>
      <c r="X21" s="14"/>
      <c r="Y21" s="14">
        <f>VLOOKUP(A:A,[1]TDSheet!$A:$Y,25,0)</f>
        <v>191</v>
      </c>
      <c r="Z21" s="14">
        <f>VLOOKUP(A:A,[1]TDSheet!$A:$Z,26,0)</f>
        <v>179.7184</v>
      </c>
      <c r="AA21" s="14">
        <f>VLOOKUP(A:A,[1]TDSheet!$A:$AA,27,0)</f>
        <v>179.1636</v>
      </c>
      <c r="AB21" s="14">
        <f>VLOOKUP(A:A,[3]TDSheet!$A:$D,4,0)</f>
        <v>65.575000000000003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2"/>
        <v>50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1396</v>
      </c>
      <c r="D22" s="8">
        <v>1425</v>
      </c>
      <c r="E22" s="8">
        <v>2148</v>
      </c>
      <c r="F22" s="8">
        <v>660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2141</v>
      </c>
      <c r="J22" s="14">
        <f t="shared" si="8"/>
        <v>7</v>
      </c>
      <c r="K22" s="14">
        <f>VLOOKUP(A:A,[1]TDSheet!$A:$M,13,0)</f>
        <v>800</v>
      </c>
      <c r="L22" s="14">
        <f>VLOOKUP(A:A,[1]TDSheet!$A:$T,20,0)</f>
        <v>800</v>
      </c>
      <c r="M22" s="14"/>
      <c r="N22" s="14"/>
      <c r="O22" s="14"/>
      <c r="P22" s="14"/>
      <c r="Q22" s="14"/>
      <c r="R22" s="14"/>
      <c r="S22" s="14">
        <f t="shared" si="9"/>
        <v>429.6</v>
      </c>
      <c r="T22" s="16">
        <v>600</v>
      </c>
      <c r="U22" s="17">
        <f t="shared" si="10"/>
        <v>6.6573556797020483</v>
      </c>
      <c r="V22" s="14">
        <f t="shared" si="11"/>
        <v>1.5363128491620111</v>
      </c>
      <c r="W22" s="14"/>
      <c r="X22" s="14"/>
      <c r="Y22" s="14">
        <f>VLOOKUP(A:A,[1]TDSheet!$A:$Y,25,0)</f>
        <v>333.6</v>
      </c>
      <c r="Z22" s="14">
        <f>VLOOKUP(A:A,[1]TDSheet!$A:$Z,26,0)</f>
        <v>364.8</v>
      </c>
      <c r="AA22" s="14">
        <f>VLOOKUP(A:A,[1]TDSheet!$A:$AA,27,0)</f>
        <v>324.39999999999998</v>
      </c>
      <c r="AB22" s="14">
        <f>VLOOKUP(A:A,[3]TDSheet!$A:$D,4,0)</f>
        <v>133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12"/>
        <v>72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577</v>
      </c>
      <c r="D23" s="8">
        <v>1128</v>
      </c>
      <c r="E23" s="8">
        <v>629</v>
      </c>
      <c r="F23" s="8">
        <v>578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648</v>
      </c>
      <c r="J23" s="14">
        <f t="shared" si="8"/>
        <v>-19</v>
      </c>
      <c r="K23" s="14">
        <f>VLOOKUP(A:A,[1]TDSheet!$A:$M,13,0)</f>
        <v>800</v>
      </c>
      <c r="L23" s="14">
        <f>VLOOKUP(A:A,[1]TDSheet!$A:$T,20,0)</f>
        <v>0</v>
      </c>
      <c r="M23" s="14"/>
      <c r="N23" s="14"/>
      <c r="O23" s="14"/>
      <c r="P23" s="14"/>
      <c r="Q23" s="14"/>
      <c r="R23" s="14"/>
      <c r="S23" s="14">
        <f t="shared" si="9"/>
        <v>125.8</v>
      </c>
      <c r="T23" s="16"/>
      <c r="U23" s="17">
        <f t="shared" si="10"/>
        <v>10.953895071542131</v>
      </c>
      <c r="V23" s="14">
        <f t="shared" si="11"/>
        <v>4.5945945945945947</v>
      </c>
      <c r="W23" s="14"/>
      <c r="X23" s="14"/>
      <c r="Y23" s="14">
        <f>VLOOKUP(A:A,[1]TDSheet!$A:$Y,25,0)</f>
        <v>168.6</v>
      </c>
      <c r="Z23" s="14">
        <f>VLOOKUP(A:A,[1]TDSheet!$A:$Z,26,0)</f>
        <v>144.6</v>
      </c>
      <c r="AA23" s="14">
        <f>VLOOKUP(A:A,[1]TDSheet!$A:$AA,27,0)</f>
        <v>153.4</v>
      </c>
      <c r="AB23" s="14">
        <f>VLOOKUP(A:A,[3]TDSheet!$A:$D,4,0)</f>
        <v>104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114.792</v>
      </c>
      <c r="D24" s="8">
        <v>1.556</v>
      </c>
      <c r="E24" s="8">
        <v>58.036999999999999</v>
      </c>
      <c r="F24" s="8">
        <v>56.744999999999997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57.1</v>
      </c>
      <c r="J24" s="14">
        <f t="shared" si="8"/>
        <v>0.93699999999999761</v>
      </c>
      <c r="K24" s="14">
        <f>VLOOKUP(A:A,[1]TDSheet!$A:$M,13,0)</f>
        <v>50</v>
      </c>
      <c r="L24" s="14">
        <f>VLOOKUP(A:A,[1]TDSheet!$A:$T,20,0)</f>
        <v>0</v>
      </c>
      <c r="M24" s="14"/>
      <c r="N24" s="14"/>
      <c r="O24" s="14"/>
      <c r="P24" s="14"/>
      <c r="Q24" s="14"/>
      <c r="R24" s="14"/>
      <c r="S24" s="14">
        <f t="shared" si="9"/>
        <v>11.6074</v>
      </c>
      <c r="T24" s="16"/>
      <c r="U24" s="17">
        <f t="shared" si="10"/>
        <v>9.1962885745300422</v>
      </c>
      <c r="V24" s="14">
        <f t="shared" si="11"/>
        <v>4.8886916966762577</v>
      </c>
      <c r="W24" s="14"/>
      <c r="X24" s="14"/>
      <c r="Y24" s="14">
        <f>VLOOKUP(A:A,[1]TDSheet!$A:$Y,25,0)</f>
        <v>10.199999999999999</v>
      </c>
      <c r="Z24" s="14">
        <f>VLOOKUP(A:A,[1]TDSheet!$A:$Z,26,0)</f>
        <v>9.1417999999999999</v>
      </c>
      <c r="AA24" s="14">
        <f>VLOOKUP(A:A,[1]TDSheet!$A:$AA,27,0)</f>
        <v>11.651199999999999</v>
      </c>
      <c r="AB24" s="14">
        <f>VLOOKUP(A:A,[3]TDSheet!$A:$D,4,0)</f>
        <v>4.6319999999999997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38.561</v>
      </c>
      <c r="D25" s="8">
        <v>294.04000000000002</v>
      </c>
      <c r="E25" s="8">
        <v>119.446</v>
      </c>
      <c r="F25" s="8">
        <v>127.482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128.69999999999999</v>
      </c>
      <c r="J25" s="14">
        <f t="shared" si="8"/>
        <v>-9.2539999999999907</v>
      </c>
      <c r="K25" s="14">
        <f>VLOOKUP(A:A,[1]TDSheet!$A:$M,13,0)</f>
        <v>50</v>
      </c>
      <c r="L25" s="14">
        <f>VLOOKUP(A:A,[1]TDSheet!$A:$T,20,0)</f>
        <v>0</v>
      </c>
      <c r="M25" s="14"/>
      <c r="N25" s="14"/>
      <c r="O25" s="14"/>
      <c r="P25" s="14"/>
      <c r="Q25" s="14"/>
      <c r="R25" s="14"/>
      <c r="S25" s="14">
        <f t="shared" si="9"/>
        <v>23.889199999999999</v>
      </c>
      <c r="T25" s="16"/>
      <c r="U25" s="17">
        <f t="shared" si="10"/>
        <v>7.4293823150210141</v>
      </c>
      <c r="V25" s="14">
        <f t="shared" si="11"/>
        <v>5.3363863168293628</v>
      </c>
      <c r="W25" s="14"/>
      <c r="X25" s="14"/>
      <c r="Y25" s="14">
        <f>VLOOKUP(A:A,[1]TDSheet!$A:$Y,25,0)</f>
        <v>21.8</v>
      </c>
      <c r="Z25" s="14">
        <f>VLOOKUP(A:A,[1]TDSheet!$A:$Z,26,0)</f>
        <v>18.021000000000001</v>
      </c>
      <c r="AA25" s="14">
        <f>VLOOKUP(A:A,[1]TDSheet!$A:$AA,27,0)</f>
        <v>28.7988</v>
      </c>
      <c r="AB25" s="14">
        <f>VLOOKUP(A:A,[3]TDSheet!$A:$D,4,0)</f>
        <v>26.466999999999999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245.54599999999999</v>
      </c>
      <c r="D26" s="8">
        <v>665.25</v>
      </c>
      <c r="E26" s="8">
        <v>337.53199999999998</v>
      </c>
      <c r="F26" s="8">
        <v>319.88900000000001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337</v>
      </c>
      <c r="J26" s="14">
        <f t="shared" si="8"/>
        <v>0.53199999999998226</v>
      </c>
      <c r="K26" s="14">
        <f>VLOOKUP(A:A,[1]TDSheet!$A:$M,13,0)</f>
        <v>250</v>
      </c>
      <c r="L26" s="14">
        <f>VLOOKUP(A:A,[1]TDSheet!$A:$T,20,0)</f>
        <v>0</v>
      </c>
      <c r="M26" s="14"/>
      <c r="N26" s="14"/>
      <c r="O26" s="14"/>
      <c r="P26" s="14"/>
      <c r="Q26" s="14"/>
      <c r="R26" s="14"/>
      <c r="S26" s="14">
        <f t="shared" si="9"/>
        <v>67.506399999999999</v>
      </c>
      <c r="T26" s="16"/>
      <c r="U26" s="17">
        <f t="shared" si="10"/>
        <v>8.4419995733737849</v>
      </c>
      <c r="V26" s="14">
        <f t="shared" si="11"/>
        <v>4.7386470023582952</v>
      </c>
      <c r="W26" s="14"/>
      <c r="X26" s="14"/>
      <c r="Y26" s="14">
        <f>VLOOKUP(A:A,[1]TDSheet!$A:$Y,25,0)</f>
        <v>78.2</v>
      </c>
      <c r="Z26" s="14">
        <f>VLOOKUP(A:A,[1]TDSheet!$A:$Z,26,0)</f>
        <v>67.585000000000008</v>
      </c>
      <c r="AA26" s="14">
        <f>VLOOKUP(A:A,[1]TDSheet!$A:$AA,27,0)</f>
        <v>74.652599999999993</v>
      </c>
      <c r="AB26" s="14">
        <f>VLOOKUP(A:A,[3]TDSheet!$A:$D,4,0)</f>
        <v>77.989000000000004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291</v>
      </c>
      <c r="D27" s="8">
        <v>1285</v>
      </c>
      <c r="E27" s="8">
        <v>715</v>
      </c>
      <c r="F27" s="8">
        <v>615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727</v>
      </c>
      <c r="J27" s="14">
        <f t="shared" si="8"/>
        <v>-12</v>
      </c>
      <c r="K27" s="14">
        <f>VLOOKUP(A:A,[1]TDSheet!$A:$M,13,0)</f>
        <v>600</v>
      </c>
      <c r="L27" s="14">
        <f>VLOOKUP(A:A,[1]TDSheet!$A:$T,20,0)</f>
        <v>0</v>
      </c>
      <c r="M27" s="14"/>
      <c r="N27" s="14"/>
      <c r="O27" s="14"/>
      <c r="P27" s="14"/>
      <c r="Q27" s="14"/>
      <c r="R27" s="14"/>
      <c r="S27" s="14">
        <f t="shared" si="9"/>
        <v>143</v>
      </c>
      <c r="T27" s="16"/>
      <c r="U27" s="17">
        <f t="shared" si="10"/>
        <v>8.4965034965034967</v>
      </c>
      <c r="V27" s="14">
        <f t="shared" si="11"/>
        <v>4.3006993006993008</v>
      </c>
      <c r="W27" s="14"/>
      <c r="X27" s="14"/>
      <c r="Y27" s="14">
        <f>VLOOKUP(A:A,[1]TDSheet!$A:$Y,25,0)</f>
        <v>130</v>
      </c>
      <c r="Z27" s="14">
        <f>VLOOKUP(A:A,[1]TDSheet!$A:$Z,26,0)</f>
        <v>122.2</v>
      </c>
      <c r="AA27" s="14">
        <f>VLOOKUP(A:A,[1]TDSheet!$A:$AA,27,0)</f>
        <v>155.4</v>
      </c>
      <c r="AB27" s="14">
        <f>VLOOKUP(A:A,[3]TDSheet!$A:$D,4,0)</f>
        <v>101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51.042000000000002</v>
      </c>
      <c r="D28" s="8">
        <v>327.40199999999999</v>
      </c>
      <c r="E28" s="8">
        <v>161.28800000000001</v>
      </c>
      <c r="F28" s="8">
        <v>116.578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156.4</v>
      </c>
      <c r="J28" s="14">
        <f t="shared" si="8"/>
        <v>4.8880000000000052</v>
      </c>
      <c r="K28" s="14">
        <f>VLOOKUP(A:A,[1]TDSheet!$A:$M,13,0)</f>
        <v>80</v>
      </c>
      <c r="L28" s="14">
        <f>VLOOKUP(A:A,[1]TDSheet!$A:$T,20,0)</f>
        <v>0</v>
      </c>
      <c r="M28" s="14"/>
      <c r="N28" s="14"/>
      <c r="O28" s="14"/>
      <c r="P28" s="14"/>
      <c r="Q28" s="14"/>
      <c r="R28" s="14"/>
      <c r="S28" s="14">
        <f t="shared" si="9"/>
        <v>32.257600000000004</v>
      </c>
      <c r="T28" s="16">
        <v>40</v>
      </c>
      <c r="U28" s="17">
        <f t="shared" si="10"/>
        <v>7.3340236099399823</v>
      </c>
      <c r="V28" s="14">
        <f t="shared" si="11"/>
        <v>3.6139700411685927</v>
      </c>
      <c r="W28" s="14"/>
      <c r="X28" s="14"/>
      <c r="Y28" s="14">
        <f>VLOOKUP(A:A,[1]TDSheet!$A:$Y,25,0)</f>
        <v>25.6</v>
      </c>
      <c r="Z28" s="14">
        <f>VLOOKUP(A:A,[1]TDSheet!$A:$Z,26,0)</f>
        <v>27.285599999999999</v>
      </c>
      <c r="AA28" s="14">
        <f>VLOOKUP(A:A,[1]TDSheet!$A:$AA,27,0)</f>
        <v>33.723200000000006</v>
      </c>
      <c r="AB28" s="14">
        <f>VLOOKUP(A:A,[3]TDSheet!$A:$D,4,0)</f>
        <v>37.350999999999999</v>
      </c>
      <c r="AC28" s="14" t="str">
        <f>VLOOKUP(A:A,[1]TDSheet!$A:$AC,29,0)</f>
        <v>увел</v>
      </c>
      <c r="AD28" s="14" t="str">
        <f>VLOOKUP(A:A,[1]TDSheet!$A:$AD,30,0)</f>
        <v>костик</v>
      </c>
      <c r="AE28" s="14">
        <f t="shared" si="12"/>
        <v>40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49</v>
      </c>
      <c r="D29" s="8">
        <v>254</v>
      </c>
      <c r="E29" s="8">
        <v>206</v>
      </c>
      <c r="F29" s="8">
        <v>91</v>
      </c>
      <c r="G29" s="1">
        <f>VLOOKUP(A:A,[1]TDSheet!$A:$G,7,0)</f>
        <v>0.6</v>
      </c>
      <c r="H29" s="1" t="e">
        <f>VLOOKUP(A:A,[1]TDSheet!$A:$H,8,0)</f>
        <v>#N/A</v>
      </c>
      <c r="I29" s="14">
        <f>VLOOKUP(A:A,[2]TDSheet!$A:$F,6,0)</f>
        <v>227</v>
      </c>
      <c r="J29" s="14">
        <f t="shared" si="8"/>
        <v>-21</v>
      </c>
      <c r="K29" s="14">
        <f>VLOOKUP(A:A,[1]TDSheet!$A:$M,13,0)</f>
        <v>40</v>
      </c>
      <c r="L29" s="14">
        <f>VLOOKUP(A:A,[1]TDSheet!$A:$T,20,0)</f>
        <v>40</v>
      </c>
      <c r="M29" s="14"/>
      <c r="N29" s="14"/>
      <c r="O29" s="14"/>
      <c r="P29" s="14"/>
      <c r="Q29" s="14"/>
      <c r="R29" s="14"/>
      <c r="S29" s="14">
        <f t="shared" si="9"/>
        <v>41.2</v>
      </c>
      <c r="T29" s="16">
        <v>120</v>
      </c>
      <c r="U29" s="17">
        <f t="shared" si="10"/>
        <v>7.0631067961165046</v>
      </c>
      <c r="V29" s="14">
        <f t="shared" si="11"/>
        <v>2.2087378640776696</v>
      </c>
      <c r="W29" s="14"/>
      <c r="X29" s="14"/>
      <c r="Y29" s="14">
        <f>VLOOKUP(A:A,[1]TDSheet!$A:$Y,25,0)</f>
        <v>14.4</v>
      </c>
      <c r="Z29" s="14">
        <f>VLOOKUP(A:A,[1]TDSheet!$A:$Z,26,0)</f>
        <v>26.2</v>
      </c>
      <c r="AA29" s="14">
        <f>VLOOKUP(A:A,[1]TDSheet!$A:$AA,27,0)</f>
        <v>33.799999999999997</v>
      </c>
      <c r="AB29" s="14">
        <f>VLOOKUP(A:A,[3]TDSheet!$A:$D,4,0)</f>
        <v>54</v>
      </c>
      <c r="AC29" s="14" t="str">
        <f>VLOOKUP(A:A,[1]TDSheet!$A:$AC,29,0)</f>
        <v>новый</v>
      </c>
      <c r="AD29" s="14" t="str">
        <f>VLOOKUP(A:A,[1]TDSheet!$A:$AD,30,0)</f>
        <v>костик</v>
      </c>
      <c r="AE29" s="14">
        <f t="shared" si="12"/>
        <v>72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32.994999999999997</v>
      </c>
      <c r="D30" s="8">
        <v>18</v>
      </c>
      <c r="E30" s="8">
        <v>14.97</v>
      </c>
      <c r="F30" s="8">
        <v>30.015000000000001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15</v>
      </c>
      <c r="J30" s="14">
        <f t="shared" si="8"/>
        <v>-2.9999999999999361E-2</v>
      </c>
      <c r="K30" s="14">
        <f>VLOOKUP(A:A,[1]TDSheet!$A:$M,13,0)</f>
        <v>20</v>
      </c>
      <c r="L30" s="14">
        <f>VLOOKUP(A:A,[1]TDSheet!$A:$T,20,0)</f>
        <v>0</v>
      </c>
      <c r="M30" s="14"/>
      <c r="N30" s="14"/>
      <c r="O30" s="14"/>
      <c r="P30" s="14"/>
      <c r="Q30" s="14"/>
      <c r="R30" s="14"/>
      <c r="S30" s="14">
        <f t="shared" si="9"/>
        <v>2.9940000000000002</v>
      </c>
      <c r="T30" s="16"/>
      <c r="U30" s="17">
        <f t="shared" si="10"/>
        <v>16.70507682030728</v>
      </c>
      <c r="V30" s="14">
        <f t="shared" si="11"/>
        <v>10.025050100200401</v>
      </c>
      <c r="W30" s="14"/>
      <c r="X30" s="14"/>
      <c r="Y30" s="14">
        <f>VLOOKUP(A:A,[1]TDSheet!$A:$Y,25,0)</f>
        <v>0</v>
      </c>
      <c r="Z30" s="14">
        <f>VLOOKUP(A:A,[1]TDSheet!$A:$Z,26,0)</f>
        <v>5.3789999999999996</v>
      </c>
      <c r="AA30" s="14">
        <f>VLOOKUP(A:A,[1]TDSheet!$A:$AA,27,0)</f>
        <v>4.1880000000000006</v>
      </c>
      <c r="AB30" s="14">
        <f>VLOOKUP(A:A,[3]TDSheet!$A:$D,4,0)</f>
        <v>3.01</v>
      </c>
      <c r="AC30" s="14" t="e">
        <f>VLOOKUP(A:A,[1]TDSheet!$A:$AC,29,0)</f>
        <v>#N/A</v>
      </c>
      <c r="AD30" s="14" t="e">
        <f>VLOOKUP(A:A,[1]TDSheet!$A:$AD,30,0)</f>
        <v>#N/A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43.552999999999997</v>
      </c>
      <c r="D31" s="8">
        <v>798.55100000000004</v>
      </c>
      <c r="E31" s="8">
        <v>269.53199999999998</v>
      </c>
      <c r="F31" s="8">
        <v>286.851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291</v>
      </c>
      <c r="J31" s="14">
        <f t="shared" si="8"/>
        <v>-21.468000000000018</v>
      </c>
      <c r="K31" s="14">
        <f>VLOOKUP(A:A,[1]TDSheet!$A:$M,13,0)</f>
        <v>170</v>
      </c>
      <c r="L31" s="14">
        <f>VLOOKUP(A:A,[1]TDSheet!$A:$T,20,0)</f>
        <v>0</v>
      </c>
      <c r="M31" s="14"/>
      <c r="N31" s="14"/>
      <c r="O31" s="14"/>
      <c r="P31" s="14"/>
      <c r="Q31" s="14"/>
      <c r="R31" s="14"/>
      <c r="S31" s="14">
        <f t="shared" si="9"/>
        <v>53.906399999999998</v>
      </c>
      <c r="T31" s="16"/>
      <c r="U31" s="17">
        <f t="shared" si="10"/>
        <v>8.4748935191368737</v>
      </c>
      <c r="V31" s="14">
        <f t="shared" si="11"/>
        <v>5.3212791060059663</v>
      </c>
      <c r="W31" s="14"/>
      <c r="X31" s="14"/>
      <c r="Y31" s="14">
        <f>VLOOKUP(A:A,[1]TDSheet!$A:$Y,25,0)</f>
        <v>47.4</v>
      </c>
      <c r="Z31" s="14">
        <f>VLOOKUP(A:A,[1]TDSheet!$A:$Z,26,0)</f>
        <v>42.515000000000001</v>
      </c>
      <c r="AA31" s="14">
        <f>VLOOKUP(A:A,[1]TDSheet!$A:$AA,27,0)</f>
        <v>64.975800000000007</v>
      </c>
      <c r="AB31" s="14">
        <f>VLOOKUP(A:A,[3]TDSheet!$A:$D,4,0)</f>
        <v>20.771000000000001</v>
      </c>
      <c r="AC31" s="14" t="str">
        <f>VLOOKUP(A:A,[1]TDSheet!$A:$AC,29,0)</f>
        <v>зв50</v>
      </c>
      <c r="AD31" s="14" t="e">
        <f>VLOOKUP(A:A,[1]TDSheet!$A:$AD,30,0)</f>
        <v>#N/A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567</v>
      </c>
      <c r="D32" s="8">
        <v>1458</v>
      </c>
      <c r="E32" s="8">
        <v>981</v>
      </c>
      <c r="F32" s="8">
        <v>1025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999</v>
      </c>
      <c r="J32" s="14">
        <f t="shared" si="8"/>
        <v>-18</v>
      </c>
      <c r="K32" s="14">
        <f>VLOOKUP(A:A,[1]TDSheet!$A:$M,13,0)</f>
        <v>600</v>
      </c>
      <c r="L32" s="14">
        <f>VLOOKUP(A:A,[1]TDSheet!$A:$T,20,0)</f>
        <v>0</v>
      </c>
      <c r="M32" s="14"/>
      <c r="N32" s="14"/>
      <c r="O32" s="14"/>
      <c r="P32" s="14"/>
      <c r="Q32" s="14"/>
      <c r="R32" s="14"/>
      <c r="S32" s="14">
        <f t="shared" si="9"/>
        <v>196.2</v>
      </c>
      <c r="T32" s="16"/>
      <c r="U32" s="17">
        <f t="shared" si="10"/>
        <v>8.2823649337410803</v>
      </c>
      <c r="V32" s="14">
        <f t="shared" si="11"/>
        <v>5.224260958205913</v>
      </c>
      <c r="W32" s="14"/>
      <c r="X32" s="14"/>
      <c r="Y32" s="14">
        <f>VLOOKUP(A:A,[1]TDSheet!$A:$Y,25,0)</f>
        <v>228</v>
      </c>
      <c r="Z32" s="14">
        <f>VLOOKUP(A:A,[1]TDSheet!$A:$Z,26,0)</f>
        <v>213.8</v>
      </c>
      <c r="AA32" s="14">
        <f>VLOOKUP(A:A,[1]TDSheet!$A:$AA,27,0)</f>
        <v>238.2</v>
      </c>
      <c r="AB32" s="14">
        <f>VLOOKUP(A:A,[3]TDSheet!$A:$D,4,0)</f>
        <v>118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2399.0120000000002</v>
      </c>
      <c r="D33" s="8">
        <v>1467.87</v>
      </c>
      <c r="E33" s="19">
        <v>1957</v>
      </c>
      <c r="F33" s="19">
        <v>1921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1586.2570000000001</v>
      </c>
      <c r="J33" s="14">
        <f t="shared" si="8"/>
        <v>370.74299999999994</v>
      </c>
      <c r="K33" s="14">
        <f>VLOOKUP(A:A,[1]TDSheet!$A:$M,13,0)</f>
        <v>500</v>
      </c>
      <c r="L33" s="14">
        <f>VLOOKUP(A:A,[1]TDSheet!$A:$T,20,0)</f>
        <v>0</v>
      </c>
      <c r="M33" s="14"/>
      <c r="N33" s="14"/>
      <c r="O33" s="14"/>
      <c r="P33" s="14"/>
      <c r="Q33" s="14"/>
      <c r="R33" s="14"/>
      <c r="S33" s="14">
        <f t="shared" si="9"/>
        <v>391.4</v>
      </c>
      <c r="T33" s="16">
        <v>400</v>
      </c>
      <c r="U33" s="17">
        <f t="shared" si="10"/>
        <v>7.2074603985692391</v>
      </c>
      <c r="V33" s="14">
        <f t="shared" si="11"/>
        <v>4.9080224833929487</v>
      </c>
      <c r="W33" s="14"/>
      <c r="X33" s="14"/>
      <c r="Y33" s="14">
        <f>VLOOKUP(A:A,[1]TDSheet!$A:$Y,25,0)</f>
        <v>525.20000000000005</v>
      </c>
      <c r="Z33" s="14">
        <f>VLOOKUP(A:A,[1]TDSheet!$A:$Z,26,0)</f>
        <v>511</v>
      </c>
      <c r="AA33" s="14">
        <f>VLOOKUP(A:A,[1]TDSheet!$A:$AA,27,0)</f>
        <v>369.6</v>
      </c>
      <c r="AB33" s="14">
        <f>VLOOKUP(A:A,[3]TDSheet!$A:$D,4,0)</f>
        <v>262.91899999999998</v>
      </c>
      <c r="AC33" s="14" t="str">
        <f>VLOOKUP(A:A,[1]TDSheet!$A:$AC,29,0)</f>
        <v>м350</v>
      </c>
      <c r="AD33" s="14" t="e">
        <f>VLOOKUP(A:A,[1]TDSheet!$A:$AD,30,0)</f>
        <v>#N/A</v>
      </c>
      <c r="AE33" s="14">
        <f t="shared" si="12"/>
        <v>400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367.38</v>
      </c>
      <c r="D34" s="8">
        <v>1208.9490000000001</v>
      </c>
      <c r="E34" s="8">
        <v>622.00699999999995</v>
      </c>
      <c r="F34" s="8">
        <v>375.98599999999999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598</v>
      </c>
      <c r="J34" s="14">
        <f t="shared" si="8"/>
        <v>24.006999999999948</v>
      </c>
      <c r="K34" s="14">
        <f>VLOOKUP(A:A,[1]TDSheet!$A:$M,13,0)</f>
        <v>350</v>
      </c>
      <c r="L34" s="14">
        <f>VLOOKUP(A:A,[1]TDSheet!$A:$T,20,0)</f>
        <v>150</v>
      </c>
      <c r="M34" s="14"/>
      <c r="N34" s="14"/>
      <c r="O34" s="14"/>
      <c r="P34" s="14"/>
      <c r="Q34" s="14"/>
      <c r="R34" s="14"/>
      <c r="S34" s="14">
        <f t="shared" si="9"/>
        <v>124.4014</v>
      </c>
      <c r="T34" s="16"/>
      <c r="U34" s="17">
        <f t="shared" si="10"/>
        <v>7.041608856491969</v>
      </c>
      <c r="V34" s="14">
        <f t="shared" si="11"/>
        <v>3.0223614846778251</v>
      </c>
      <c r="W34" s="14"/>
      <c r="X34" s="14"/>
      <c r="Y34" s="14">
        <f>VLOOKUP(A:A,[1]TDSheet!$A:$Y,25,0)</f>
        <v>139.4</v>
      </c>
      <c r="Z34" s="14">
        <f>VLOOKUP(A:A,[1]TDSheet!$A:$Z,26,0)</f>
        <v>130.7946</v>
      </c>
      <c r="AA34" s="14">
        <f>VLOOKUP(A:A,[1]TDSheet!$A:$AA,27,0)</f>
        <v>125.9896</v>
      </c>
      <c r="AB34" s="14">
        <f>VLOOKUP(A:A,[3]TDSheet!$A:$D,4,0)</f>
        <v>103.63200000000001</v>
      </c>
      <c r="AC34" s="14">
        <f>VLOOKUP(A:A,[1]TDSheet!$A:$AC,29,0)</f>
        <v>0</v>
      </c>
      <c r="AD34" s="14" t="str">
        <f>VLOOKUP(A:A,[1]TDSheet!$A:$AD,30,0)</f>
        <v>костик</v>
      </c>
      <c r="AE34" s="14">
        <f t="shared" si="12"/>
        <v>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48</v>
      </c>
      <c r="D35" s="8">
        <v>407</v>
      </c>
      <c r="E35" s="8">
        <v>140</v>
      </c>
      <c r="F35" s="8">
        <v>310</v>
      </c>
      <c r="G35" s="1">
        <f>VLOOKUP(A:A,[1]TDSheet!$A:$G,7,0)</f>
        <v>0.36</v>
      </c>
      <c r="H35" s="1">
        <f>VLOOKUP(A:A,[1]TDSheet!$A:$H,8,0)</f>
        <v>45</v>
      </c>
      <c r="I35" s="14">
        <f>VLOOKUP(A:A,[2]TDSheet!$A:$F,6,0)</f>
        <v>145</v>
      </c>
      <c r="J35" s="14">
        <f t="shared" si="8"/>
        <v>-5</v>
      </c>
      <c r="K35" s="14">
        <f>VLOOKUP(A:A,[1]TDSheet!$A:$M,13,0)</f>
        <v>120</v>
      </c>
      <c r="L35" s="14">
        <f>VLOOKUP(A:A,[1]TDSheet!$A:$T,20,0)</f>
        <v>0</v>
      </c>
      <c r="M35" s="14"/>
      <c r="N35" s="14"/>
      <c r="O35" s="14"/>
      <c r="P35" s="14"/>
      <c r="Q35" s="14"/>
      <c r="R35" s="14"/>
      <c r="S35" s="14">
        <f t="shared" si="9"/>
        <v>28</v>
      </c>
      <c r="T35" s="16"/>
      <c r="U35" s="17">
        <f t="shared" si="10"/>
        <v>15.357142857142858</v>
      </c>
      <c r="V35" s="14">
        <f t="shared" si="11"/>
        <v>11.071428571428571</v>
      </c>
      <c r="W35" s="14"/>
      <c r="X35" s="14"/>
      <c r="Y35" s="14">
        <f>VLOOKUP(A:A,[1]TDSheet!$A:$Y,25,0)</f>
        <v>39</v>
      </c>
      <c r="Z35" s="14">
        <f>VLOOKUP(A:A,[1]TDSheet!$A:$Z,26,0)</f>
        <v>37.799999999999997</v>
      </c>
      <c r="AA35" s="14">
        <f>VLOOKUP(A:A,[1]TDSheet!$A:$AA,27,0)</f>
        <v>55</v>
      </c>
      <c r="AB35" s="14">
        <f>VLOOKUP(A:A,[3]TDSheet!$A:$D,4,0)</f>
        <v>28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110</v>
      </c>
      <c r="D36" s="8">
        <v>575</v>
      </c>
      <c r="E36" s="8">
        <v>306</v>
      </c>
      <c r="F36" s="8">
        <v>327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382</v>
      </c>
      <c r="J36" s="14">
        <f t="shared" si="8"/>
        <v>-76</v>
      </c>
      <c r="K36" s="14">
        <f>VLOOKUP(A:A,[1]TDSheet!$A:$M,13,0)</f>
        <v>80</v>
      </c>
      <c r="L36" s="14">
        <f>VLOOKUP(A:A,[1]TDSheet!$A:$T,20,0)</f>
        <v>0</v>
      </c>
      <c r="M36" s="14"/>
      <c r="N36" s="14"/>
      <c r="O36" s="14"/>
      <c r="P36" s="14"/>
      <c r="Q36" s="14"/>
      <c r="R36" s="14"/>
      <c r="S36" s="14">
        <f t="shared" si="9"/>
        <v>61.2</v>
      </c>
      <c r="T36" s="16">
        <v>80</v>
      </c>
      <c r="U36" s="17">
        <f t="shared" si="10"/>
        <v>7.9575163398692803</v>
      </c>
      <c r="V36" s="14">
        <f t="shared" si="11"/>
        <v>5.3431372549019605</v>
      </c>
      <c r="W36" s="14"/>
      <c r="X36" s="14"/>
      <c r="Y36" s="14">
        <f>VLOOKUP(A:A,[1]TDSheet!$A:$Y,25,0)</f>
        <v>39.4</v>
      </c>
      <c r="Z36" s="14">
        <f>VLOOKUP(A:A,[1]TDSheet!$A:$Z,26,0)</f>
        <v>45.6</v>
      </c>
      <c r="AA36" s="14">
        <f>VLOOKUP(A:A,[1]TDSheet!$A:$AA,27,0)</f>
        <v>56</v>
      </c>
      <c r="AB36" s="14">
        <f>VLOOKUP(A:A,[3]TDSheet!$A:$D,4,0)</f>
        <v>53</v>
      </c>
      <c r="AC36" s="14" t="str">
        <f>VLOOKUP(A:A,[1]TDSheet!$A:$AC,29,0)</f>
        <v>магаз</v>
      </c>
      <c r="AD36" s="14" t="str">
        <f>VLOOKUP(A:A,[1]TDSheet!$A:$AD,30,0)</f>
        <v>кос</v>
      </c>
      <c r="AE36" s="14">
        <f t="shared" si="12"/>
        <v>28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22</v>
      </c>
      <c r="D37" s="8">
        <v>454</v>
      </c>
      <c r="E37" s="8">
        <v>253</v>
      </c>
      <c r="F37" s="8">
        <v>212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271</v>
      </c>
      <c r="J37" s="14">
        <f t="shared" si="8"/>
        <v>-18</v>
      </c>
      <c r="K37" s="14">
        <f>VLOOKUP(A:A,[1]TDSheet!$A:$M,13,0)</f>
        <v>80</v>
      </c>
      <c r="L37" s="14">
        <f>VLOOKUP(A:A,[1]TDSheet!$A:$T,20,0)</f>
        <v>80</v>
      </c>
      <c r="M37" s="14"/>
      <c r="N37" s="14"/>
      <c r="O37" s="14"/>
      <c r="P37" s="14"/>
      <c r="Q37" s="14"/>
      <c r="R37" s="14"/>
      <c r="S37" s="14">
        <f t="shared" si="9"/>
        <v>50.6</v>
      </c>
      <c r="T37" s="16">
        <v>40</v>
      </c>
      <c r="U37" s="17">
        <f t="shared" si="10"/>
        <v>8.1422924901185763</v>
      </c>
      <c r="V37" s="14">
        <f t="shared" si="11"/>
        <v>4.1897233201581026</v>
      </c>
      <c r="W37" s="14"/>
      <c r="X37" s="14"/>
      <c r="Y37" s="14">
        <f>VLOOKUP(A:A,[1]TDSheet!$A:$Y,25,0)</f>
        <v>27.4</v>
      </c>
      <c r="Z37" s="14">
        <f>VLOOKUP(A:A,[1]TDSheet!$A:$Z,26,0)</f>
        <v>27.8</v>
      </c>
      <c r="AA37" s="14">
        <f>VLOOKUP(A:A,[1]TDSheet!$A:$AA,27,0)</f>
        <v>47</v>
      </c>
      <c r="AB37" s="14">
        <f>VLOOKUP(A:A,[3]TDSheet!$A:$D,4,0)</f>
        <v>43</v>
      </c>
      <c r="AC37" s="14" t="str">
        <f>VLOOKUP(A:A,[1]TDSheet!$A:$AC,29,0)</f>
        <v>магаз</v>
      </c>
      <c r="AD37" s="14" t="str">
        <f>VLOOKUP(A:A,[1]TDSheet!$A:$AD,30,0)</f>
        <v>костик</v>
      </c>
      <c r="AE37" s="14">
        <f t="shared" si="12"/>
        <v>14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4</v>
      </c>
      <c r="D38" s="8">
        <v>125</v>
      </c>
      <c r="E38" s="8">
        <v>73</v>
      </c>
      <c r="F38" s="8">
        <v>50</v>
      </c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96</v>
      </c>
      <c r="J38" s="14">
        <f t="shared" si="8"/>
        <v>-23</v>
      </c>
      <c r="K38" s="14">
        <f>VLOOKUP(A:A,[1]TDSheet!$A:$M,13,0)</f>
        <v>24</v>
      </c>
      <c r="L38" s="14">
        <f>VLOOKUP(A:A,[1]TDSheet!$A:$T,20,0)</f>
        <v>0</v>
      </c>
      <c r="M38" s="14"/>
      <c r="N38" s="14"/>
      <c r="O38" s="14"/>
      <c r="P38" s="14"/>
      <c r="Q38" s="14"/>
      <c r="R38" s="14"/>
      <c r="S38" s="14">
        <f t="shared" si="9"/>
        <v>14.6</v>
      </c>
      <c r="T38" s="16">
        <v>40</v>
      </c>
      <c r="U38" s="17">
        <f t="shared" si="10"/>
        <v>7.8082191780821919</v>
      </c>
      <c r="V38" s="14">
        <f t="shared" si="11"/>
        <v>3.4246575342465753</v>
      </c>
      <c r="W38" s="14"/>
      <c r="X38" s="14"/>
      <c r="Y38" s="14">
        <f>VLOOKUP(A:A,[1]TDSheet!$A:$Y,25,0)</f>
        <v>17.399999999999999</v>
      </c>
      <c r="Z38" s="14">
        <f>VLOOKUP(A:A,[1]TDSheet!$A:$Z,26,0)</f>
        <v>14</v>
      </c>
      <c r="AA38" s="14">
        <f>VLOOKUP(A:A,[1]TDSheet!$A:$AA,27,0)</f>
        <v>15</v>
      </c>
      <c r="AB38" s="14">
        <f>VLOOKUP(A:A,[3]TDSheet!$A:$D,4,0)</f>
        <v>33</v>
      </c>
      <c r="AC38" s="14" t="str">
        <f>VLOOKUP(A:A,[1]TDSheet!$A:$AC,29,0)</f>
        <v>магаз</v>
      </c>
      <c r="AD38" s="14" t="str">
        <f>VLOOKUP(A:A,[1]TDSheet!$A:$AD,30,0)</f>
        <v>костик</v>
      </c>
      <c r="AE38" s="14">
        <f t="shared" si="12"/>
        <v>16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25</v>
      </c>
      <c r="D39" s="8">
        <v>761</v>
      </c>
      <c r="E39" s="8">
        <v>414</v>
      </c>
      <c r="F39" s="8">
        <v>352</v>
      </c>
      <c r="G39" s="1">
        <f>VLOOKUP(A:A,[1]TDSheet!$A:$G,7,0)</f>
        <v>0.09</v>
      </c>
      <c r="H39" s="1" t="e">
        <f>VLOOKUP(A:A,[1]TDSheet!$A:$H,8,0)</f>
        <v>#N/A</v>
      </c>
      <c r="I39" s="14">
        <f>VLOOKUP(A:A,[2]TDSheet!$A:$F,6,0)</f>
        <v>436</v>
      </c>
      <c r="J39" s="14">
        <f t="shared" si="8"/>
        <v>-22</v>
      </c>
      <c r="K39" s="14">
        <f>VLOOKUP(A:A,[1]TDSheet!$A:$M,13,0)</f>
        <v>120</v>
      </c>
      <c r="L39" s="14">
        <f>VLOOKUP(A:A,[1]TDSheet!$A:$T,20,0)</f>
        <v>0</v>
      </c>
      <c r="M39" s="14"/>
      <c r="N39" s="14"/>
      <c r="O39" s="14"/>
      <c r="P39" s="14"/>
      <c r="Q39" s="14"/>
      <c r="R39" s="14"/>
      <c r="S39" s="14">
        <f t="shared" si="9"/>
        <v>82.8</v>
      </c>
      <c r="T39" s="16">
        <v>120</v>
      </c>
      <c r="U39" s="17">
        <f t="shared" si="10"/>
        <v>7.1497584541062809</v>
      </c>
      <c r="V39" s="14">
        <f t="shared" si="11"/>
        <v>4.2512077294685993</v>
      </c>
      <c r="W39" s="14"/>
      <c r="X39" s="14"/>
      <c r="Y39" s="14">
        <f>VLOOKUP(A:A,[1]TDSheet!$A:$Y,25,0)</f>
        <v>0</v>
      </c>
      <c r="Z39" s="14">
        <f>VLOOKUP(A:A,[1]TDSheet!$A:$Z,26,0)</f>
        <v>48.8</v>
      </c>
      <c r="AA39" s="14">
        <f>VLOOKUP(A:A,[1]TDSheet!$A:$AA,27,0)</f>
        <v>86</v>
      </c>
      <c r="AB39" s="14">
        <f>VLOOKUP(A:A,[3]TDSheet!$A:$D,4,0)</f>
        <v>86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2"/>
        <v>10.799999999999999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62</v>
      </c>
      <c r="D40" s="8">
        <v>871</v>
      </c>
      <c r="E40" s="8">
        <v>428</v>
      </c>
      <c r="F40" s="8">
        <v>491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442</v>
      </c>
      <c r="J40" s="14">
        <f t="shared" si="8"/>
        <v>-14</v>
      </c>
      <c r="K40" s="14">
        <f>VLOOKUP(A:A,[1]TDSheet!$A:$M,13,0)</f>
        <v>200</v>
      </c>
      <c r="L40" s="14">
        <f>VLOOKUP(A:A,[1]TDSheet!$A:$T,20,0)</f>
        <v>0</v>
      </c>
      <c r="M40" s="14"/>
      <c r="N40" s="14"/>
      <c r="O40" s="14"/>
      <c r="P40" s="14"/>
      <c r="Q40" s="14"/>
      <c r="R40" s="14"/>
      <c r="S40" s="14">
        <f t="shared" si="9"/>
        <v>85.6</v>
      </c>
      <c r="T40" s="16"/>
      <c r="U40" s="17">
        <f t="shared" si="10"/>
        <v>8.0724299065420571</v>
      </c>
      <c r="V40" s="14">
        <f t="shared" si="11"/>
        <v>5.7359813084112155</v>
      </c>
      <c r="W40" s="14"/>
      <c r="X40" s="14"/>
      <c r="Y40" s="14">
        <f>VLOOKUP(A:A,[1]TDSheet!$A:$Y,25,0)</f>
        <v>30</v>
      </c>
      <c r="Z40" s="14">
        <f>VLOOKUP(A:A,[1]TDSheet!$A:$Z,26,0)</f>
        <v>41.8</v>
      </c>
      <c r="AA40" s="14">
        <f>VLOOKUP(A:A,[1]TDSheet!$A:$AA,27,0)</f>
        <v>77.8</v>
      </c>
      <c r="AB40" s="14">
        <f>VLOOKUP(A:A,[3]TDSheet!$A:$D,4,0)</f>
        <v>54</v>
      </c>
      <c r="AC40" s="14" t="str">
        <f>VLOOKUP(A:A,[1]TDSheet!$A:$AC,29,0)</f>
        <v>костик</v>
      </c>
      <c r="AD40" s="14" t="str">
        <f>VLOOKUP(A:A,[1]TDSheet!$A:$AD,30,0)</f>
        <v>кос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178</v>
      </c>
      <c r="D41" s="8">
        <v>1083</v>
      </c>
      <c r="E41" s="8">
        <v>574</v>
      </c>
      <c r="F41" s="8">
        <v>668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590</v>
      </c>
      <c r="J41" s="14">
        <f t="shared" si="8"/>
        <v>-16</v>
      </c>
      <c r="K41" s="14">
        <f>VLOOKUP(A:A,[1]TDSheet!$A:$M,13,0)</f>
        <v>200</v>
      </c>
      <c r="L41" s="14">
        <f>VLOOKUP(A:A,[1]TDSheet!$A:$T,20,0)</f>
        <v>0</v>
      </c>
      <c r="M41" s="14"/>
      <c r="N41" s="14"/>
      <c r="O41" s="14"/>
      <c r="P41" s="14"/>
      <c r="Q41" s="14"/>
      <c r="R41" s="14"/>
      <c r="S41" s="14">
        <f t="shared" si="9"/>
        <v>114.8</v>
      </c>
      <c r="T41" s="16"/>
      <c r="U41" s="17">
        <f t="shared" si="10"/>
        <v>7.5609756097560981</v>
      </c>
      <c r="V41" s="14">
        <f t="shared" si="11"/>
        <v>5.8188153310104527</v>
      </c>
      <c r="W41" s="14"/>
      <c r="X41" s="14"/>
      <c r="Y41" s="14">
        <f>VLOOKUP(A:A,[1]TDSheet!$A:$Y,25,0)</f>
        <v>51.4</v>
      </c>
      <c r="Z41" s="14">
        <f>VLOOKUP(A:A,[1]TDSheet!$A:$Z,26,0)</f>
        <v>67.400000000000006</v>
      </c>
      <c r="AA41" s="14">
        <f>VLOOKUP(A:A,[1]TDSheet!$A:$AA,27,0)</f>
        <v>126</v>
      </c>
      <c r="AB41" s="14">
        <f>VLOOKUP(A:A,[3]TDSheet!$A:$D,4,0)</f>
        <v>63</v>
      </c>
      <c r="AC41" s="14" t="str">
        <f>VLOOKUP(A:A,[1]TDSheet!$A:$AC,29,0)</f>
        <v>костик</v>
      </c>
      <c r="AD41" s="14">
        <f>VLOOKUP(A:A,[1]TDSheet!$A:$AD,30,0)</f>
        <v>0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70</v>
      </c>
      <c r="D42" s="8">
        <v>16</v>
      </c>
      <c r="E42" s="8">
        <v>60</v>
      </c>
      <c r="F42" s="8">
        <v>17</v>
      </c>
      <c r="G42" s="1">
        <f>VLOOKUP(A:A,[1]TDSheet!$A:$G,7,0)</f>
        <v>0</v>
      </c>
      <c r="H42" s="1" t="e">
        <f>VLOOKUP(A:A,[1]TDSheet!$A:$H,8,0)</f>
        <v>#N/A</v>
      </c>
      <c r="I42" s="14">
        <f>VLOOKUP(A:A,[2]TDSheet!$A:$F,6,0)</f>
        <v>90</v>
      </c>
      <c r="J42" s="14">
        <f t="shared" si="8"/>
        <v>-30</v>
      </c>
      <c r="K42" s="14">
        <f>VLOOKUP(A:A,[1]TDSheet!$A:$M,13,0)</f>
        <v>0</v>
      </c>
      <c r="L42" s="14">
        <f>VLOOKUP(A:A,[1]TDSheet!$A:$T,20,0)</f>
        <v>0</v>
      </c>
      <c r="M42" s="14"/>
      <c r="N42" s="14"/>
      <c r="O42" s="14"/>
      <c r="P42" s="14"/>
      <c r="Q42" s="14"/>
      <c r="R42" s="14"/>
      <c r="S42" s="14">
        <f t="shared" si="9"/>
        <v>12</v>
      </c>
      <c r="T42" s="16"/>
      <c r="U42" s="17">
        <f t="shared" si="10"/>
        <v>1.4166666666666667</v>
      </c>
      <c r="V42" s="14">
        <f t="shared" si="11"/>
        <v>1.4166666666666667</v>
      </c>
      <c r="W42" s="14"/>
      <c r="X42" s="14"/>
      <c r="Y42" s="14">
        <f>VLOOKUP(A:A,[1]TDSheet!$A:$Y,25,0)</f>
        <v>7.8</v>
      </c>
      <c r="Z42" s="14">
        <f>VLOOKUP(A:A,[1]TDSheet!$A:$Z,26,0)</f>
        <v>15.6</v>
      </c>
      <c r="AA42" s="14">
        <f>VLOOKUP(A:A,[1]TDSheet!$A:$AA,27,0)</f>
        <v>24.2</v>
      </c>
      <c r="AB42" s="14">
        <v>0</v>
      </c>
      <c r="AC42" s="14" t="str">
        <f>VLOOKUP(A:A,[1]TDSheet!$A:$AC,29,0)</f>
        <v>вывод</v>
      </c>
      <c r="AD42" s="14" t="e">
        <f>VLOOKUP(A:A,[1]TDSheet!$A:$AD,30,0)</f>
        <v>#N/A</v>
      </c>
      <c r="AE42" s="14">
        <f t="shared" si="12"/>
        <v>0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159</v>
      </c>
      <c r="D43" s="8">
        <v>45</v>
      </c>
      <c r="E43" s="8">
        <v>84</v>
      </c>
      <c r="F43" s="8">
        <v>117</v>
      </c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87</v>
      </c>
      <c r="J43" s="14">
        <f t="shared" si="8"/>
        <v>-3</v>
      </c>
      <c r="K43" s="14">
        <f>VLOOKUP(A:A,[1]TDSheet!$A:$M,13,0)</f>
        <v>0</v>
      </c>
      <c r="L43" s="14">
        <f>VLOOKUP(A:A,[1]TDSheet!$A:$T,20,0)</f>
        <v>0</v>
      </c>
      <c r="M43" s="14"/>
      <c r="N43" s="14"/>
      <c r="O43" s="14"/>
      <c r="P43" s="14"/>
      <c r="Q43" s="14"/>
      <c r="R43" s="14"/>
      <c r="S43" s="14">
        <f t="shared" si="9"/>
        <v>16.8</v>
      </c>
      <c r="T43" s="16"/>
      <c r="U43" s="17">
        <f t="shared" si="10"/>
        <v>6.9642857142857144</v>
      </c>
      <c r="V43" s="14">
        <f t="shared" si="11"/>
        <v>6.9642857142857144</v>
      </c>
      <c r="W43" s="14"/>
      <c r="X43" s="14"/>
      <c r="Y43" s="14">
        <f>VLOOKUP(A:A,[1]TDSheet!$A:$Y,25,0)</f>
        <v>34.4</v>
      </c>
      <c r="Z43" s="14">
        <f>VLOOKUP(A:A,[1]TDSheet!$A:$Z,26,0)</f>
        <v>31.4</v>
      </c>
      <c r="AA43" s="14">
        <f>VLOOKUP(A:A,[1]TDSheet!$A:$AA,27,0)</f>
        <v>19.399999999999999</v>
      </c>
      <c r="AB43" s="14">
        <f>VLOOKUP(A:A,[3]TDSheet!$A:$D,4,0)</f>
        <v>24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28</v>
      </c>
      <c r="D44" s="8">
        <v>246</v>
      </c>
      <c r="E44" s="8">
        <v>113</v>
      </c>
      <c r="F44" s="8">
        <v>157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120</v>
      </c>
      <c r="J44" s="14">
        <f t="shared" si="8"/>
        <v>-7</v>
      </c>
      <c r="K44" s="14">
        <f>VLOOKUP(A:A,[1]TDSheet!$A:$M,13,0)</f>
        <v>40</v>
      </c>
      <c r="L44" s="14">
        <f>VLOOKUP(A:A,[1]TDSheet!$A:$T,20,0)</f>
        <v>0</v>
      </c>
      <c r="M44" s="14"/>
      <c r="N44" s="14"/>
      <c r="O44" s="14"/>
      <c r="P44" s="14"/>
      <c r="Q44" s="14"/>
      <c r="R44" s="14"/>
      <c r="S44" s="14">
        <f t="shared" si="9"/>
        <v>22.6</v>
      </c>
      <c r="T44" s="16"/>
      <c r="U44" s="17">
        <f t="shared" si="10"/>
        <v>8.716814159292035</v>
      </c>
      <c r="V44" s="14">
        <f t="shared" si="11"/>
        <v>6.9469026548672561</v>
      </c>
      <c r="W44" s="14"/>
      <c r="X44" s="14"/>
      <c r="Y44" s="14">
        <f>VLOOKUP(A:A,[1]TDSheet!$A:$Y,25,0)</f>
        <v>40.799999999999997</v>
      </c>
      <c r="Z44" s="14">
        <f>VLOOKUP(A:A,[1]TDSheet!$A:$Z,26,0)</f>
        <v>32.200000000000003</v>
      </c>
      <c r="AA44" s="14">
        <f>VLOOKUP(A:A,[1]TDSheet!$A:$AA,27,0)</f>
        <v>27.8</v>
      </c>
      <c r="AB44" s="14">
        <f>VLOOKUP(A:A,[3]TDSheet!$A:$D,4,0)</f>
        <v>9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2"/>
        <v>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178</v>
      </c>
      <c r="D45" s="8">
        <v>405</v>
      </c>
      <c r="E45" s="8">
        <v>295</v>
      </c>
      <c r="F45" s="8">
        <v>285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299</v>
      </c>
      <c r="J45" s="14">
        <f t="shared" si="8"/>
        <v>-4</v>
      </c>
      <c r="K45" s="14">
        <f>VLOOKUP(A:A,[1]TDSheet!$A:$M,13,0)</f>
        <v>120</v>
      </c>
      <c r="L45" s="14">
        <f>VLOOKUP(A:A,[1]TDSheet!$A:$T,20,0)</f>
        <v>0</v>
      </c>
      <c r="M45" s="14"/>
      <c r="N45" s="14"/>
      <c r="O45" s="14"/>
      <c r="P45" s="14"/>
      <c r="Q45" s="14"/>
      <c r="R45" s="14"/>
      <c r="S45" s="14">
        <f t="shared" si="9"/>
        <v>59</v>
      </c>
      <c r="T45" s="16">
        <v>40</v>
      </c>
      <c r="U45" s="17">
        <f t="shared" si="10"/>
        <v>7.5423728813559325</v>
      </c>
      <c r="V45" s="14">
        <f t="shared" si="11"/>
        <v>4.8305084745762707</v>
      </c>
      <c r="W45" s="14"/>
      <c r="X45" s="14"/>
      <c r="Y45" s="14">
        <f>VLOOKUP(A:A,[1]TDSheet!$A:$Y,25,0)</f>
        <v>52.8</v>
      </c>
      <c r="Z45" s="14">
        <f>VLOOKUP(A:A,[1]TDSheet!$A:$Z,26,0)</f>
        <v>54.4</v>
      </c>
      <c r="AA45" s="14">
        <f>VLOOKUP(A:A,[1]TDSheet!$A:$AA,27,0)</f>
        <v>64.400000000000006</v>
      </c>
      <c r="AB45" s="14">
        <f>VLOOKUP(A:A,[3]TDSheet!$A:$D,4,0)</f>
        <v>31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2"/>
        <v>16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352</v>
      </c>
      <c r="D46" s="8">
        <v>600</v>
      </c>
      <c r="E46" s="8">
        <v>492</v>
      </c>
      <c r="F46" s="8">
        <v>456</v>
      </c>
      <c r="G46" s="1">
        <f>VLOOKUP(A:A,[1]TDSheet!$A:$G,7,0)</f>
        <v>0.3</v>
      </c>
      <c r="H46" s="1">
        <f>VLOOKUP(A:A,[1]TDSheet!$A:$H,8,0)</f>
        <v>45</v>
      </c>
      <c r="I46" s="14">
        <f>VLOOKUP(A:A,[2]TDSheet!$A:$F,6,0)</f>
        <v>488</v>
      </c>
      <c r="J46" s="14">
        <f t="shared" si="8"/>
        <v>4</v>
      </c>
      <c r="K46" s="14">
        <f>VLOOKUP(A:A,[1]TDSheet!$A:$M,13,0)</f>
        <v>120</v>
      </c>
      <c r="L46" s="14">
        <f>VLOOKUP(A:A,[1]TDSheet!$A:$T,20,0)</f>
        <v>120</v>
      </c>
      <c r="M46" s="14"/>
      <c r="N46" s="14"/>
      <c r="O46" s="14"/>
      <c r="P46" s="14"/>
      <c r="Q46" s="14"/>
      <c r="R46" s="14"/>
      <c r="S46" s="14">
        <f t="shared" si="9"/>
        <v>98.4</v>
      </c>
      <c r="T46" s="16"/>
      <c r="U46" s="17">
        <f t="shared" si="10"/>
        <v>7.0731707317073162</v>
      </c>
      <c r="V46" s="14">
        <f t="shared" si="11"/>
        <v>4.6341463414634143</v>
      </c>
      <c r="W46" s="14"/>
      <c r="X46" s="14"/>
      <c r="Y46" s="14">
        <f>VLOOKUP(A:A,[1]TDSheet!$A:$Y,25,0)</f>
        <v>111.2</v>
      </c>
      <c r="Z46" s="14">
        <f>VLOOKUP(A:A,[1]TDSheet!$A:$Z,26,0)</f>
        <v>91.6</v>
      </c>
      <c r="AA46" s="14">
        <f>VLOOKUP(A:A,[1]TDSheet!$A:$AA,27,0)</f>
        <v>101.4</v>
      </c>
      <c r="AB46" s="14">
        <f>VLOOKUP(A:A,[3]TDSheet!$A:$D,4,0)</f>
        <v>39</v>
      </c>
      <c r="AC46" s="14">
        <f>VLOOKUP(A:A,[1]TDSheet!$A:$AC,29,0)</f>
        <v>0</v>
      </c>
      <c r="AD46" s="14" t="str">
        <f>VLOOKUP(A:A,[1]TDSheet!$A:$AD,30,0)</f>
        <v>кост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1250</v>
      </c>
      <c r="D47" s="8">
        <v>3336</v>
      </c>
      <c r="E47" s="8">
        <v>2072</v>
      </c>
      <c r="F47" s="8">
        <v>2494</v>
      </c>
      <c r="G47" s="1">
        <f>VLOOKUP(A:A,[1]TDSheet!$A:$G,7,0)</f>
        <v>0.27</v>
      </c>
      <c r="H47" s="1">
        <f>VLOOKUP(A:A,[1]TDSheet!$A:$H,8,0)</f>
        <v>45</v>
      </c>
      <c r="I47" s="14">
        <f>VLOOKUP(A:A,[2]TDSheet!$A:$F,6,0)</f>
        <v>2085</v>
      </c>
      <c r="J47" s="14">
        <f t="shared" si="8"/>
        <v>-13</v>
      </c>
      <c r="K47" s="14">
        <f>VLOOKUP(A:A,[1]TDSheet!$A:$M,13,0)</f>
        <v>1200</v>
      </c>
      <c r="L47" s="14">
        <f>VLOOKUP(A:A,[1]TDSheet!$A:$T,20,0)</f>
        <v>0</v>
      </c>
      <c r="M47" s="14"/>
      <c r="N47" s="14"/>
      <c r="O47" s="14"/>
      <c r="P47" s="14"/>
      <c r="Q47" s="14"/>
      <c r="R47" s="14"/>
      <c r="S47" s="14">
        <f t="shared" si="9"/>
        <v>414.4</v>
      </c>
      <c r="T47" s="16"/>
      <c r="U47" s="17">
        <f t="shared" si="10"/>
        <v>8.9140926640926654</v>
      </c>
      <c r="V47" s="14">
        <f t="shared" si="11"/>
        <v>6.0183397683397688</v>
      </c>
      <c r="W47" s="14"/>
      <c r="X47" s="14"/>
      <c r="Y47" s="14">
        <f>VLOOKUP(A:A,[1]TDSheet!$A:$Y,25,0)</f>
        <v>392.8</v>
      </c>
      <c r="Z47" s="14">
        <f>VLOOKUP(A:A,[1]TDSheet!$A:$Z,26,0)</f>
        <v>477.8</v>
      </c>
      <c r="AA47" s="14">
        <f>VLOOKUP(A:A,[1]TDSheet!$A:$AA,27,0)</f>
        <v>530.6</v>
      </c>
      <c r="AB47" s="14">
        <f>VLOOKUP(A:A,[3]TDSheet!$A:$D,4,0)</f>
        <v>180</v>
      </c>
      <c r="AC47" s="14" t="str">
        <f>VLOOKUP(A:A,[1]TDSheet!$A:$AC,29,0)</f>
        <v>м-600</v>
      </c>
      <c r="AD47" s="14" t="e">
        <f>VLOOKUP(A:A,[1]TDSheet!$A:$AD,30,0)</f>
        <v>#N/A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16</v>
      </c>
      <c r="D48" s="8">
        <v>366</v>
      </c>
      <c r="E48" s="8">
        <v>216</v>
      </c>
      <c r="F48" s="8">
        <v>159</v>
      </c>
      <c r="G48" s="1">
        <f>VLOOKUP(A:A,[1]TDSheet!$A:$G,7,0)</f>
        <v>0.35</v>
      </c>
      <c r="H48" s="1">
        <f>VLOOKUP(A:A,[1]TDSheet!$A:$H,8,0)</f>
        <v>45</v>
      </c>
      <c r="I48" s="14">
        <f>VLOOKUP(A:A,[2]TDSheet!$A:$F,6,0)</f>
        <v>287</v>
      </c>
      <c r="J48" s="14">
        <f t="shared" si="8"/>
        <v>-71</v>
      </c>
      <c r="K48" s="14">
        <f>VLOOKUP(A:A,[1]TDSheet!$A:$M,13,0)</f>
        <v>40</v>
      </c>
      <c r="L48" s="14">
        <f>VLOOKUP(A:A,[1]TDSheet!$A:$T,20,0)</f>
        <v>0</v>
      </c>
      <c r="M48" s="14"/>
      <c r="N48" s="14"/>
      <c r="O48" s="14"/>
      <c r="P48" s="14"/>
      <c r="Q48" s="14"/>
      <c r="R48" s="14"/>
      <c r="S48" s="14">
        <f t="shared" si="9"/>
        <v>43.2</v>
      </c>
      <c r="T48" s="16">
        <v>120</v>
      </c>
      <c r="U48" s="17">
        <f t="shared" si="10"/>
        <v>7.3842592592592586</v>
      </c>
      <c r="V48" s="14">
        <f t="shared" si="11"/>
        <v>3.6805555555555554</v>
      </c>
      <c r="W48" s="14"/>
      <c r="X48" s="14"/>
      <c r="Y48" s="14">
        <f>VLOOKUP(A:A,[1]TDSheet!$A:$Y,25,0)</f>
        <v>11.6</v>
      </c>
      <c r="Z48" s="14">
        <f>VLOOKUP(A:A,[1]TDSheet!$A:$Z,26,0)</f>
        <v>17.600000000000001</v>
      </c>
      <c r="AA48" s="14">
        <f>VLOOKUP(A:A,[1]TDSheet!$A:$AA,27,0)</f>
        <v>35.799999999999997</v>
      </c>
      <c r="AB48" s="14">
        <f>VLOOKUP(A:A,[3]TDSheet!$A:$D,4,0)</f>
        <v>53</v>
      </c>
      <c r="AC48" s="14" t="str">
        <f>VLOOKUP(A:A,[1]TDSheet!$A:$AC,29,0)</f>
        <v>костик</v>
      </c>
      <c r="AD48" s="14" t="e">
        <f>VLOOKUP(A:A,[1]TDSheet!$A:$AD,30,0)</f>
        <v>#N/A</v>
      </c>
      <c r="AE48" s="14">
        <f t="shared" si="12"/>
        <v>42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9</v>
      </c>
      <c r="C49" s="8">
        <v>191.066</v>
      </c>
      <c r="D49" s="8">
        <v>459.81200000000001</v>
      </c>
      <c r="E49" s="8">
        <v>229.43799999999999</v>
      </c>
      <c r="F49" s="8">
        <v>196.755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216.8</v>
      </c>
      <c r="J49" s="14">
        <f t="shared" si="8"/>
        <v>12.637999999999977</v>
      </c>
      <c r="K49" s="14">
        <f>VLOOKUP(A:A,[1]TDSheet!$A:$M,13,0)</f>
        <v>100</v>
      </c>
      <c r="L49" s="14">
        <f>VLOOKUP(A:A,[1]TDSheet!$A:$T,20,0)</f>
        <v>0</v>
      </c>
      <c r="M49" s="14"/>
      <c r="N49" s="14"/>
      <c r="O49" s="14"/>
      <c r="P49" s="14"/>
      <c r="Q49" s="14"/>
      <c r="R49" s="14"/>
      <c r="S49" s="14">
        <f t="shared" si="9"/>
        <v>45.887599999999999</v>
      </c>
      <c r="T49" s="16">
        <v>50</v>
      </c>
      <c r="U49" s="17">
        <f t="shared" si="10"/>
        <v>7.5566166023065051</v>
      </c>
      <c r="V49" s="14">
        <f t="shared" si="11"/>
        <v>4.287759656203419</v>
      </c>
      <c r="W49" s="14"/>
      <c r="X49" s="14"/>
      <c r="Y49" s="14">
        <f>VLOOKUP(A:A,[1]TDSheet!$A:$Y,25,0)</f>
        <v>48.8</v>
      </c>
      <c r="Z49" s="14">
        <f>VLOOKUP(A:A,[1]TDSheet!$A:$Z,26,0)</f>
        <v>55.440200000000004</v>
      </c>
      <c r="AA49" s="14">
        <f>VLOOKUP(A:A,[1]TDSheet!$A:$AA,27,0)</f>
        <v>48.476600000000005</v>
      </c>
      <c r="AB49" s="14">
        <f>VLOOKUP(A:A,[3]TDSheet!$A:$D,4,0)</f>
        <v>28.614999999999998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2"/>
        <v>50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352.08100000000002</v>
      </c>
      <c r="D50" s="8">
        <v>973.91899999999998</v>
      </c>
      <c r="E50" s="8">
        <v>511</v>
      </c>
      <c r="F50" s="8">
        <v>439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536</v>
      </c>
      <c r="J50" s="14">
        <f t="shared" si="8"/>
        <v>-25</v>
      </c>
      <c r="K50" s="14">
        <f>VLOOKUP(A:A,[1]TDSheet!$A:$M,13,0)</f>
        <v>120</v>
      </c>
      <c r="L50" s="14">
        <f>VLOOKUP(A:A,[1]TDSheet!$A:$T,20,0)</f>
        <v>0</v>
      </c>
      <c r="M50" s="14"/>
      <c r="N50" s="14"/>
      <c r="O50" s="14"/>
      <c r="P50" s="14"/>
      <c r="Q50" s="14"/>
      <c r="R50" s="14"/>
      <c r="S50" s="14">
        <f t="shared" si="9"/>
        <v>102.2</v>
      </c>
      <c r="T50" s="16">
        <v>200</v>
      </c>
      <c r="U50" s="17">
        <f t="shared" si="10"/>
        <v>7.4266144814090014</v>
      </c>
      <c r="V50" s="14">
        <f t="shared" si="11"/>
        <v>4.2954990215264184</v>
      </c>
      <c r="W50" s="14"/>
      <c r="X50" s="14"/>
      <c r="Y50" s="14">
        <f>VLOOKUP(A:A,[1]TDSheet!$A:$Y,25,0)</f>
        <v>122.4</v>
      </c>
      <c r="Z50" s="14">
        <f>VLOOKUP(A:A,[1]TDSheet!$A:$Z,26,0)</f>
        <v>119.2</v>
      </c>
      <c r="AA50" s="14">
        <f>VLOOKUP(A:A,[1]TDSheet!$A:$AA,27,0)</f>
        <v>108</v>
      </c>
      <c r="AB50" s="14">
        <f>VLOOKUP(A:A,[3]TDSheet!$A:$D,4,0)</f>
        <v>99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80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2481</v>
      </c>
      <c r="D51" s="8">
        <v>25747</v>
      </c>
      <c r="E51" s="8">
        <v>6537</v>
      </c>
      <c r="F51" s="8">
        <v>5766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6640</v>
      </c>
      <c r="J51" s="14">
        <f t="shared" si="8"/>
        <v>-103</v>
      </c>
      <c r="K51" s="14">
        <f>VLOOKUP(A:A,[1]TDSheet!$A:$M,13,0)</f>
        <v>4600</v>
      </c>
      <c r="L51" s="14">
        <f>VLOOKUP(A:A,[1]TDSheet!$A:$T,20,0)</f>
        <v>0</v>
      </c>
      <c r="M51" s="14"/>
      <c r="N51" s="14"/>
      <c r="O51" s="14"/>
      <c r="P51" s="14"/>
      <c r="Q51" s="14"/>
      <c r="R51" s="14"/>
      <c r="S51" s="14">
        <f t="shared" si="9"/>
        <v>1307.4000000000001</v>
      </c>
      <c r="T51" s="16"/>
      <c r="U51" s="17">
        <f t="shared" si="10"/>
        <v>7.9287134771301817</v>
      </c>
      <c r="V51" s="14">
        <f t="shared" si="11"/>
        <v>4.4102799449288659</v>
      </c>
      <c r="W51" s="14"/>
      <c r="X51" s="14"/>
      <c r="Y51" s="14">
        <f>VLOOKUP(A:A,[1]TDSheet!$A:$Y,25,0)</f>
        <v>1351.6</v>
      </c>
      <c r="Z51" s="14">
        <f>VLOOKUP(A:A,[1]TDSheet!$A:$Z,26,0)</f>
        <v>1307</v>
      </c>
      <c r="AA51" s="14">
        <f>VLOOKUP(A:A,[1]TDSheet!$A:$AA,27,0)</f>
        <v>1509.8</v>
      </c>
      <c r="AB51" s="14">
        <f>VLOOKUP(A:A,[3]TDSheet!$A:$D,4,0)</f>
        <v>645</v>
      </c>
      <c r="AC51" s="14">
        <f>VLOOKUP(A:A,[1]TDSheet!$A:$AC,29,0)</f>
        <v>0</v>
      </c>
      <c r="AD51" s="14">
        <f>VLOOKUP(A:A,[1]TDSheet!$A:$AD,30,0)</f>
        <v>0</v>
      </c>
      <c r="AE51" s="14">
        <f t="shared" si="12"/>
        <v>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1219</v>
      </c>
      <c r="D52" s="8">
        <v>5090</v>
      </c>
      <c r="E52" s="8">
        <v>1659</v>
      </c>
      <c r="F52" s="8">
        <v>942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1699</v>
      </c>
      <c r="J52" s="14">
        <f t="shared" si="8"/>
        <v>-40</v>
      </c>
      <c r="K52" s="14">
        <f>VLOOKUP(A:A,[1]TDSheet!$A:$M,13,0)</f>
        <v>800</v>
      </c>
      <c r="L52" s="14">
        <f>VLOOKUP(A:A,[1]TDSheet!$A:$T,20,0)</f>
        <v>600</v>
      </c>
      <c r="M52" s="14"/>
      <c r="N52" s="14"/>
      <c r="O52" s="14"/>
      <c r="P52" s="14"/>
      <c r="Q52" s="14"/>
      <c r="R52" s="14"/>
      <c r="S52" s="14">
        <f t="shared" si="9"/>
        <v>331.8</v>
      </c>
      <c r="T52" s="16">
        <v>200</v>
      </c>
      <c r="U52" s="17">
        <f t="shared" si="10"/>
        <v>7.6612417118746228</v>
      </c>
      <c r="V52" s="14">
        <f t="shared" si="11"/>
        <v>2.8390596745027126</v>
      </c>
      <c r="W52" s="14"/>
      <c r="X52" s="14"/>
      <c r="Y52" s="14">
        <f>VLOOKUP(A:A,[1]TDSheet!$A:$Y,25,0)</f>
        <v>368.4</v>
      </c>
      <c r="Z52" s="14">
        <f>VLOOKUP(A:A,[1]TDSheet!$A:$Z,26,0)</f>
        <v>344.8</v>
      </c>
      <c r="AA52" s="14">
        <f>VLOOKUP(A:A,[1]TDSheet!$A:$AA,27,0)</f>
        <v>310.2</v>
      </c>
      <c r="AB52" s="14">
        <f>VLOOKUP(A:A,[3]TDSheet!$A:$D,4,0)</f>
        <v>242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2"/>
        <v>80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2325</v>
      </c>
      <c r="D53" s="8">
        <v>15219</v>
      </c>
      <c r="E53" s="8">
        <v>4502</v>
      </c>
      <c r="F53" s="8">
        <v>2732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4551</v>
      </c>
      <c r="J53" s="14">
        <f t="shared" si="8"/>
        <v>-49</v>
      </c>
      <c r="K53" s="14">
        <f>VLOOKUP(A:A,[1]TDSheet!$A:$M,13,0)</f>
        <v>2600</v>
      </c>
      <c r="L53" s="14">
        <f>VLOOKUP(A:A,[1]TDSheet!$A:$T,20,0)</f>
        <v>800</v>
      </c>
      <c r="M53" s="14"/>
      <c r="N53" s="14"/>
      <c r="O53" s="14"/>
      <c r="P53" s="14"/>
      <c r="Q53" s="14"/>
      <c r="R53" s="14"/>
      <c r="S53" s="14">
        <f t="shared" si="9"/>
        <v>900.4</v>
      </c>
      <c r="T53" s="16">
        <v>400</v>
      </c>
      <c r="U53" s="17">
        <f t="shared" si="10"/>
        <v>7.2545535317636611</v>
      </c>
      <c r="V53" s="14">
        <f t="shared" si="11"/>
        <v>3.0342070191026211</v>
      </c>
      <c r="W53" s="14"/>
      <c r="X53" s="14"/>
      <c r="Y53" s="14">
        <f>VLOOKUP(A:A,[1]TDSheet!$A:$Y,25,0)</f>
        <v>867.4</v>
      </c>
      <c r="Z53" s="14">
        <f>VLOOKUP(A:A,[1]TDSheet!$A:$Z,26,0)</f>
        <v>830.6</v>
      </c>
      <c r="AA53" s="14">
        <f>VLOOKUP(A:A,[1]TDSheet!$A:$AA,27,0)</f>
        <v>901.2</v>
      </c>
      <c r="AB53" s="14">
        <f>VLOOKUP(A:A,[3]TDSheet!$A:$D,4,0)</f>
        <v>524</v>
      </c>
      <c r="AC53" s="14" t="str">
        <f>VLOOKUP(A:A,[1]TDSheet!$A:$AC,29,0)</f>
        <v>м280</v>
      </c>
      <c r="AD53" s="14" t="e">
        <f>VLOOKUP(A:A,[1]TDSheet!$A:$AD,30,0)</f>
        <v>#N/A</v>
      </c>
      <c r="AE53" s="14">
        <f t="shared" si="12"/>
        <v>160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453</v>
      </c>
      <c r="D54" s="8">
        <v>2066</v>
      </c>
      <c r="E54" s="8">
        <v>897</v>
      </c>
      <c r="F54" s="8">
        <v>542</v>
      </c>
      <c r="G54" s="1">
        <f>VLOOKUP(A:A,[1]TDSheet!$A:$G,7,0)</f>
        <v>0.35</v>
      </c>
      <c r="H54" s="1">
        <f>VLOOKUP(A:A,[1]TDSheet!$A:$H,8,0)</f>
        <v>60</v>
      </c>
      <c r="I54" s="14">
        <f>VLOOKUP(A:A,[2]TDSheet!$A:$F,6,0)</f>
        <v>905</v>
      </c>
      <c r="J54" s="14">
        <f t="shared" si="8"/>
        <v>-8</v>
      </c>
      <c r="K54" s="14">
        <f>VLOOKUP(A:A,[1]TDSheet!$A:$M,13,0)</f>
        <v>400</v>
      </c>
      <c r="L54" s="14">
        <f>VLOOKUP(A:A,[1]TDSheet!$A:$T,20,0)</f>
        <v>0</v>
      </c>
      <c r="M54" s="14"/>
      <c r="N54" s="14"/>
      <c r="O54" s="14"/>
      <c r="P54" s="14"/>
      <c r="Q54" s="14"/>
      <c r="R54" s="14"/>
      <c r="S54" s="14">
        <f t="shared" si="9"/>
        <v>179.4</v>
      </c>
      <c r="T54" s="16">
        <v>320</v>
      </c>
      <c r="U54" s="17">
        <f t="shared" si="10"/>
        <v>7.034559643255295</v>
      </c>
      <c r="V54" s="14">
        <f t="shared" si="11"/>
        <v>3.0211817168338908</v>
      </c>
      <c r="W54" s="14"/>
      <c r="X54" s="14"/>
      <c r="Y54" s="14">
        <f>VLOOKUP(A:A,[1]TDSheet!$A:$Y,25,0)</f>
        <v>233.6</v>
      </c>
      <c r="Z54" s="14">
        <f>VLOOKUP(A:A,[1]TDSheet!$A:$Z,26,0)</f>
        <v>210.8</v>
      </c>
      <c r="AA54" s="14">
        <f>VLOOKUP(A:A,[1]TDSheet!$A:$AA,27,0)</f>
        <v>170.8</v>
      </c>
      <c r="AB54" s="14">
        <f>VLOOKUP(A:A,[3]TDSheet!$A:$D,4,0)</f>
        <v>119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112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214</v>
      </c>
      <c r="D55" s="8">
        <v>687</v>
      </c>
      <c r="E55" s="8">
        <v>448</v>
      </c>
      <c r="F55" s="8">
        <v>437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465</v>
      </c>
      <c r="J55" s="14">
        <f t="shared" si="8"/>
        <v>-17</v>
      </c>
      <c r="K55" s="14">
        <f>VLOOKUP(A:A,[1]TDSheet!$A:$M,13,0)</f>
        <v>240</v>
      </c>
      <c r="L55" s="14">
        <f>VLOOKUP(A:A,[1]TDSheet!$A:$T,20,0)</f>
        <v>0</v>
      </c>
      <c r="M55" s="14"/>
      <c r="N55" s="14"/>
      <c r="O55" s="14"/>
      <c r="P55" s="14"/>
      <c r="Q55" s="14"/>
      <c r="R55" s="14"/>
      <c r="S55" s="14">
        <f t="shared" si="9"/>
        <v>89.6</v>
      </c>
      <c r="T55" s="16"/>
      <c r="U55" s="17">
        <f t="shared" si="10"/>
        <v>7.5558035714285721</v>
      </c>
      <c r="V55" s="14">
        <f t="shared" si="11"/>
        <v>4.8772321428571432</v>
      </c>
      <c r="W55" s="14"/>
      <c r="X55" s="14"/>
      <c r="Y55" s="14">
        <f>VLOOKUP(A:A,[1]TDSheet!$A:$Y,25,0)</f>
        <v>95.8</v>
      </c>
      <c r="Z55" s="14">
        <f>VLOOKUP(A:A,[1]TDSheet!$A:$Z,26,0)</f>
        <v>89.8</v>
      </c>
      <c r="AA55" s="14">
        <f>VLOOKUP(A:A,[1]TDSheet!$A:$AA,27,0)</f>
        <v>104.8</v>
      </c>
      <c r="AB55" s="14">
        <f>VLOOKUP(A:A,[3]TDSheet!$A:$D,4,0)</f>
        <v>62</v>
      </c>
      <c r="AC55" s="14" t="str">
        <f>VLOOKUP(A:A,[1]TDSheet!$A:$AC,29,0)</f>
        <v>м160</v>
      </c>
      <c r="AD55" s="14" t="e">
        <f>VLOOKUP(A:A,[1]TDSheet!$A:$AD,30,0)</f>
        <v>#N/A</v>
      </c>
      <c r="AE55" s="14">
        <f t="shared" si="12"/>
        <v>0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202</v>
      </c>
      <c r="D56" s="8">
        <v>357</v>
      </c>
      <c r="E56" s="8">
        <v>387</v>
      </c>
      <c r="F56" s="8">
        <v>158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401</v>
      </c>
      <c r="J56" s="14">
        <f t="shared" si="8"/>
        <v>-14</v>
      </c>
      <c r="K56" s="14">
        <f>VLOOKUP(A:A,[1]TDSheet!$A:$M,13,0)</f>
        <v>100</v>
      </c>
      <c r="L56" s="14">
        <f>VLOOKUP(A:A,[1]TDSheet!$A:$T,20,0)</f>
        <v>150</v>
      </c>
      <c r="M56" s="14"/>
      <c r="N56" s="14"/>
      <c r="O56" s="14"/>
      <c r="P56" s="14"/>
      <c r="Q56" s="14"/>
      <c r="R56" s="14"/>
      <c r="S56" s="14">
        <f t="shared" si="9"/>
        <v>77.400000000000006</v>
      </c>
      <c r="T56" s="16">
        <v>150</v>
      </c>
      <c r="U56" s="17">
        <f t="shared" si="10"/>
        <v>7.2093023255813948</v>
      </c>
      <c r="V56" s="14">
        <f t="shared" si="11"/>
        <v>2.0413436692506459</v>
      </c>
      <c r="W56" s="14"/>
      <c r="X56" s="14"/>
      <c r="Y56" s="14">
        <f>VLOOKUP(A:A,[1]TDSheet!$A:$Y,25,0)</f>
        <v>33.4</v>
      </c>
      <c r="Z56" s="14">
        <f>VLOOKUP(A:A,[1]TDSheet!$A:$Z,26,0)</f>
        <v>69</v>
      </c>
      <c r="AA56" s="14">
        <f>VLOOKUP(A:A,[1]TDSheet!$A:$AA,27,0)</f>
        <v>60.4</v>
      </c>
      <c r="AB56" s="14">
        <f>VLOOKUP(A:A,[3]TDSheet!$A:$D,4,0)</f>
        <v>99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15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486</v>
      </c>
      <c r="D57" s="8">
        <v>862</v>
      </c>
      <c r="E57" s="8">
        <v>850</v>
      </c>
      <c r="F57" s="8">
        <v>481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857</v>
      </c>
      <c r="J57" s="14">
        <f t="shared" si="8"/>
        <v>-7</v>
      </c>
      <c r="K57" s="14">
        <f>VLOOKUP(A:A,[1]TDSheet!$A:$M,13,0)</f>
        <v>280</v>
      </c>
      <c r="L57" s="14">
        <f>VLOOKUP(A:A,[1]TDSheet!$A:$T,20,0)</f>
        <v>280</v>
      </c>
      <c r="M57" s="14"/>
      <c r="N57" s="14"/>
      <c r="O57" s="14"/>
      <c r="P57" s="14"/>
      <c r="Q57" s="14"/>
      <c r="R57" s="14"/>
      <c r="S57" s="14">
        <f t="shared" si="9"/>
        <v>170</v>
      </c>
      <c r="T57" s="16">
        <v>150</v>
      </c>
      <c r="U57" s="17">
        <f t="shared" si="10"/>
        <v>7.0058823529411764</v>
      </c>
      <c r="V57" s="14">
        <f t="shared" si="11"/>
        <v>2.8294117647058825</v>
      </c>
      <c r="W57" s="14"/>
      <c r="X57" s="14"/>
      <c r="Y57" s="14">
        <f>VLOOKUP(A:A,[1]TDSheet!$A:$Y,25,0)</f>
        <v>184.2</v>
      </c>
      <c r="Z57" s="14">
        <f>VLOOKUP(A:A,[1]TDSheet!$A:$Z,26,0)</f>
        <v>160.4</v>
      </c>
      <c r="AA57" s="14">
        <f>VLOOKUP(A:A,[1]TDSheet!$A:$AA,27,0)</f>
        <v>156.6</v>
      </c>
      <c r="AB57" s="14">
        <f>VLOOKUP(A:A,[3]TDSheet!$A:$D,4,0)</f>
        <v>153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15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384</v>
      </c>
      <c r="D58" s="8">
        <v>740</v>
      </c>
      <c r="E58" s="8">
        <v>647</v>
      </c>
      <c r="F58" s="8">
        <v>456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668</v>
      </c>
      <c r="J58" s="14">
        <f t="shared" si="8"/>
        <v>-21</v>
      </c>
      <c r="K58" s="14">
        <f>VLOOKUP(A:A,[1]TDSheet!$A:$M,13,0)</f>
        <v>280</v>
      </c>
      <c r="L58" s="14">
        <f>VLOOKUP(A:A,[1]TDSheet!$A:$T,20,0)</f>
        <v>140</v>
      </c>
      <c r="M58" s="14"/>
      <c r="N58" s="14"/>
      <c r="O58" s="14"/>
      <c r="P58" s="14"/>
      <c r="Q58" s="14"/>
      <c r="R58" s="14"/>
      <c r="S58" s="14">
        <f t="shared" si="9"/>
        <v>129.4</v>
      </c>
      <c r="T58" s="16">
        <v>140</v>
      </c>
      <c r="U58" s="17">
        <f t="shared" si="10"/>
        <v>7.8516228748068002</v>
      </c>
      <c r="V58" s="14">
        <f t="shared" si="11"/>
        <v>3.5239567233384852</v>
      </c>
      <c r="W58" s="14"/>
      <c r="X58" s="14"/>
      <c r="Y58" s="14">
        <f>VLOOKUP(A:A,[1]TDSheet!$A:$Y,25,0)</f>
        <v>149</v>
      </c>
      <c r="Z58" s="14">
        <f>VLOOKUP(A:A,[1]TDSheet!$A:$Z,26,0)</f>
        <v>138.6</v>
      </c>
      <c r="AA58" s="14">
        <f>VLOOKUP(A:A,[1]TDSheet!$A:$AA,27,0)</f>
        <v>131.4</v>
      </c>
      <c r="AB58" s="14">
        <f>VLOOKUP(A:A,[3]TDSheet!$A:$D,4,0)</f>
        <v>137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2"/>
        <v>14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148</v>
      </c>
      <c r="D59" s="8">
        <v>332</v>
      </c>
      <c r="E59" s="8">
        <v>172</v>
      </c>
      <c r="F59" s="8">
        <v>307</v>
      </c>
      <c r="G59" s="1">
        <f>VLOOKUP(A:A,[1]TDSheet!$A:$G,7,0)</f>
        <v>0.4</v>
      </c>
      <c r="H59" s="1">
        <f>VLOOKUP(A:A,[1]TDSheet!$A:$H,8,0)</f>
        <v>30</v>
      </c>
      <c r="I59" s="14">
        <f>VLOOKUP(A:A,[2]TDSheet!$A:$F,6,0)</f>
        <v>173</v>
      </c>
      <c r="J59" s="14">
        <f t="shared" si="8"/>
        <v>-1</v>
      </c>
      <c r="K59" s="14">
        <f>VLOOKUP(A:A,[1]TDSheet!$A:$M,13,0)</f>
        <v>150</v>
      </c>
      <c r="L59" s="14">
        <f>VLOOKUP(A:A,[1]TDSheet!$A:$T,20,0)</f>
        <v>0</v>
      </c>
      <c r="M59" s="14"/>
      <c r="N59" s="14"/>
      <c r="O59" s="14"/>
      <c r="P59" s="14"/>
      <c r="Q59" s="14"/>
      <c r="R59" s="14"/>
      <c r="S59" s="14">
        <f t="shared" si="9"/>
        <v>34.4</v>
      </c>
      <c r="T59" s="16"/>
      <c r="U59" s="17">
        <f t="shared" si="10"/>
        <v>13.284883720930234</v>
      </c>
      <c r="V59" s="14">
        <f t="shared" si="11"/>
        <v>8.924418604651164</v>
      </c>
      <c r="W59" s="14"/>
      <c r="X59" s="14"/>
      <c r="Y59" s="14">
        <f>VLOOKUP(A:A,[1]TDSheet!$A:$Y,25,0)</f>
        <v>49.8</v>
      </c>
      <c r="Z59" s="14">
        <f>VLOOKUP(A:A,[1]TDSheet!$A:$Z,26,0)</f>
        <v>57.2</v>
      </c>
      <c r="AA59" s="14">
        <f>VLOOKUP(A:A,[1]TDSheet!$A:$AA,27,0)</f>
        <v>62</v>
      </c>
      <c r="AB59" s="14">
        <v>0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2"/>
        <v>0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179.607</v>
      </c>
      <c r="D60" s="8">
        <v>599.72199999999998</v>
      </c>
      <c r="E60" s="8">
        <v>421.33600000000001</v>
      </c>
      <c r="F60" s="8">
        <v>349.07499999999999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438.6</v>
      </c>
      <c r="J60" s="14">
        <f t="shared" si="8"/>
        <v>-17.26400000000001</v>
      </c>
      <c r="K60" s="14">
        <f>VLOOKUP(A:A,[1]TDSheet!$A:$M,13,0)</f>
        <v>250</v>
      </c>
      <c r="L60" s="14">
        <f>VLOOKUP(A:A,[1]TDSheet!$A:$T,20,0)</f>
        <v>0</v>
      </c>
      <c r="M60" s="14"/>
      <c r="N60" s="14"/>
      <c r="O60" s="14"/>
      <c r="P60" s="14"/>
      <c r="Q60" s="14"/>
      <c r="R60" s="14"/>
      <c r="S60" s="14">
        <f t="shared" si="9"/>
        <v>84.267200000000003</v>
      </c>
      <c r="T60" s="16"/>
      <c r="U60" s="17">
        <f t="shared" si="10"/>
        <v>7.1092311124613135</v>
      </c>
      <c r="V60" s="14">
        <f t="shared" si="11"/>
        <v>4.1424777374826736</v>
      </c>
      <c r="W60" s="14"/>
      <c r="X60" s="14"/>
      <c r="Y60" s="14">
        <f>VLOOKUP(A:A,[1]TDSheet!$A:$Y,25,0)</f>
        <v>88.4</v>
      </c>
      <c r="Z60" s="14">
        <f>VLOOKUP(A:A,[1]TDSheet!$A:$Z,26,0)</f>
        <v>89.518000000000001</v>
      </c>
      <c r="AA60" s="14">
        <f>VLOOKUP(A:A,[1]TDSheet!$A:$AA,27,0)</f>
        <v>91.36760000000001</v>
      </c>
      <c r="AB60" s="14">
        <f>VLOOKUP(A:A,[3]TDSheet!$A:$D,4,0)</f>
        <v>78.956999999999994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159</v>
      </c>
      <c r="D61" s="8">
        <v>1081</v>
      </c>
      <c r="E61" s="8">
        <v>475</v>
      </c>
      <c r="F61" s="8">
        <v>740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493</v>
      </c>
      <c r="J61" s="14">
        <f t="shared" si="8"/>
        <v>-18</v>
      </c>
      <c r="K61" s="14">
        <f>VLOOKUP(A:A,[1]TDSheet!$A:$M,13,0)</f>
        <v>280</v>
      </c>
      <c r="L61" s="14">
        <f>VLOOKUP(A:A,[1]TDSheet!$A:$T,20,0)</f>
        <v>0</v>
      </c>
      <c r="M61" s="14"/>
      <c r="N61" s="14"/>
      <c r="O61" s="14"/>
      <c r="P61" s="14"/>
      <c r="Q61" s="14"/>
      <c r="R61" s="14"/>
      <c r="S61" s="14">
        <f t="shared" si="9"/>
        <v>95</v>
      </c>
      <c r="T61" s="16"/>
      <c r="U61" s="17">
        <f t="shared" si="10"/>
        <v>10.736842105263158</v>
      </c>
      <c r="V61" s="14">
        <f t="shared" si="11"/>
        <v>7.7894736842105265</v>
      </c>
      <c r="W61" s="14"/>
      <c r="X61" s="14"/>
      <c r="Y61" s="14">
        <f>VLOOKUP(A:A,[1]TDSheet!$A:$Y,25,0)</f>
        <v>127.6</v>
      </c>
      <c r="Z61" s="14">
        <f>VLOOKUP(A:A,[1]TDSheet!$A:$Z,26,0)</f>
        <v>110.6</v>
      </c>
      <c r="AA61" s="14">
        <f>VLOOKUP(A:A,[1]TDSheet!$A:$AA,27,0)</f>
        <v>145.80000000000001</v>
      </c>
      <c r="AB61" s="14">
        <f>VLOOKUP(A:A,[3]TDSheet!$A:$D,4,0)</f>
        <v>97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9</v>
      </c>
      <c r="C62" s="8">
        <v>35.216000000000001</v>
      </c>
      <c r="D62" s="8">
        <v>89.808999999999997</v>
      </c>
      <c r="E62" s="8">
        <v>44.561</v>
      </c>
      <c r="F62" s="8">
        <v>67.893000000000001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55.1</v>
      </c>
      <c r="J62" s="14">
        <f t="shared" si="8"/>
        <v>-10.539000000000001</v>
      </c>
      <c r="K62" s="14">
        <f>VLOOKUP(A:A,[1]TDSheet!$A:$M,13,0)</f>
        <v>20</v>
      </c>
      <c r="L62" s="14">
        <f>VLOOKUP(A:A,[1]TDSheet!$A:$T,20,0)</f>
        <v>0</v>
      </c>
      <c r="M62" s="14"/>
      <c r="N62" s="14"/>
      <c r="O62" s="14"/>
      <c r="P62" s="14"/>
      <c r="Q62" s="14"/>
      <c r="R62" s="14"/>
      <c r="S62" s="14">
        <f t="shared" si="9"/>
        <v>8.9122000000000003</v>
      </c>
      <c r="T62" s="16"/>
      <c r="U62" s="17">
        <f t="shared" si="10"/>
        <v>9.862099144992257</v>
      </c>
      <c r="V62" s="14">
        <f t="shared" si="11"/>
        <v>7.6179843360786332</v>
      </c>
      <c r="W62" s="14"/>
      <c r="X62" s="14"/>
      <c r="Y62" s="14">
        <f>VLOOKUP(A:A,[1]TDSheet!$A:$Y,25,0)</f>
        <v>9.8000000000000007</v>
      </c>
      <c r="Z62" s="14">
        <f>VLOOKUP(A:A,[1]TDSheet!$A:$Z,26,0)</f>
        <v>9.4353999999999996</v>
      </c>
      <c r="AA62" s="14">
        <f>VLOOKUP(A:A,[1]TDSheet!$A:$AA,27,0)</f>
        <v>11.330200000000001</v>
      </c>
      <c r="AB62" s="14">
        <f>VLOOKUP(A:A,[3]TDSheet!$A:$D,4,0)</f>
        <v>8.4019999999999992</v>
      </c>
      <c r="AC62" s="14" t="str">
        <f>VLOOKUP(A:A,[1]TDSheet!$A:$AC,29,0)</f>
        <v>магаз</v>
      </c>
      <c r="AD62" s="14" t="e">
        <f>VLOOKUP(A:A,[1]TDSheet!$A:$AD,30,0)</f>
        <v>#N/A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30</v>
      </c>
      <c r="D63" s="8">
        <v>327</v>
      </c>
      <c r="E63" s="8">
        <v>131</v>
      </c>
      <c r="F63" s="8">
        <v>222</v>
      </c>
      <c r="G63" s="1">
        <f>VLOOKUP(A:A,[1]TDSheet!$A:$G,7,0)</f>
        <v>0.45</v>
      </c>
      <c r="H63" s="1">
        <f>VLOOKUP(A:A,[1]TDSheet!$A:$H,8,0)</f>
        <v>60</v>
      </c>
      <c r="I63" s="14">
        <f>VLOOKUP(A:A,[2]TDSheet!$A:$F,6,0)</f>
        <v>153</v>
      </c>
      <c r="J63" s="14">
        <f t="shared" si="8"/>
        <v>-22</v>
      </c>
      <c r="K63" s="14">
        <f>VLOOKUP(A:A,[1]TDSheet!$A:$M,13,0)</f>
        <v>80</v>
      </c>
      <c r="L63" s="14">
        <f>VLOOKUP(A:A,[1]TDSheet!$A:$T,20,0)</f>
        <v>0</v>
      </c>
      <c r="M63" s="14"/>
      <c r="N63" s="14"/>
      <c r="O63" s="14"/>
      <c r="P63" s="14"/>
      <c r="Q63" s="14"/>
      <c r="R63" s="14"/>
      <c r="S63" s="14">
        <f t="shared" si="9"/>
        <v>26.2</v>
      </c>
      <c r="T63" s="16"/>
      <c r="U63" s="17">
        <f t="shared" si="10"/>
        <v>11.526717557251908</v>
      </c>
      <c r="V63" s="14">
        <f t="shared" si="11"/>
        <v>8.4732824427480917</v>
      </c>
      <c r="W63" s="14"/>
      <c r="X63" s="14"/>
      <c r="Y63" s="14">
        <f>VLOOKUP(A:A,[1]TDSheet!$A:$Y,25,0)</f>
        <v>31</v>
      </c>
      <c r="Z63" s="14">
        <f>VLOOKUP(A:A,[1]TDSheet!$A:$Z,26,0)</f>
        <v>30.4</v>
      </c>
      <c r="AA63" s="14">
        <f>VLOOKUP(A:A,[1]TDSheet!$A:$AA,27,0)</f>
        <v>43.4</v>
      </c>
      <c r="AB63" s="14">
        <f>VLOOKUP(A:A,[3]TDSheet!$A:$D,4,0)</f>
        <v>35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37</v>
      </c>
      <c r="D64" s="8">
        <v>340</v>
      </c>
      <c r="E64" s="8">
        <v>144</v>
      </c>
      <c r="F64" s="8">
        <v>216</v>
      </c>
      <c r="G64" s="1">
        <f>VLOOKUP(A:A,[1]TDSheet!$A:$G,7,0)</f>
        <v>0.45</v>
      </c>
      <c r="H64" s="1">
        <f>VLOOKUP(A:A,[1]TDSheet!$A:$H,8,0)</f>
        <v>60</v>
      </c>
      <c r="I64" s="14">
        <f>VLOOKUP(A:A,[2]TDSheet!$A:$F,6,0)</f>
        <v>161</v>
      </c>
      <c r="J64" s="14">
        <f t="shared" si="8"/>
        <v>-17</v>
      </c>
      <c r="K64" s="14">
        <f>VLOOKUP(A:A,[1]TDSheet!$A:$M,13,0)</f>
        <v>80</v>
      </c>
      <c r="L64" s="14">
        <f>VLOOKUP(A:A,[1]TDSheet!$A:$T,20,0)</f>
        <v>0</v>
      </c>
      <c r="M64" s="14"/>
      <c r="N64" s="14"/>
      <c r="O64" s="14"/>
      <c r="P64" s="14"/>
      <c r="Q64" s="14"/>
      <c r="R64" s="14"/>
      <c r="S64" s="14">
        <f t="shared" si="9"/>
        <v>28.8</v>
      </c>
      <c r="T64" s="16"/>
      <c r="U64" s="17">
        <f t="shared" si="10"/>
        <v>10.277777777777777</v>
      </c>
      <c r="V64" s="14">
        <f t="shared" si="11"/>
        <v>7.5</v>
      </c>
      <c r="W64" s="14"/>
      <c r="X64" s="14"/>
      <c r="Y64" s="14">
        <f>VLOOKUP(A:A,[1]TDSheet!$A:$Y,25,0)</f>
        <v>32.799999999999997</v>
      </c>
      <c r="Z64" s="14">
        <f>VLOOKUP(A:A,[1]TDSheet!$A:$Z,26,0)</f>
        <v>33.4</v>
      </c>
      <c r="AA64" s="14">
        <f>VLOOKUP(A:A,[1]TDSheet!$A:$AA,27,0)</f>
        <v>43.4</v>
      </c>
      <c r="AB64" s="14">
        <f>VLOOKUP(A:A,[3]TDSheet!$A:$D,4,0)</f>
        <v>24</v>
      </c>
      <c r="AC64" s="14" t="str">
        <f>VLOOKUP(A:A,[1]TDSheet!$A:$AC,29,0)</f>
        <v>магаз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44</v>
      </c>
      <c r="D65" s="8">
        <v>166</v>
      </c>
      <c r="E65" s="8">
        <v>85</v>
      </c>
      <c r="F65" s="8">
        <v>122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88</v>
      </c>
      <c r="J65" s="14">
        <f t="shared" si="8"/>
        <v>-3</v>
      </c>
      <c r="K65" s="14">
        <f>VLOOKUP(A:A,[1]TDSheet!$A:$M,13,0)</f>
        <v>40</v>
      </c>
      <c r="L65" s="14">
        <f>VLOOKUP(A:A,[1]TDSheet!$A:$T,20,0)</f>
        <v>0</v>
      </c>
      <c r="M65" s="14"/>
      <c r="N65" s="14"/>
      <c r="O65" s="14"/>
      <c r="P65" s="14"/>
      <c r="Q65" s="14"/>
      <c r="R65" s="14"/>
      <c r="S65" s="14">
        <f t="shared" si="9"/>
        <v>17</v>
      </c>
      <c r="T65" s="16"/>
      <c r="U65" s="17">
        <f t="shared" si="10"/>
        <v>9.5294117647058822</v>
      </c>
      <c r="V65" s="14">
        <f t="shared" si="11"/>
        <v>7.1764705882352944</v>
      </c>
      <c r="W65" s="14"/>
      <c r="X65" s="14"/>
      <c r="Y65" s="14">
        <f>VLOOKUP(A:A,[1]TDSheet!$A:$Y,25,0)</f>
        <v>1</v>
      </c>
      <c r="Z65" s="14">
        <f>VLOOKUP(A:A,[1]TDSheet!$A:$Z,26,0)</f>
        <v>3.8</v>
      </c>
      <c r="AA65" s="14">
        <f>VLOOKUP(A:A,[1]TDSheet!$A:$AA,27,0)</f>
        <v>21.2</v>
      </c>
      <c r="AB65" s="14">
        <f>VLOOKUP(A:A,[3]TDSheet!$A:$D,4,0)</f>
        <v>16</v>
      </c>
      <c r="AC65" s="14" t="str">
        <f>VLOOKUP(A:A,[1]TDSheet!$A:$AC,29,0)</f>
        <v>невыв</v>
      </c>
      <c r="AD65" s="14" t="str">
        <f>VLOOKUP(A:A,[1]TDSheet!$A:$AD,30,0)</f>
        <v>костик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9</v>
      </c>
      <c r="C66" s="8">
        <v>35.109000000000002</v>
      </c>
      <c r="D66" s="8">
        <v>294.49700000000001</v>
      </c>
      <c r="E66" s="8">
        <v>182.321</v>
      </c>
      <c r="F66" s="8">
        <v>121.334</v>
      </c>
      <c r="G66" s="1">
        <f>VLOOKUP(A:A,[1]TDSheet!$A:$G,7,0)</f>
        <v>1</v>
      </c>
      <c r="H66" s="1">
        <f>VLOOKUP(A:A,[1]TDSheet!$A:$H,8,0)</f>
        <v>45</v>
      </c>
      <c r="I66" s="14">
        <f>VLOOKUP(A:A,[2]TDSheet!$A:$F,6,0)</f>
        <v>179.3</v>
      </c>
      <c r="J66" s="14">
        <f t="shared" si="8"/>
        <v>3.0209999999999866</v>
      </c>
      <c r="K66" s="14">
        <f>VLOOKUP(A:A,[1]TDSheet!$A:$M,13,0)</f>
        <v>80</v>
      </c>
      <c r="L66" s="14">
        <f>VLOOKUP(A:A,[1]TDSheet!$A:$T,20,0)</f>
        <v>30</v>
      </c>
      <c r="M66" s="14"/>
      <c r="N66" s="14"/>
      <c r="O66" s="14"/>
      <c r="P66" s="14"/>
      <c r="Q66" s="14"/>
      <c r="R66" s="14"/>
      <c r="S66" s="14">
        <f t="shared" si="9"/>
        <v>36.464199999999998</v>
      </c>
      <c r="T66" s="16">
        <v>40</v>
      </c>
      <c r="U66" s="17">
        <f t="shared" si="10"/>
        <v>7.4411066196433771</v>
      </c>
      <c r="V66" s="14">
        <f t="shared" si="11"/>
        <v>3.327482846188865</v>
      </c>
      <c r="W66" s="14"/>
      <c r="X66" s="14"/>
      <c r="Y66" s="14">
        <f>VLOOKUP(A:A,[1]TDSheet!$A:$Y,25,0)</f>
        <v>32.4</v>
      </c>
      <c r="Z66" s="14">
        <f>VLOOKUP(A:A,[1]TDSheet!$A:$Z,26,0)</f>
        <v>26.769600000000004</v>
      </c>
      <c r="AA66" s="14">
        <f>VLOOKUP(A:A,[1]TDSheet!$A:$AA,27,0)</f>
        <v>36.866799999999998</v>
      </c>
      <c r="AB66" s="14">
        <f>VLOOKUP(A:A,[3]TDSheet!$A:$D,4,0)</f>
        <v>36.621000000000002</v>
      </c>
      <c r="AC66" s="14" t="str">
        <f>VLOOKUP(A:A,[1]TDSheet!$A:$AC,29,0)</f>
        <v>к</v>
      </c>
      <c r="AD66" s="14" t="e">
        <f>VLOOKUP(A:A,[1]TDSheet!$A:$AD,30,0)</f>
        <v>#N/A</v>
      </c>
      <c r="AE66" s="14">
        <f t="shared" si="12"/>
        <v>40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24</v>
      </c>
      <c r="D67" s="8">
        <v>1998</v>
      </c>
      <c r="E67" s="8">
        <v>949</v>
      </c>
      <c r="F67" s="8">
        <v>1024</v>
      </c>
      <c r="G67" s="1">
        <f>VLOOKUP(A:A,[1]TDSheet!$A:$G,7,0)</f>
        <v>0.35</v>
      </c>
      <c r="H67" s="1" t="e">
        <f>VLOOKUP(A:A,[1]TDSheet!$A:$H,8,0)</f>
        <v>#N/A</v>
      </c>
      <c r="I67" s="14">
        <f>VLOOKUP(A:A,[2]TDSheet!$A:$F,6,0)</f>
        <v>1024</v>
      </c>
      <c r="J67" s="14">
        <f t="shared" si="8"/>
        <v>-75</v>
      </c>
      <c r="K67" s="14">
        <f>VLOOKUP(A:A,[1]TDSheet!$A:$M,13,0)</f>
        <v>120</v>
      </c>
      <c r="L67" s="14">
        <f>VLOOKUP(A:A,[1]TDSheet!$A:$T,20,0)</f>
        <v>280</v>
      </c>
      <c r="M67" s="14"/>
      <c r="N67" s="14"/>
      <c r="O67" s="14"/>
      <c r="P67" s="14"/>
      <c r="Q67" s="14"/>
      <c r="R67" s="14"/>
      <c r="S67" s="14">
        <f t="shared" si="9"/>
        <v>189.8</v>
      </c>
      <c r="T67" s="16"/>
      <c r="U67" s="17">
        <f t="shared" si="10"/>
        <v>7.5026343519494203</v>
      </c>
      <c r="V67" s="14">
        <f t="shared" si="11"/>
        <v>5.3951527924130662</v>
      </c>
      <c r="W67" s="14"/>
      <c r="X67" s="14"/>
      <c r="Y67" s="14">
        <f>VLOOKUP(A:A,[1]TDSheet!$A:$Y,25,0)</f>
        <v>49</v>
      </c>
      <c r="Z67" s="14">
        <f>VLOOKUP(A:A,[1]TDSheet!$A:$Z,26,0)</f>
        <v>115</v>
      </c>
      <c r="AA67" s="14">
        <f>VLOOKUP(A:A,[1]TDSheet!$A:$AA,27,0)</f>
        <v>191.2</v>
      </c>
      <c r="AB67" s="14">
        <f>VLOOKUP(A:A,[3]TDSheet!$A:$D,4,0)</f>
        <v>183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8</v>
      </c>
      <c r="D68" s="8">
        <v>86</v>
      </c>
      <c r="E68" s="8">
        <v>49</v>
      </c>
      <c r="F68" s="8">
        <v>39</v>
      </c>
      <c r="G68" s="1">
        <f>VLOOKUP(A:A,[1]TDSheet!$A:$G,7,0)</f>
        <v>0.8</v>
      </c>
      <c r="H68" s="1">
        <f>VLOOKUP(A:A,[1]TDSheet!$A:$H,8,0)</f>
        <v>60</v>
      </c>
      <c r="I68" s="14">
        <f>VLOOKUP(A:A,[2]TDSheet!$A:$F,6,0)</f>
        <v>61</v>
      </c>
      <c r="J68" s="14">
        <f t="shared" si="8"/>
        <v>-12</v>
      </c>
      <c r="K68" s="14">
        <f>VLOOKUP(A:A,[1]TDSheet!$A:$M,13,0)</f>
        <v>16</v>
      </c>
      <c r="L68" s="14">
        <f>VLOOKUP(A:A,[1]TDSheet!$A:$T,20,0)</f>
        <v>0</v>
      </c>
      <c r="M68" s="14"/>
      <c r="N68" s="14"/>
      <c r="O68" s="14"/>
      <c r="P68" s="14"/>
      <c r="Q68" s="14"/>
      <c r="R68" s="14"/>
      <c r="S68" s="14">
        <f t="shared" si="9"/>
        <v>9.8000000000000007</v>
      </c>
      <c r="T68" s="16">
        <v>20</v>
      </c>
      <c r="U68" s="17">
        <f t="shared" si="10"/>
        <v>7.6530612244897958</v>
      </c>
      <c r="V68" s="14">
        <f t="shared" si="11"/>
        <v>3.9795918367346936</v>
      </c>
      <c r="W68" s="14"/>
      <c r="X68" s="14"/>
      <c r="Y68" s="14">
        <f>VLOOKUP(A:A,[1]TDSheet!$A:$Y,25,0)</f>
        <v>0.4</v>
      </c>
      <c r="Z68" s="14">
        <f>VLOOKUP(A:A,[1]TDSheet!$A:$Z,26,0)</f>
        <v>1.2</v>
      </c>
      <c r="AA68" s="14">
        <f>VLOOKUP(A:A,[1]TDSheet!$A:$AA,27,0)</f>
        <v>9.1999999999999993</v>
      </c>
      <c r="AB68" s="14">
        <f>VLOOKUP(A:A,[3]TDSheet!$A:$D,4,0)</f>
        <v>13</v>
      </c>
      <c r="AC68" s="14" t="str">
        <f>VLOOKUP(A:A,[1]TDSheet!$A:$AC,29,0)</f>
        <v>магаз</v>
      </c>
      <c r="AD68" s="14" t="str">
        <f>VLOOKUP(A:A,[1]TDSheet!$A:$AD,30,0)</f>
        <v>костик</v>
      </c>
      <c r="AE68" s="14">
        <f t="shared" si="12"/>
        <v>16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61</v>
      </c>
      <c r="D69" s="8">
        <v>121</v>
      </c>
      <c r="E69" s="8">
        <v>176</v>
      </c>
      <c r="F69" s="8">
        <v>1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200</v>
      </c>
      <c r="J69" s="14">
        <f t="shared" si="8"/>
        <v>-24</v>
      </c>
      <c r="K69" s="14">
        <f>VLOOKUP(A:A,[1]TDSheet!$A:$M,13,0)</f>
        <v>0</v>
      </c>
      <c r="L69" s="14">
        <f>VLOOKUP(A:A,[1]TDSheet!$A:$T,20,0)</f>
        <v>90</v>
      </c>
      <c r="M69" s="14"/>
      <c r="N69" s="14"/>
      <c r="O69" s="14"/>
      <c r="P69" s="14"/>
      <c r="Q69" s="14"/>
      <c r="R69" s="14"/>
      <c r="S69" s="14">
        <f t="shared" si="9"/>
        <v>35.200000000000003</v>
      </c>
      <c r="T69" s="16">
        <v>90</v>
      </c>
      <c r="U69" s="17">
        <f t="shared" si="10"/>
        <v>5.1420454545454541</v>
      </c>
      <c r="V69" s="14">
        <f t="shared" si="11"/>
        <v>2.8409090909090908E-2</v>
      </c>
      <c r="W69" s="14"/>
      <c r="X69" s="14"/>
      <c r="Y69" s="14">
        <f>VLOOKUP(A:A,[1]TDSheet!$A:$Y,25,0)</f>
        <v>0</v>
      </c>
      <c r="Z69" s="14">
        <f>VLOOKUP(A:A,[1]TDSheet!$A:$Z,26,0)</f>
        <v>6.4</v>
      </c>
      <c r="AA69" s="14">
        <f>VLOOKUP(A:A,[1]TDSheet!$A:$AA,27,0)</f>
        <v>12.2</v>
      </c>
      <c r="AB69" s="14">
        <f>VLOOKUP(A:A,[3]TDSheet!$A:$D,4,0)</f>
        <v>38</v>
      </c>
      <c r="AC69" s="14" t="e">
        <f>VLOOKUP(A:A,[1]TDSheet!$A:$AC,29,0)</f>
        <v>#N/A</v>
      </c>
      <c r="AD69" s="14" t="str">
        <f>VLOOKUP(A:A,[1]TDSheet!$A:$AD,30,0)</f>
        <v>костик</v>
      </c>
      <c r="AE69" s="14">
        <f t="shared" si="12"/>
        <v>29.700000000000003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9</v>
      </c>
      <c r="C70" s="8">
        <v>14.19</v>
      </c>
      <c r="D70" s="8">
        <v>150.49700000000001</v>
      </c>
      <c r="E70" s="8">
        <v>56.680999999999997</v>
      </c>
      <c r="F70" s="8">
        <v>55.250999999999998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64.099999999999994</v>
      </c>
      <c r="J70" s="14">
        <f t="shared" si="8"/>
        <v>-7.4189999999999969</v>
      </c>
      <c r="K70" s="14">
        <f>VLOOKUP(A:A,[1]TDSheet!$A:$M,13,0)</f>
        <v>30</v>
      </c>
      <c r="L70" s="14">
        <f>VLOOKUP(A:A,[1]TDSheet!$A:$T,20,0)</f>
        <v>0</v>
      </c>
      <c r="M70" s="14"/>
      <c r="N70" s="14"/>
      <c r="O70" s="14"/>
      <c r="P70" s="14"/>
      <c r="Q70" s="14"/>
      <c r="R70" s="14"/>
      <c r="S70" s="14">
        <f t="shared" si="9"/>
        <v>11.3362</v>
      </c>
      <c r="T70" s="16"/>
      <c r="U70" s="17">
        <f t="shared" si="10"/>
        <v>7.5202448792364294</v>
      </c>
      <c r="V70" s="14">
        <f t="shared" si="11"/>
        <v>4.8738554365660454</v>
      </c>
      <c r="W70" s="14"/>
      <c r="X70" s="14"/>
      <c r="Y70" s="14">
        <f>VLOOKUP(A:A,[1]TDSheet!$A:$Y,25,0)</f>
        <v>7.8</v>
      </c>
      <c r="Z70" s="14">
        <f>VLOOKUP(A:A,[1]TDSheet!$A:$Z,26,0)</f>
        <v>9.3033999999999999</v>
      </c>
      <c r="AA70" s="14">
        <f>VLOOKUP(A:A,[1]TDSheet!$A:$AA,27,0)</f>
        <v>13.419999999999998</v>
      </c>
      <c r="AB70" s="14">
        <f>VLOOKUP(A:A,[3]TDSheet!$A:$D,4,0)</f>
        <v>15.784000000000001</v>
      </c>
      <c r="AC70" s="14" t="str">
        <f>VLOOKUP(A:A,[1]TDSheet!$A:$AC,29,0)</f>
        <v>увел</v>
      </c>
      <c r="AD70" s="14" t="e">
        <f>VLOOKUP(A:A,[1]TDSheet!$A:$AD,30,0)</f>
        <v>#N/A</v>
      </c>
      <c r="AE70" s="14">
        <f t="shared" si="12"/>
        <v>0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618</v>
      </c>
      <c r="D71" s="8">
        <v>1760</v>
      </c>
      <c r="E71" s="8">
        <v>1215</v>
      </c>
      <c r="F71" s="8">
        <v>1126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1250</v>
      </c>
      <c r="J71" s="14">
        <f t="shared" si="8"/>
        <v>-35</v>
      </c>
      <c r="K71" s="14">
        <f>VLOOKUP(A:A,[1]TDSheet!$A:$M,13,0)</f>
        <v>680</v>
      </c>
      <c r="L71" s="14">
        <f>VLOOKUP(A:A,[1]TDSheet!$A:$T,20,0)</f>
        <v>0</v>
      </c>
      <c r="M71" s="14"/>
      <c r="N71" s="14"/>
      <c r="O71" s="14"/>
      <c r="P71" s="14"/>
      <c r="Q71" s="14"/>
      <c r="R71" s="14"/>
      <c r="S71" s="14">
        <f t="shared" si="9"/>
        <v>243</v>
      </c>
      <c r="T71" s="16"/>
      <c r="U71" s="17">
        <f t="shared" si="10"/>
        <v>7.4320987654320989</v>
      </c>
      <c r="V71" s="14">
        <f t="shared" si="11"/>
        <v>4.6337448559670777</v>
      </c>
      <c r="W71" s="14"/>
      <c r="X71" s="14"/>
      <c r="Y71" s="14">
        <f>VLOOKUP(A:A,[1]TDSheet!$A:$Y,25,0)</f>
        <v>259.8</v>
      </c>
      <c r="Z71" s="14">
        <f>VLOOKUP(A:A,[1]TDSheet!$A:$Z,26,0)</f>
        <v>252</v>
      </c>
      <c r="AA71" s="14">
        <f>VLOOKUP(A:A,[1]TDSheet!$A:$AA,27,0)</f>
        <v>280</v>
      </c>
      <c r="AB71" s="14">
        <f>VLOOKUP(A:A,[3]TDSheet!$A:$D,4,0)</f>
        <v>229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344</v>
      </c>
      <c r="D72" s="8">
        <v>661</v>
      </c>
      <c r="E72" s="8">
        <v>526</v>
      </c>
      <c r="F72" s="8">
        <v>459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543</v>
      </c>
      <c r="J72" s="14">
        <f t="shared" ref="J72:J89" si="13">E72-I72</f>
        <v>-17</v>
      </c>
      <c r="K72" s="14">
        <f>VLOOKUP(A:A,[1]TDSheet!$A:$M,13,0)</f>
        <v>320</v>
      </c>
      <c r="L72" s="14">
        <f>VLOOKUP(A:A,[1]TDSheet!$A:$T,20,0)</f>
        <v>0</v>
      </c>
      <c r="M72" s="14"/>
      <c r="N72" s="14"/>
      <c r="O72" s="14"/>
      <c r="P72" s="14"/>
      <c r="Q72" s="14"/>
      <c r="R72" s="14"/>
      <c r="S72" s="14">
        <f t="shared" ref="S72:S89" si="14">E72/5</f>
        <v>105.2</v>
      </c>
      <c r="T72" s="16"/>
      <c r="U72" s="17">
        <f t="shared" ref="U72:U89" si="15">(F72+K72+L72+T72)/S72</f>
        <v>7.4049429657794672</v>
      </c>
      <c r="V72" s="14">
        <f t="shared" ref="V72:V89" si="16">F72/S72</f>
        <v>4.3631178707224336</v>
      </c>
      <c r="W72" s="14"/>
      <c r="X72" s="14"/>
      <c r="Y72" s="14">
        <f>VLOOKUP(A:A,[1]TDSheet!$A:$Y,25,0)</f>
        <v>130.6</v>
      </c>
      <c r="Z72" s="14">
        <f>VLOOKUP(A:A,[1]TDSheet!$A:$Z,26,0)</f>
        <v>122.2</v>
      </c>
      <c r="AA72" s="14">
        <f>VLOOKUP(A:A,[1]TDSheet!$A:$AA,27,0)</f>
        <v>123</v>
      </c>
      <c r="AB72" s="14">
        <f>VLOOKUP(A:A,[3]TDSheet!$A:$D,4,0)</f>
        <v>82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89" si="17">T72*G72</f>
        <v>0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1165</v>
      </c>
      <c r="D73" s="8">
        <v>2840</v>
      </c>
      <c r="E73" s="8">
        <v>2157</v>
      </c>
      <c r="F73" s="8">
        <v>1788</v>
      </c>
      <c r="G73" s="1">
        <f>VLOOKUP(A:A,[1]TDSheet!$A:$G,7,0)</f>
        <v>0.35</v>
      </c>
      <c r="H73" s="1">
        <f>VLOOKUP(A:A,[1]TDSheet!$A:$H,8,0)</f>
        <v>45</v>
      </c>
      <c r="I73" s="14">
        <f>VLOOKUP(A:A,[2]TDSheet!$A:$F,6,0)</f>
        <v>2214</v>
      </c>
      <c r="J73" s="14">
        <f t="shared" si="13"/>
        <v>-57</v>
      </c>
      <c r="K73" s="14">
        <f>VLOOKUP(A:A,[1]TDSheet!$A:$M,13,0)</f>
        <v>1200</v>
      </c>
      <c r="L73" s="14">
        <f>VLOOKUP(A:A,[1]TDSheet!$A:$T,20,0)</f>
        <v>0</v>
      </c>
      <c r="M73" s="14"/>
      <c r="N73" s="14"/>
      <c r="O73" s="14"/>
      <c r="P73" s="14"/>
      <c r="Q73" s="14"/>
      <c r="R73" s="14"/>
      <c r="S73" s="14">
        <f t="shared" si="14"/>
        <v>431.4</v>
      </c>
      <c r="T73" s="16">
        <v>200</v>
      </c>
      <c r="U73" s="17">
        <f t="shared" si="15"/>
        <v>7.3898933704218823</v>
      </c>
      <c r="V73" s="14">
        <f t="shared" si="16"/>
        <v>4.1446453407510431</v>
      </c>
      <c r="W73" s="14"/>
      <c r="X73" s="14"/>
      <c r="Y73" s="14">
        <f>VLOOKUP(A:A,[1]TDSheet!$A:$Y,25,0)</f>
        <v>495.6</v>
      </c>
      <c r="Z73" s="14">
        <f>VLOOKUP(A:A,[1]TDSheet!$A:$Z,26,0)</f>
        <v>437.4</v>
      </c>
      <c r="AA73" s="14">
        <f>VLOOKUP(A:A,[1]TDSheet!$A:$AA,27,0)</f>
        <v>478</v>
      </c>
      <c r="AB73" s="14">
        <f>VLOOKUP(A:A,[3]TDSheet!$A:$D,4,0)</f>
        <v>362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7"/>
        <v>70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1208</v>
      </c>
      <c r="D74" s="8">
        <v>1652</v>
      </c>
      <c r="E74" s="8">
        <v>1535</v>
      </c>
      <c r="F74" s="8">
        <v>1288</v>
      </c>
      <c r="G74" s="1">
        <f>VLOOKUP(A:A,[1]TDSheet!$A:$G,7,0)</f>
        <v>0.28000000000000003</v>
      </c>
      <c r="H74" s="1">
        <f>VLOOKUP(A:A,[1]TDSheet!$A:$H,8,0)</f>
        <v>45</v>
      </c>
      <c r="I74" s="14">
        <f>VLOOKUP(A:A,[2]TDSheet!$A:$F,6,0)</f>
        <v>1572</v>
      </c>
      <c r="J74" s="14">
        <f t="shared" si="13"/>
        <v>-37</v>
      </c>
      <c r="K74" s="14">
        <f>VLOOKUP(A:A,[1]TDSheet!$A:$M,13,0)</f>
        <v>800</v>
      </c>
      <c r="L74" s="14">
        <f>VLOOKUP(A:A,[1]TDSheet!$A:$T,20,0)</f>
        <v>0</v>
      </c>
      <c r="M74" s="14"/>
      <c r="N74" s="14"/>
      <c r="O74" s="14"/>
      <c r="P74" s="14"/>
      <c r="Q74" s="14"/>
      <c r="R74" s="14"/>
      <c r="S74" s="14">
        <f t="shared" si="14"/>
        <v>307</v>
      </c>
      <c r="T74" s="16">
        <v>200</v>
      </c>
      <c r="U74" s="17">
        <f t="shared" si="15"/>
        <v>7.4527687296416936</v>
      </c>
      <c r="V74" s="14">
        <f t="shared" si="16"/>
        <v>4.1954397394136809</v>
      </c>
      <c r="W74" s="14"/>
      <c r="X74" s="14"/>
      <c r="Y74" s="14">
        <f>VLOOKUP(A:A,[1]TDSheet!$A:$Y,25,0)</f>
        <v>358.4</v>
      </c>
      <c r="Z74" s="14">
        <f>VLOOKUP(A:A,[1]TDSheet!$A:$Z,26,0)</f>
        <v>363</v>
      </c>
      <c r="AA74" s="14">
        <f>VLOOKUP(A:A,[1]TDSheet!$A:$AA,27,0)</f>
        <v>333</v>
      </c>
      <c r="AB74" s="14">
        <f>VLOOKUP(A:A,[3]TDSheet!$A:$D,4,0)</f>
        <v>300</v>
      </c>
      <c r="AC74" s="14" t="str">
        <f>VLOOKUP(A:A,[1]TDSheet!$A:$AC,29,0)</f>
        <v>???</v>
      </c>
      <c r="AD74" s="14" t="e">
        <f>VLOOKUP(A:A,[1]TDSheet!$A:$AD,30,0)</f>
        <v>#N/A</v>
      </c>
      <c r="AE74" s="14">
        <f t="shared" si="17"/>
        <v>56.000000000000007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4113</v>
      </c>
      <c r="D75" s="8">
        <v>9490</v>
      </c>
      <c r="E75" s="8">
        <v>7721</v>
      </c>
      <c r="F75" s="8">
        <v>5817</v>
      </c>
      <c r="G75" s="1">
        <f>VLOOKUP(A:A,[1]TDSheet!$A:$G,7,0)</f>
        <v>0.35</v>
      </c>
      <c r="H75" s="1">
        <f>VLOOKUP(A:A,[1]TDSheet!$A:$H,8,0)</f>
        <v>45</v>
      </c>
      <c r="I75" s="14">
        <f>VLOOKUP(A:A,[2]TDSheet!$A:$F,6,0)</f>
        <v>7764</v>
      </c>
      <c r="J75" s="14">
        <f t="shared" si="13"/>
        <v>-43</v>
      </c>
      <c r="K75" s="14">
        <f>VLOOKUP(A:A,[1]TDSheet!$A:$M,13,0)</f>
        <v>3600</v>
      </c>
      <c r="L75" s="14">
        <f>VLOOKUP(A:A,[1]TDSheet!$A:$T,20,0)</f>
        <v>1400</v>
      </c>
      <c r="M75" s="14"/>
      <c r="N75" s="14"/>
      <c r="O75" s="14"/>
      <c r="P75" s="14"/>
      <c r="Q75" s="14"/>
      <c r="R75" s="14"/>
      <c r="S75" s="14">
        <f t="shared" si="14"/>
        <v>1544.2</v>
      </c>
      <c r="T75" s="16">
        <v>800</v>
      </c>
      <c r="U75" s="17">
        <f t="shared" si="15"/>
        <v>7.5229892500971376</v>
      </c>
      <c r="V75" s="14">
        <f t="shared" si="16"/>
        <v>3.7669990933816861</v>
      </c>
      <c r="W75" s="14"/>
      <c r="X75" s="14"/>
      <c r="Y75" s="14">
        <f>VLOOKUP(A:A,[1]TDSheet!$A:$Y,25,0)</f>
        <v>1237</v>
      </c>
      <c r="Z75" s="14">
        <f>VLOOKUP(A:A,[1]TDSheet!$A:$Z,26,0)</f>
        <v>1408.4</v>
      </c>
      <c r="AA75" s="14">
        <f>VLOOKUP(A:A,[1]TDSheet!$A:$AA,27,0)</f>
        <v>1566.8</v>
      </c>
      <c r="AB75" s="14">
        <f>VLOOKUP(A:A,[3]TDSheet!$A:$D,4,0)</f>
        <v>495</v>
      </c>
      <c r="AC75" s="14" t="str">
        <f>VLOOKUP(A:A,[1]TDSheet!$A:$AC,29,0)</f>
        <v>борд02,02</v>
      </c>
      <c r="AD75" s="14" t="e">
        <f>VLOOKUP(A:A,[1]TDSheet!$A:$AD,30,0)</f>
        <v>#N/A</v>
      </c>
      <c r="AE75" s="14">
        <f t="shared" si="17"/>
        <v>280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310</v>
      </c>
      <c r="D76" s="8">
        <v>698</v>
      </c>
      <c r="E76" s="8">
        <v>533</v>
      </c>
      <c r="F76" s="8">
        <v>460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546</v>
      </c>
      <c r="J76" s="14">
        <f t="shared" si="13"/>
        <v>-13</v>
      </c>
      <c r="K76" s="14">
        <f>VLOOKUP(A:A,[1]TDSheet!$A:$M,13,0)</f>
        <v>320</v>
      </c>
      <c r="L76" s="14">
        <f>VLOOKUP(A:A,[1]TDSheet!$A:$T,20,0)</f>
        <v>0</v>
      </c>
      <c r="M76" s="14"/>
      <c r="N76" s="14"/>
      <c r="O76" s="14"/>
      <c r="P76" s="14"/>
      <c r="Q76" s="14"/>
      <c r="R76" s="14"/>
      <c r="S76" s="14">
        <f t="shared" si="14"/>
        <v>106.6</v>
      </c>
      <c r="T76" s="16"/>
      <c r="U76" s="17">
        <f t="shared" si="15"/>
        <v>7.3170731707317076</v>
      </c>
      <c r="V76" s="14">
        <f t="shared" si="16"/>
        <v>4.3151969981238274</v>
      </c>
      <c r="W76" s="14"/>
      <c r="X76" s="14"/>
      <c r="Y76" s="14">
        <f>VLOOKUP(A:A,[1]TDSheet!$A:$Y,25,0)</f>
        <v>134.19999999999999</v>
      </c>
      <c r="Z76" s="14">
        <f>VLOOKUP(A:A,[1]TDSheet!$A:$Z,26,0)</f>
        <v>122.8</v>
      </c>
      <c r="AA76" s="14">
        <f>VLOOKUP(A:A,[1]TDSheet!$A:$AA,27,0)</f>
        <v>128</v>
      </c>
      <c r="AB76" s="14">
        <f>VLOOKUP(A:A,[3]TDSheet!$A:$D,4,0)</f>
        <v>112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7"/>
        <v>0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3552</v>
      </c>
      <c r="D77" s="8">
        <v>7534</v>
      </c>
      <c r="E77" s="8">
        <v>6324</v>
      </c>
      <c r="F77" s="8">
        <v>4658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6417</v>
      </c>
      <c r="J77" s="14">
        <f t="shared" si="13"/>
        <v>-93</v>
      </c>
      <c r="K77" s="14">
        <f>VLOOKUP(A:A,[1]TDSheet!$A:$M,13,0)</f>
        <v>3400</v>
      </c>
      <c r="L77" s="14">
        <f>VLOOKUP(A:A,[1]TDSheet!$A:$T,20,0)</f>
        <v>1000</v>
      </c>
      <c r="M77" s="14"/>
      <c r="N77" s="14"/>
      <c r="O77" s="14"/>
      <c r="P77" s="14"/>
      <c r="Q77" s="14"/>
      <c r="R77" s="14"/>
      <c r="S77" s="14">
        <f t="shared" si="14"/>
        <v>1264.8</v>
      </c>
      <c r="T77" s="16"/>
      <c r="U77" s="17">
        <f t="shared" si="15"/>
        <v>7.1616065781151175</v>
      </c>
      <c r="V77" s="14">
        <f t="shared" si="16"/>
        <v>3.6827956989247315</v>
      </c>
      <c r="W77" s="14"/>
      <c r="X77" s="14"/>
      <c r="Y77" s="14">
        <f>VLOOKUP(A:A,[1]TDSheet!$A:$Y,25,0)</f>
        <v>1370.4</v>
      </c>
      <c r="Z77" s="14">
        <f>VLOOKUP(A:A,[1]TDSheet!$A:$Z,26,0)</f>
        <v>1223.5999999999999</v>
      </c>
      <c r="AA77" s="14">
        <f>VLOOKUP(A:A,[1]TDSheet!$A:$AA,27,0)</f>
        <v>1301.2</v>
      </c>
      <c r="AB77" s="14">
        <f>VLOOKUP(A:A,[3]TDSheet!$A:$D,4,0)</f>
        <v>712</v>
      </c>
      <c r="AC77" s="14" t="str">
        <f>VLOOKUP(A:A,[1]TDSheet!$A:$AC,29,0)</f>
        <v>плакат17</v>
      </c>
      <c r="AD77" s="14" t="e">
        <f>VLOOKUP(A:A,[1]TDSheet!$A:$AD,30,0)</f>
        <v>#N/A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381</v>
      </c>
      <c r="D78" s="8">
        <v>3774</v>
      </c>
      <c r="E78" s="8">
        <v>1503</v>
      </c>
      <c r="F78" s="8">
        <v>1486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1557</v>
      </c>
      <c r="J78" s="14">
        <f t="shared" si="13"/>
        <v>-54</v>
      </c>
      <c r="K78" s="14">
        <f>VLOOKUP(A:A,[1]TDSheet!$A:$M,13,0)</f>
        <v>800</v>
      </c>
      <c r="L78" s="14">
        <f>VLOOKUP(A:A,[1]TDSheet!$A:$T,20,0)</f>
        <v>0</v>
      </c>
      <c r="M78" s="14"/>
      <c r="N78" s="14"/>
      <c r="O78" s="14"/>
      <c r="P78" s="14"/>
      <c r="Q78" s="14"/>
      <c r="R78" s="14"/>
      <c r="S78" s="14">
        <f t="shared" si="14"/>
        <v>300.60000000000002</v>
      </c>
      <c r="T78" s="16"/>
      <c r="U78" s="17">
        <f t="shared" si="15"/>
        <v>7.6047904191616764</v>
      </c>
      <c r="V78" s="14">
        <f t="shared" si="16"/>
        <v>4.9434464404524281</v>
      </c>
      <c r="W78" s="14"/>
      <c r="X78" s="14"/>
      <c r="Y78" s="14">
        <f>VLOOKUP(A:A,[1]TDSheet!$A:$Y,25,0)</f>
        <v>288.2</v>
      </c>
      <c r="Z78" s="14">
        <f>VLOOKUP(A:A,[1]TDSheet!$A:$Z,26,0)</f>
        <v>256</v>
      </c>
      <c r="AA78" s="14">
        <f>VLOOKUP(A:A,[1]TDSheet!$A:$AA,27,0)</f>
        <v>353.6</v>
      </c>
      <c r="AB78" s="14">
        <f>VLOOKUP(A:A,[3]TDSheet!$A:$D,4,0)</f>
        <v>169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49</v>
      </c>
      <c r="D79" s="8">
        <v>1051</v>
      </c>
      <c r="E79" s="19">
        <v>585</v>
      </c>
      <c r="F79" s="19">
        <v>531</v>
      </c>
      <c r="G79" s="1">
        <f>VLOOKUP(A:A,[1]TDSheet!$A:$G,7,0)</f>
        <v>0.5</v>
      </c>
      <c r="H79" s="1">
        <f>VLOOKUP(A:A,[1]TDSheet!$A:$H,8,0)</f>
        <v>0.6</v>
      </c>
      <c r="I79" s="14">
        <f>VLOOKUP(A:A,[2]TDSheet!$A:$F,6,0)</f>
        <v>600</v>
      </c>
      <c r="J79" s="14">
        <f t="shared" si="13"/>
        <v>-15</v>
      </c>
      <c r="K79" s="14">
        <f>VLOOKUP(A:A,[1]TDSheet!$A:$M,13,0)</f>
        <v>200</v>
      </c>
      <c r="L79" s="14">
        <f>VLOOKUP(A:A,[1]TDSheet!$A:$T,20,0)</f>
        <v>0</v>
      </c>
      <c r="M79" s="14"/>
      <c r="N79" s="14"/>
      <c r="O79" s="14"/>
      <c r="P79" s="14"/>
      <c r="Q79" s="14"/>
      <c r="R79" s="14"/>
      <c r="S79" s="14">
        <f t="shared" si="14"/>
        <v>117</v>
      </c>
      <c r="T79" s="16">
        <v>80</v>
      </c>
      <c r="U79" s="17">
        <f t="shared" si="15"/>
        <v>6.9316239316239319</v>
      </c>
      <c r="V79" s="14">
        <f t="shared" si="16"/>
        <v>4.5384615384615383</v>
      </c>
      <c r="W79" s="14"/>
      <c r="X79" s="14"/>
      <c r="Y79" s="14">
        <f>VLOOKUP(A:A,[1]TDSheet!$A:$Y,25,0)</f>
        <v>59.2</v>
      </c>
      <c r="Z79" s="14">
        <f>VLOOKUP(A:A,[1]TDSheet!$A:$Z,26,0)</f>
        <v>106.6</v>
      </c>
      <c r="AA79" s="14">
        <f>VLOOKUP(A:A,[1]TDSheet!$A:$AA,27,0)</f>
        <v>128.4</v>
      </c>
      <c r="AB79" s="14">
        <f>VLOOKUP(A:A,[3]TDSheet!$A:$D,4,0)</f>
        <v>134</v>
      </c>
      <c r="AC79" s="14">
        <f>VLOOKUP(A:A,[1]TDSheet!$A:$AC,29,0)</f>
        <v>0</v>
      </c>
      <c r="AD79" s="14" t="str">
        <f>VLOOKUP(A:A,[1]TDSheet!$A:$AD,30,0)</f>
        <v>кост</v>
      </c>
      <c r="AE79" s="14">
        <f t="shared" si="17"/>
        <v>40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5176</v>
      </c>
      <c r="D80" s="8">
        <v>7853</v>
      </c>
      <c r="E80" s="19">
        <v>6695</v>
      </c>
      <c r="F80" s="19">
        <v>5772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5987</v>
      </c>
      <c r="J80" s="14">
        <f t="shared" si="13"/>
        <v>708</v>
      </c>
      <c r="K80" s="14">
        <f>VLOOKUP(A:A,[1]TDSheet!$A:$M,13,0)</f>
        <v>3800</v>
      </c>
      <c r="L80" s="14">
        <f>VLOOKUP(A:A,[1]TDSheet!$A:$T,20,0)</f>
        <v>0</v>
      </c>
      <c r="M80" s="14"/>
      <c r="N80" s="14"/>
      <c r="O80" s="14"/>
      <c r="P80" s="14"/>
      <c r="Q80" s="14"/>
      <c r="R80" s="14"/>
      <c r="S80" s="14">
        <f t="shared" si="14"/>
        <v>1339</v>
      </c>
      <c r="T80" s="16">
        <v>400</v>
      </c>
      <c r="U80" s="17">
        <f t="shared" si="15"/>
        <v>7.4473487677371173</v>
      </c>
      <c r="V80" s="14">
        <f t="shared" si="16"/>
        <v>4.3106796116504853</v>
      </c>
      <c r="W80" s="14"/>
      <c r="X80" s="14"/>
      <c r="Y80" s="14">
        <f>VLOOKUP(A:A,[1]TDSheet!$A:$Y,25,0)</f>
        <v>1534.8</v>
      </c>
      <c r="Z80" s="14">
        <f>VLOOKUP(A:A,[1]TDSheet!$A:$Z,26,0)</f>
        <v>1350</v>
      </c>
      <c r="AA80" s="14">
        <f>VLOOKUP(A:A,[1]TDSheet!$A:$AA,27,0)</f>
        <v>1492.8</v>
      </c>
      <c r="AB80" s="14">
        <f>VLOOKUP(A:A,[3]TDSheet!$A:$D,4,0)</f>
        <v>486</v>
      </c>
      <c r="AC80" s="14" t="str">
        <f>VLOOKUP(A:A,[1]TDSheet!$A:$AC,29,0)</f>
        <v>м800</v>
      </c>
      <c r="AD80" s="14" t="e">
        <f>VLOOKUP(A:A,[1]TDSheet!$A:$AD,30,0)</f>
        <v>#N/A</v>
      </c>
      <c r="AE80" s="14">
        <f t="shared" si="17"/>
        <v>164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1088</v>
      </c>
      <c r="D81" s="8">
        <v>3462</v>
      </c>
      <c r="E81" s="8">
        <v>2493</v>
      </c>
      <c r="F81" s="8">
        <v>2017</v>
      </c>
      <c r="G81" s="1">
        <f>VLOOKUP(A:A,[1]TDSheet!$A:$G,7,0)</f>
        <v>0.41</v>
      </c>
      <c r="H81" s="1">
        <f>VLOOKUP(A:A,[1]TDSheet!$A:$H,8,0)</f>
        <v>45</v>
      </c>
      <c r="I81" s="14">
        <f>VLOOKUP(A:A,[2]TDSheet!$A:$F,6,0)</f>
        <v>2531</v>
      </c>
      <c r="J81" s="14">
        <f t="shared" si="13"/>
        <v>-38</v>
      </c>
      <c r="K81" s="14">
        <f>VLOOKUP(A:A,[1]TDSheet!$A:$M,13,0)</f>
        <v>1200</v>
      </c>
      <c r="L81" s="14">
        <f>VLOOKUP(A:A,[1]TDSheet!$A:$T,20,0)</f>
        <v>200</v>
      </c>
      <c r="M81" s="14"/>
      <c r="N81" s="14"/>
      <c r="O81" s="14"/>
      <c r="P81" s="14"/>
      <c r="Q81" s="14"/>
      <c r="R81" s="14"/>
      <c r="S81" s="14">
        <f t="shared" si="14"/>
        <v>498.6</v>
      </c>
      <c r="T81" s="16">
        <v>200</v>
      </c>
      <c r="U81" s="17">
        <f t="shared" si="15"/>
        <v>7.2543120738066582</v>
      </c>
      <c r="V81" s="14">
        <f t="shared" si="16"/>
        <v>4.0453269153630167</v>
      </c>
      <c r="W81" s="14"/>
      <c r="X81" s="14"/>
      <c r="Y81" s="14">
        <f>VLOOKUP(A:A,[1]TDSheet!$A:$Y,25,0)</f>
        <v>499</v>
      </c>
      <c r="Z81" s="14">
        <f>VLOOKUP(A:A,[1]TDSheet!$A:$Z,26,0)</f>
        <v>447.8</v>
      </c>
      <c r="AA81" s="14">
        <f>VLOOKUP(A:A,[1]TDSheet!$A:$AA,27,0)</f>
        <v>531</v>
      </c>
      <c r="AB81" s="14">
        <f>VLOOKUP(A:A,[3]TDSheet!$A:$D,4,0)</f>
        <v>293</v>
      </c>
      <c r="AC81" s="14" t="str">
        <f>VLOOKUP(A:A,[1]TDSheet!$A:$AC,29,0)</f>
        <v>м-400</v>
      </c>
      <c r="AD81" s="14" t="e">
        <f>VLOOKUP(A:A,[1]TDSheet!$A:$AD,30,0)</f>
        <v>#N/A</v>
      </c>
      <c r="AE81" s="14">
        <f t="shared" si="17"/>
        <v>82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44</v>
      </c>
      <c r="D82" s="8">
        <v>88</v>
      </c>
      <c r="E82" s="8">
        <v>77</v>
      </c>
      <c r="F82" s="8">
        <v>50</v>
      </c>
      <c r="G82" s="1">
        <f>VLOOKUP(A:A,[1]TDSheet!$A:$G,7,0)</f>
        <v>0.5</v>
      </c>
      <c r="H82" s="1" t="e">
        <f>VLOOKUP(A:A,[1]TDSheet!$A:$H,8,0)</f>
        <v>#N/A</v>
      </c>
      <c r="I82" s="14">
        <f>VLOOKUP(A:A,[2]TDSheet!$A:$F,6,0)</f>
        <v>82</v>
      </c>
      <c r="J82" s="14">
        <f t="shared" si="13"/>
        <v>-5</v>
      </c>
      <c r="K82" s="14">
        <f>VLOOKUP(A:A,[1]TDSheet!$A:$M,13,0)</f>
        <v>40</v>
      </c>
      <c r="L82" s="14">
        <f>VLOOKUP(A:A,[1]TDSheet!$A:$T,20,0)</f>
        <v>0</v>
      </c>
      <c r="M82" s="14"/>
      <c r="N82" s="14"/>
      <c r="O82" s="14"/>
      <c r="P82" s="14"/>
      <c r="Q82" s="14"/>
      <c r="R82" s="14"/>
      <c r="S82" s="14">
        <f t="shared" si="14"/>
        <v>15.4</v>
      </c>
      <c r="T82" s="16">
        <v>40</v>
      </c>
      <c r="U82" s="17">
        <f t="shared" si="15"/>
        <v>8.4415584415584419</v>
      </c>
      <c r="V82" s="14">
        <f t="shared" si="16"/>
        <v>3.2467532467532467</v>
      </c>
      <c r="W82" s="14"/>
      <c r="X82" s="14"/>
      <c r="Y82" s="14">
        <f>VLOOKUP(A:A,[1]TDSheet!$A:$Y,25,0)</f>
        <v>6.6</v>
      </c>
      <c r="Z82" s="14">
        <f>VLOOKUP(A:A,[1]TDSheet!$A:$Z,26,0)</f>
        <v>13.2</v>
      </c>
      <c r="AA82" s="14">
        <f>VLOOKUP(A:A,[1]TDSheet!$A:$AA,27,0)</f>
        <v>14.2</v>
      </c>
      <c r="AB82" s="14">
        <f>VLOOKUP(A:A,[3]TDSheet!$A:$D,4,0)</f>
        <v>18</v>
      </c>
      <c r="AC82" s="14" t="str">
        <f>VLOOKUP(A:A,[1]TDSheet!$A:$AC,29,0)</f>
        <v>увел</v>
      </c>
      <c r="AD82" s="14" t="str">
        <f>VLOOKUP(A:A,[1]TDSheet!$A:$AD,30,0)</f>
        <v>костик</v>
      </c>
      <c r="AE82" s="14">
        <f t="shared" si="17"/>
        <v>20</v>
      </c>
      <c r="AF82" s="14"/>
      <c r="AG82" s="14"/>
    </row>
    <row r="83" spans="1:33" s="1" customFormat="1" ht="11.1" customHeight="1" outlineLevel="1" x14ac:dyDescent="0.2">
      <c r="A83" s="7" t="s">
        <v>86</v>
      </c>
      <c r="B83" s="7" t="s">
        <v>8</v>
      </c>
      <c r="C83" s="8">
        <v>72</v>
      </c>
      <c r="D83" s="8">
        <v>249</v>
      </c>
      <c r="E83" s="8">
        <v>113</v>
      </c>
      <c r="F83" s="8">
        <v>203</v>
      </c>
      <c r="G83" s="1">
        <f>VLOOKUP(A:A,[1]TDSheet!$A:$G,7,0)</f>
        <v>0.41</v>
      </c>
      <c r="H83" s="1" t="e">
        <f>VLOOKUP(A:A,[1]TDSheet!$A:$H,8,0)</f>
        <v>#N/A</v>
      </c>
      <c r="I83" s="14">
        <f>VLOOKUP(A:A,[2]TDSheet!$A:$F,6,0)</f>
        <v>118</v>
      </c>
      <c r="J83" s="14">
        <f t="shared" si="13"/>
        <v>-5</v>
      </c>
      <c r="K83" s="14">
        <f>VLOOKUP(A:A,[1]TDSheet!$A:$M,13,0)</f>
        <v>60</v>
      </c>
      <c r="L83" s="14">
        <f>VLOOKUP(A:A,[1]TDSheet!$A:$T,20,0)</f>
        <v>0</v>
      </c>
      <c r="M83" s="14"/>
      <c r="N83" s="14"/>
      <c r="O83" s="14"/>
      <c r="P83" s="14"/>
      <c r="Q83" s="14"/>
      <c r="R83" s="14"/>
      <c r="S83" s="14">
        <f t="shared" si="14"/>
        <v>22.6</v>
      </c>
      <c r="T83" s="16"/>
      <c r="U83" s="17">
        <f t="shared" si="15"/>
        <v>11.63716814159292</v>
      </c>
      <c r="V83" s="14">
        <f t="shared" si="16"/>
        <v>8.9823008849557517</v>
      </c>
      <c r="W83" s="14"/>
      <c r="X83" s="14"/>
      <c r="Y83" s="14">
        <f>VLOOKUP(A:A,[1]TDSheet!$A:$Y,25,0)</f>
        <v>32.6</v>
      </c>
      <c r="Z83" s="14">
        <f>VLOOKUP(A:A,[1]TDSheet!$A:$Z,26,0)</f>
        <v>29</v>
      </c>
      <c r="AA83" s="14">
        <f>VLOOKUP(A:A,[1]TDSheet!$A:$AA,27,0)</f>
        <v>35.6</v>
      </c>
      <c r="AB83" s="14">
        <f>VLOOKUP(A:A,[3]TDSheet!$A:$D,4,0)</f>
        <v>16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87</v>
      </c>
      <c r="B84" s="7" t="s">
        <v>8</v>
      </c>
      <c r="C84" s="8">
        <v>42</v>
      </c>
      <c r="D84" s="8">
        <v>534</v>
      </c>
      <c r="E84" s="8">
        <v>204</v>
      </c>
      <c r="F84" s="8">
        <v>364</v>
      </c>
      <c r="G84" s="1">
        <f>VLOOKUP(A:A,[1]TDSheet!$A:$G,7,0)</f>
        <v>0.41</v>
      </c>
      <c r="H84" s="1" t="e">
        <f>VLOOKUP(A:A,[1]TDSheet!$A:$H,8,0)</f>
        <v>#N/A</v>
      </c>
      <c r="I84" s="14">
        <f>VLOOKUP(A:A,[2]TDSheet!$A:$F,6,0)</f>
        <v>212</v>
      </c>
      <c r="J84" s="14">
        <f t="shared" si="13"/>
        <v>-8</v>
      </c>
      <c r="K84" s="14">
        <f>VLOOKUP(A:A,[1]TDSheet!$A:$M,13,0)</f>
        <v>150</v>
      </c>
      <c r="L84" s="14">
        <f>VLOOKUP(A:A,[1]TDSheet!$A:$T,20,0)</f>
        <v>0</v>
      </c>
      <c r="M84" s="14"/>
      <c r="N84" s="14"/>
      <c r="O84" s="14"/>
      <c r="P84" s="14"/>
      <c r="Q84" s="14"/>
      <c r="R84" s="14"/>
      <c r="S84" s="14">
        <f t="shared" si="14"/>
        <v>40.799999999999997</v>
      </c>
      <c r="T84" s="16"/>
      <c r="U84" s="17">
        <f t="shared" si="15"/>
        <v>12.598039215686276</v>
      </c>
      <c r="V84" s="14">
        <f t="shared" si="16"/>
        <v>8.9215686274509807</v>
      </c>
      <c r="W84" s="14"/>
      <c r="X84" s="14"/>
      <c r="Y84" s="14">
        <f>VLOOKUP(A:A,[1]TDSheet!$A:$Y,25,0)</f>
        <v>54.2</v>
      </c>
      <c r="Z84" s="14">
        <f>VLOOKUP(A:A,[1]TDSheet!$A:$Z,26,0)</f>
        <v>46.2</v>
      </c>
      <c r="AA84" s="14">
        <f>VLOOKUP(A:A,[1]TDSheet!$A:$AA,27,0)</f>
        <v>69.8</v>
      </c>
      <c r="AB84" s="14">
        <f>VLOOKUP(A:A,[3]TDSheet!$A:$D,4,0)</f>
        <v>59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88</v>
      </c>
      <c r="B85" s="7" t="s">
        <v>9</v>
      </c>
      <c r="C85" s="8">
        <v>45.704999999999998</v>
      </c>
      <c r="D85" s="8">
        <v>306.72500000000002</v>
      </c>
      <c r="E85" s="8">
        <v>110.66500000000001</v>
      </c>
      <c r="F85" s="8">
        <v>211.56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109.9</v>
      </c>
      <c r="J85" s="14">
        <f t="shared" si="13"/>
        <v>0.76500000000000057</v>
      </c>
      <c r="K85" s="14">
        <f>VLOOKUP(A:A,[1]TDSheet!$A:$M,13,0)</f>
        <v>80</v>
      </c>
      <c r="L85" s="14">
        <f>VLOOKUP(A:A,[1]TDSheet!$A:$T,20,0)</f>
        <v>0</v>
      </c>
      <c r="M85" s="14"/>
      <c r="N85" s="14"/>
      <c r="O85" s="14"/>
      <c r="P85" s="14"/>
      <c r="Q85" s="14"/>
      <c r="R85" s="14"/>
      <c r="S85" s="14">
        <f t="shared" si="14"/>
        <v>22.133000000000003</v>
      </c>
      <c r="T85" s="16"/>
      <c r="U85" s="17">
        <f t="shared" si="15"/>
        <v>13.173089956174037</v>
      </c>
      <c r="V85" s="14">
        <f t="shared" si="16"/>
        <v>9.5585776894230321</v>
      </c>
      <c r="W85" s="14"/>
      <c r="X85" s="14"/>
      <c r="Y85" s="14">
        <f>VLOOKUP(A:A,[1]TDSheet!$A:$Y,25,0)</f>
        <v>20</v>
      </c>
      <c r="Z85" s="14">
        <f>VLOOKUP(A:A,[1]TDSheet!$A:$Z,26,0)</f>
        <v>21.951599999999999</v>
      </c>
      <c r="AA85" s="14">
        <f>VLOOKUP(A:A,[1]TDSheet!$A:$AA,27,0)</f>
        <v>35.243000000000002</v>
      </c>
      <c r="AB85" s="14">
        <f>VLOOKUP(A:A,[3]TDSheet!$A:$D,4,0)</f>
        <v>7.6040000000000001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90</v>
      </c>
      <c r="B86" s="7" t="s">
        <v>9</v>
      </c>
      <c r="C86" s="8">
        <v>72.403000000000006</v>
      </c>
      <c r="D86" s="8">
        <v>100.18600000000001</v>
      </c>
      <c r="E86" s="19">
        <v>37.188000000000002</v>
      </c>
      <c r="F86" s="19">
        <v>64.762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40</v>
      </c>
      <c r="J86" s="14">
        <f t="shared" si="13"/>
        <v>-2.8119999999999976</v>
      </c>
      <c r="K86" s="14">
        <f>VLOOKUP(A:A,[1]TDSheet!$A:$M,13,0)</f>
        <v>0</v>
      </c>
      <c r="L86" s="14">
        <f>VLOOKUP(A:A,[1]TDSheet!$A:$T,20,0)</f>
        <v>0</v>
      </c>
      <c r="M86" s="14"/>
      <c r="N86" s="14"/>
      <c r="O86" s="14"/>
      <c r="P86" s="14"/>
      <c r="Q86" s="14"/>
      <c r="R86" s="14"/>
      <c r="S86" s="14">
        <f t="shared" si="14"/>
        <v>7.4376000000000007</v>
      </c>
      <c r="T86" s="16"/>
      <c r="U86" s="17">
        <f t="shared" si="15"/>
        <v>8.707378724319673</v>
      </c>
      <c r="V86" s="14">
        <f t="shared" si="16"/>
        <v>8.707378724319673</v>
      </c>
      <c r="W86" s="14"/>
      <c r="X86" s="14"/>
      <c r="Y86" s="14">
        <f>VLOOKUP(A:A,[1]TDSheet!$A:$Y,25,0)</f>
        <v>0</v>
      </c>
      <c r="Z86" s="14">
        <f>VLOOKUP(A:A,[1]TDSheet!$A:$Z,26,0)</f>
        <v>2.343</v>
      </c>
      <c r="AA86" s="14">
        <f>VLOOKUP(A:A,[1]TDSheet!$A:$AA,27,0)</f>
        <v>7.3230000000000004</v>
      </c>
      <c r="AB86" s="14">
        <f>VLOOKUP(A:A,[3]TDSheet!$A:$D,4,0)</f>
        <v>8.0180000000000007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91</v>
      </c>
      <c r="B87" s="7" t="s">
        <v>8</v>
      </c>
      <c r="C87" s="8">
        <v>127</v>
      </c>
      <c r="D87" s="8">
        <v>102</v>
      </c>
      <c r="E87" s="19">
        <v>23</v>
      </c>
      <c r="F87" s="19">
        <v>137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24</v>
      </c>
      <c r="J87" s="14">
        <f t="shared" si="13"/>
        <v>-1</v>
      </c>
      <c r="K87" s="14">
        <f>VLOOKUP(A:A,[1]TDSheet!$A:$M,13,0)</f>
        <v>0</v>
      </c>
      <c r="L87" s="14">
        <f>VLOOKUP(A:A,[1]TDSheet!$A:$T,20,0)</f>
        <v>0</v>
      </c>
      <c r="M87" s="14"/>
      <c r="N87" s="14"/>
      <c r="O87" s="14"/>
      <c r="P87" s="14"/>
      <c r="Q87" s="14"/>
      <c r="R87" s="14"/>
      <c r="S87" s="14">
        <f t="shared" si="14"/>
        <v>4.5999999999999996</v>
      </c>
      <c r="T87" s="16"/>
      <c r="U87" s="17">
        <f t="shared" si="15"/>
        <v>29.782608695652176</v>
      </c>
      <c r="V87" s="14">
        <f t="shared" si="16"/>
        <v>29.782608695652176</v>
      </c>
      <c r="W87" s="14"/>
      <c r="X87" s="14"/>
      <c r="Y87" s="14">
        <f>VLOOKUP(A:A,[1]TDSheet!$A:$Y,25,0)</f>
        <v>0</v>
      </c>
      <c r="Z87" s="14">
        <f>VLOOKUP(A:A,[1]TDSheet!$A:$Z,26,0)</f>
        <v>4</v>
      </c>
      <c r="AA87" s="14">
        <f>VLOOKUP(A:A,[1]TDSheet!$A:$AA,27,0)</f>
        <v>4.2</v>
      </c>
      <c r="AB87" s="14">
        <f>VLOOKUP(A:A,[3]TDSheet!$A:$D,4,0)</f>
        <v>4</v>
      </c>
      <c r="AC87" s="14" t="str">
        <f>VLOOKUP(A:A,[1]TDSheet!$A:$AC,29,0)</f>
        <v>акция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89</v>
      </c>
      <c r="B88" s="7" t="s">
        <v>8</v>
      </c>
      <c r="C88" s="8">
        <v>260</v>
      </c>
      <c r="D88" s="8">
        <v>967.18</v>
      </c>
      <c r="E88" s="19">
        <v>794.82</v>
      </c>
      <c r="F88" s="19">
        <v>393.18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828</v>
      </c>
      <c r="J88" s="14">
        <f t="shared" si="13"/>
        <v>-33.17999999999995</v>
      </c>
      <c r="K88" s="14">
        <f>VLOOKUP(A:A,[1]TDSheet!$A:$M,13,0)</f>
        <v>0</v>
      </c>
      <c r="L88" s="14">
        <f>VLOOKUP(A:A,[1]TDSheet!$A:$T,20,0)</f>
        <v>0</v>
      </c>
      <c r="M88" s="14"/>
      <c r="N88" s="14"/>
      <c r="O88" s="14"/>
      <c r="P88" s="14"/>
      <c r="Q88" s="14"/>
      <c r="R88" s="14"/>
      <c r="S88" s="14">
        <f t="shared" si="14"/>
        <v>158.964</v>
      </c>
      <c r="T88" s="16"/>
      <c r="U88" s="17">
        <f t="shared" si="15"/>
        <v>2.4733902015550693</v>
      </c>
      <c r="V88" s="14">
        <f t="shared" si="16"/>
        <v>2.4733902015550693</v>
      </c>
      <c r="W88" s="14"/>
      <c r="X88" s="14"/>
      <c r="Y88" s="14">
        <f>VLOOKUP(A:A,[1]TDSheet!$A:$Y,25,0)</f>
        <v>0</v>
      </c>
      <c r="Z88" s="14">
        <f>VLOOKUP(A:A,[1]TDSheet!$A:$Z,26,0)</f>
        <v>162.19999999999999</v>
      </c>
      <c r="AA88" s="14">
        <f>VLOOKUP(A:A,[1]TDSheet!$A:$AA,27,0)</f>
        <v>176.2</v>
      </c>
      <c r="AB88" s="14">
        <f>VLOOKUP(A:A,[3]TDSheet!$A:$D,4,0)</f>
        <v>159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92</v>
      </c>
      <c r="B89" s="7" t="s">
        <v>9</v>
      </c>
      <c r="C89" s="8">
        <v>84.468000000000004</v>
      </c>
      <c r="D89" s="8">
        <v>505.24</v>
      </c>
      <c r="E89" s="19">
        <v>274.96800000000002</v>
      </c>
      <c r="F89" s="19">
        <v>313.72800000000001</v>
      </c>
      <c r="G89" s="1">
        <f>VLOOKUP(A:A,[1]TDSheet!$A:$G,7,0)</f>
        <v>0</v>
      </c>
      <c r="H89" s="1">
        <f>VLOOKUP(A:A,[1]TDSheet!$A:$H,8,0)</f>
        <v>0</v>
      </c>
      <c r="I89" s="14">
        <f>VLOOKUP(A:A,[2]TDSheet!$A:$F,6,0)</f>
        <v>261</v>
      </c>
      <c r="J89" s="14">
        <f t="shared" si="13"/>
        <v>13.968000000000018</v>
      </c>
      <c r="K89" s="14">
        <f>VLOOKUP(A:A,[1]TDSheet!$A:$M,13,0)</f>
        <v>0</v>
      </c>
      <c r="L89" s="14">
        <f>VLOOKUP(A:A,[1]TDSheet!$A:$T,20,0)</f>
        <v>0</v>
      </c>
      <c r="M89" s="14"/>
      <c r="N89" s="14"/>
      <c r="O89" s="14"/>
      <c r="P89" s="14"/>
      <c r="Q89" s="14"/>
      <c r="R89" s="14"/>
      <c r="S89" s="14">
        <f t="shared" si="14"/>
        <v>54.993600000000001</v>
      </c>
      <c r="T89" s="16"/>
      <c r="U89" s="17">
        <f t="shared" si="15"/>
        <v>5.7048092868988389</v>
      </c>
      <c r="V89" s="14">
        <f t="shared" si="16"/>
        <v>5.7048092868988389</v>
      </c>
      <c r="W89" s="14"/>
      <c r="X89" s="14"/>
      <c r="Y89" s="14">
        <f>VLOOKUP(A:A,[1]TDSheet!$A:$Y,25,0)</f>
        <v>0</v>
      </c>
      <c r="Z89" s="14">
        <f>VLOOKUP(A:A,[1]TDSheet!$A:$Z,26,0)</f>
        <v>77.09</v>
      </c>
      <c r="AA89" s="14">
        <f>VLOOKUP(A:A,[1]TDSheet!$A:$AA,27,0)</f>
        <v>59.48</v>
      </c>
      <c r="AB89" s="14">
        <f>VLOOKUP(A:A,[3]TDSheet!$A:$D,4,0)</f>
        <v>46.319000000000003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2024-02-15T12:20:09Z</dcterms:modified>
</cp:coreProperties>
</file>