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2,24 Сочи Ост КИ\Сочи\"/>
    </mc:Choice>
  </mc:AlternateContent>
  <xr:revisionPtr revIDLastSave="0" documentId="13_ncr:1_{B0428DA7-F1F1-4BD0-9F73-61526C360B8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TDSheet!$A$3:$U$75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U8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8" i="1"/>
  <c r="I9" i="1" l="1"/>
  <c r="I12" i="1"/>
  <c r="I13" i="1"/>
  <c r="I14" i="1"/>
  <c r="I15" i="1"/>
  <c r="I16" i="1"/>
  <c r="I17" i="1"/>
  <c r="I21" i="1"/>
  <c r="I22" i="1"/>
  <c r="I23" i="1"/>
  <c r="I24" i="1"/>
  <c r="I25" i="1"/>
  <c r="I27" i="1"/>
  <c r="I28" i="1"/>
  <c r="I31" i="1"/>
  <c r="I32" i="1"/>
  <c r="I33" i="1"/>
  <c r="I34" i="1"/>
  <c r="I35" i="1"/>
  <c r="I36" i="1"/>
  <c r="I37" i="1"/>
  <c r="I38" i="1"/>
  <c r="I39" i="1"/>
  <c r="I41" i="1"/>
  <c r="I42" i="1"/>
  <c r="I43" i="1"/>
  <c r="I45" i="1"/>
  <c r="I46" i="1"/>
  <c r="I47" i="1"/>
  <c r="I48" i="1"/>
  <c r="I49" i="1"/>
  <c r="I50" i="1"/>
  <c r="I51" i="1"/>
  <c r="I52" i="1"/>
  <c r="I54" i="1"/>
  <c r="I55" i="1"/>
  <c r="I57" i="1"/>
  <c r="I58" i="1"/>
  <c r="I59" i="1"/>
  <c r="I62" i="1"/>
  <c r="I63" i="1"/>
  <c r="I64" i="1"/>
  <c r="I65" i="1"/>
  <c r="I66" i="1"/>
  <c r="I67" i="1"/>
  <c r="I68" i="1"/>
  <c r="I69" i="1"/>
  <c r="I70" i="1"/>
  <c r="I71" i="1"/>
  <c r="I72" i="1"/>
  <c r="I74" i="1"/>
  <c r="D9" i="1"/>
  <c r="D12" i="1"/>
  <c r="D13" i="1"/>
  <c r="D14" i="1"/>
  <c r="D15" i="1"/>
  <c r="D16" i="1"/>
  <c r="D17" i="1"/>
  <c r="D21" i="1"/>
  <c r="D22" i="1"/>
  <c r="D23" i="1"/>
  <c r="D24" i="1"/>
  <c r="D25" i="1"/>
  <c r="D27" i="1"/>
  <c r="D28" i="1"/>
  <c r="D31" i="1"/>
  <c r="D32" i="1"/>
  <c r="D33" i="1"/>
  <c r="D34" i="1"/>
  <c r="D35" i="1"/>
  <c r="D36" i="1"/>
  <c r="D37" i="1"/>
  <c r="D38" i="1"/>
  <c r="D39" i="1"/>
  <c r="D41" i="1"/>
  <c r="D42" i="1"/>
  <c r="D43" i="1"/>
  <c r="D45" i="1"/>
  <c r="D46" i="1"/>
  <c r="D47" i="1"/>
  <c r="D48" i="1"/>
  <c r="D49" i="1"/>
  <c r="D50" i="1"/>
  <c r="D51" i="1"/>
  <c r="D52" i="1"/>
  <c r="D54" i="1"/>
  <c r="D55" i="1"/>
  <c r="D57" i="1"/>
  <c r="D58" i="1"/>
  <c r="D59" i="1"/>
  <c r="D62" i="1"/>
  <c r="D63" i="1"/>
  <c r="D64" i="1"/>
  <c r="D65" i="1"/>
  <c r="D66" i="1"/>
  <c r="D67" i="1"/>
  <c r="D68" i="1"/>
  <c r="D69" i="1"/>
  <c r="D70" i="1"/>
  <c r="D71" i="1"/>
  <c r="D72" i="1"/>
  <c r="D74" i="1"/>
  <c r="E9" i="1"/>
  <c r="E12" i="1"/>
  <c r="E13" i="1"/>
  <c r="E14" i="1"/>
  <c r="E15" i="1"/>
  <c r="E16" i="1"/>
  <c r="E17" i="1"/>
  <c r="E21" i="1"/>
  <c r="E22" i="1"/>
  <c r="E23" i="1"/>
  <c r="E24" i="1"/>
  <c r="E25" i="1"/>
  <c r="E27" i="1"/>
  <c r="E2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2" i="1"/>
  <c r="E54" i="1"/>
  <c r="E57" i="1"/>
  <c r="E58" i="1"/>
  <c r="E59" i="1"/>
  <c r="E62" i="1"/>
  <c r="E63" i="1"/>
  <c r="E64" i="1"/>
  <c r="E65" i="1"/>
  <c r="E66" i="1"/>
  <c r="E67" i="1"/>
  <c r="E68" i="1"/>
  <c r="E69" i="1"/>
  <c r="E70" i="1"/>
  <c r="E71" i="1"/>
  <c r="E72" i="1"/>
  <c r="E74" i="1"/>
  <c r="C9" i="1"/>
  <c r="C12" i="1"/>
  <c r="C13" i="1"/>
  <c r="C14" i="1"/>
  <c r="C15" i="1"/>
  <c r="C16" i="1"/>
  <c r="C17" i="1"/>
  <c r="C21" i="1"/>
  <c r="C22" i="1"/>
  <c r="C23" i="1"/>
  <c r="C24" i="1"/>
  <c r="C25" i="1"/>
  <c r="C27" i="1"/>
  <c r="C28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2" i="1"/>
  <c r="C54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4" i="1"/>
  <c r="B9" i="1"/>
  <c r="B12" i="1"/>
  <c r="B13" i="1"/>
  <c r="B14" i="1"/>
  <c r="B15" i="1"/>
  <c r="B16" i="1"/>
  <c r="B17" i="1"/>
  <c r="B21" i="1"/>
  <c r="B22" i="1"/>
  <c r="B23" i="1"/>
  <c r="B24" i="1"/>
  <c r="B25" i="1"/>
  <c r="B27" i="1"/>
  <c r="B28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5" i="1"/>
  <c r="B46" i="1"/>
  <c r="B47" i="1"/>
  <c r="B48" i="1"/>
  <c r="B49" i="1"/>
  <c r="B50" i="1"/>
  <c r="B52" i="1"/>
  <c r="B54" i="1"/>
  <c r="B57" i="1"/>
  <c r="B58" i="1"/>
  <c r="B59" i="1"/>
  <c r="B62" i="1"/>
  <c r="B63" i="1"/>
  <c r="B64" i="1"/>
  <c r="B65" i="1"/>
  <c r="B66" i="1"/>
  <c r="B67" i="1"/>
  <c r="B68" i="1"/>
  <c r="B69" i="1"/>
  <c r="B70" i="1"/>
  <c r="B71" i="1"/>
  <c r="B72" i="1"/>
  <c r="B74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8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K7" i="1"/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8" i="1"/>
  <c r="M9" i="1" l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M8" i="1" l="1"/>
  <c r="N8" i="1" s="1"/>
  <c r="O19" i="1" l="1"/>
  <c r="O20" i="1"/>
  <c r="U7" i="1" l="1"/>
  <c r="T7" i="1"/>
  <c r="Q7" i="1"/>
  <c r="P7" i="1"/>
  <c r="I7" i="1"/>
  <c r="E7" i="1"/>
  <c r="D7" i="1"/>
  <c r="J9" i="1"/>
  <c r="J11" i="1"/>
  <c r="J12" i="1"/>
  <c r="J13" i="1"/>
  <c r="J15" i="1"/>
  <c r="J16" i="1"/>
  <c r="J17" i="1"/>
  <c r="J22" i="1"/>
  <c r="J23" i="1"/>
  <c r="J26" i="1"/>
  <c r="J27" i="1"/>
  <c r="J31" i="1"/>
  <c r="J32" i="1"/>
  <c r="J33" i="1"/>
  <c r="J35" i="1"/>
  <c r="J36" i="1"/>
  <c r="J37" i="1"/>
  <c r="J39" i="1"/>
  <c r="J40" i="1"/>
  <c r="J41" i="1"/>
  <c r="J44" i="1"/>
  <c r="J45" i="1"/>
  <c r="J48" i="1"/>
  <c r="J49" i="1"/>
  <c r="J52" i="1"/>
  <c r="J53" i="1"/>
  <c r="J55" i="1"/>
  <c r="J56" i="1"/>
  <c r="J57" i="1"/>
  <c r="J59" i="1"/>
  <c r="J61" i="1"/>
  <c r="J63" i="1"/>
  <c r="J64" i="1"/>
  <c r="J65" i="1"/>
  <c r="J67" i="1"/>
  <c r="J68" i="1"/>
  <c r="J69" i="1"/>
  <c r="J71" i="1"/>
  <c r="J72" i="1"/>
  <c r="J73" i="1"/>
  <c r="J8" i="1"/>
  <c r="O24" i="1" l="1"/>
  <c r="O46" i="1"/>
  <c r="O42" i="1"/>
  <c r="O38" i="1"/>
  <c r="O34" i="1"/>
  <c r="O28" i="1"/>
  <c r="O50" i="1"/>
  <c r="O74" i="1"/>
  <c r="O70" i="1"/>
  <c r="O66" i="1"/>
  <c r="O62" i="1"/>
  <c r="O58" i="1"/>
  <c r="O54" i="1"/>
  <c r="O18" i="1"/>
  <c r="O14" i="1"/>
  <c r="O10" i="1"/>
  <c r="J51" i="1"/>
  <c r="J47" i="1"/>
  <c r="J25" i="1"/>
  <c r="J21" i="1"/>
  <c r="J74" i="1"/>
  <c r="J70" i="1"/>
  <c r="J66" i="1"/>
  <c r="J58" i="1"/>
  <c r="J50" i="1"/>
  <c r="J46" i="1"/>
  <c r="J42" i="1"/>
  <c r="J38" i="1"/>
  <c r="J34" i="1"/>
  <c r="J28" i="1"/>
  <c r="J24" i="1"/>
  <c r="J18" i="1"/>
  <c r="J14" i="1"/>
  <c r="J10" i="1"/>
  <c r="R7" i="1" l="1"/>
  <c r="J7" i="1"/>
  <c r="O43" i="1"/>
  <c r="O26" i="1"/>
  <c r="O60" i="1"/>
  <c r="O27" i="1"/>
  <c r="O11" i="1"/>
  <c r="O47" i="1"/>
  <c r="O12" i="1"/>
  <c r="O48" i="1"/>
  <c r="O13" i="1"/>
  <c r="O49" i="1"/>
  <c r="O15" i="1"/>
  <c r="O35" i="1"/>
  <c r="O51" i="1"/>
  <c r="O67" i="1"/>
  <c r="O16" i="1"/>
  <c r="O36" i="1"/>
  <c r="O52" i="1"/>
  <c r="O68" i="1"/>
  <c r="O17" i="1"/>
  <c r="O37" i="1"/>
  <c r="O53" i="1"/>
  <c r="O69" i="1"/>
  <c r="O25" i="1"/>
  <c r="O59" i="1"/>
  <c r="O44" i="1"/>
  <c r="O9" i="1"/>
  <c r="O45" i="1"/>
  <c r="O61" i="1"/>
  <c r="O31" i="1"/>
  <c r="O63" i="1"/>
  <c r="O32" i="1"/>
  <c r="O64" i="1"/>
  <c r="O33" i="1"/>
  <c r="O65" i="1"/>
  <c r="O21" i="1"/>
  <c r="O39" i="1"/>
  <c r="O55" i="1"/>
  <c r="O71" i="1"/>
  <c r="O22" i="1"/>
  <c r="O40" i="1"/>
  <c r="O56" i="1"/>
  <c r="O72" i="1"/>
  <c r="O23" i="1"/>
  <c r="O41" i="1"/>
  <c r="O57" i="1"/>
  <c r="O73" i="1"/>
  <c r="O8" i="1"/>
  <c r="M7" i="1"/>
</calcChain>
</file>

<file path=xl/sharedStrings.xml><?xml version="1.0" encoding="utf-8"?>
<sst xmlns="http://schemas.openxmlformats.org/spreadsheetml/2006/main" count="99" uniqueCount="93">
  <si>
    <t>Начальный остаток</t>
  </si>
  <si>
    <t>Приход</t>
  </si>
  <si>
    <t>Расход</t>
  </si>
  <si>
    <t>Конечный остаток</t>
  </si>
  <si>
    <t>Итого</t>
  </si>
  <si>
    <t>Номенклатура</t>
  </si>
  <si>
    <t>Останкино ООО</t>
  </si>
  <si>
    <t>ООО Останкино-Краснодар</t>
  </si>
  <si>
    <t>3717 СОЧНЫЕ сос п/о мгс 1*6 ОСТАНКИНО</t>
  </si>
  <si>
    <t>4063 МЯСНАЯ Папа может вар п/о_Л   ОСТАНКИНО</t>
  </si>
  <si>
    <t>5246 ДОКТОРСКАЯ ПРЕМИУМ вар б/о мгс_30с ОСТАНКИНО</t>
  </si>
  <si>
    <t>5247 РУССКАЯ ПРЕМИУМ вар б/о мгс_30с ОСТАНКИНО</t>
  </si>
  <si>
    <t>5981 МОЛОЧНЫЕ ТРАДИЦ. сос п/о мгс 1*6_45с   ОСТАНКИНО</t>
  </si>
  <si>
    <t>6041 МОЛОЧНЫЕ К ЗАВТРАКУ сос п/о мгс 1*3   ОСТАНКИНО</t>
  </si>
  <si>
    <t>6607 С ГОВЯДИНОЙ ПМ сар б/о мгс 1*3_45с  ОСТАНКИНО</t>
  </si>
  <si>
    <t>4943 Краковская Традиция 0,330 кг ОСТАНКИНО</t>
  </si>
  <si>
    <t>5015 БУРГУНДИЯ с/к в/у 1/250 ОСТАНКИНО</t>
  </si>
  <si>
    <t>5483 ЭКСТРА Папа может с/к в/у 1/250 8шт.   ОСТАНКИНО</t>
  </si>
  <si>
    <t>5517 БЕКОН с/к с/н в/у 1/180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</si>
  <si>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</si>
  <si>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</si>
  <si>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</si>
  <si>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</si>
  <si>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</si>
  <si>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6006 БЕКОН с/к с/н в/у 1/100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</si>
  <si>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</si>
  <si>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</si>
  <si>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</si>
  <si>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</si>
  <si>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</si>
  <si>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</si>
  <si>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</si>
  <si>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</si>
  <si>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</si>
  <si>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</si>
  <si>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</si>
  <si>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</si>
  <si>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</si>
  <si>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</si>
  <si>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6407 ЧЕСНОЧНАЯ п/к в/у срез 0.35кг 8шт.   ОСТАНКИНО</t>
  </si>
  <si>
    <t>6428 СОЧНЫЙ ГРИЛЬ ПМ сос п/о мгс 0.45кг 8шт.  ОСТАНКИНО</t>
  </si>
  <si>
    <t>6439 ХОТ-ДОГ Папа может сос п/о мгс 0.38кг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</si>
  <si>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</si>
  <si>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</si>
  <si>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</si>
  <si>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</si>
  <si>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</si>
  <si>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6475 С СЫРОМ Папа может сос ц/о мгс 0.4кг 6шт  ОСТАНКИНО</t>
  </si>
  <si>
    <t>6500 КАРБОНАД к/в в/с с/н в/у 1/150 8шт.  ОСТАНКИНО</t>
  </si>
  <si>
    <t>6534 СЕРВЕЛАТ ФИНСКИЙ СН в/к п/о 0.35кг 8шт  ОСТАНКИНО</t>
  </si>
  <si>
    <t>6562 СЕРВЕЛАТ КАРЕЛЬСКИЙ СН в/к в/у 0,28кг  ОСТАНКИНО</t>
  </si>
  <si>
    <t>6564 СЕРВЕЛАТ ОРЕХОВЫЙ ПМ в/к в/у 0.31кг 8шт.  ОСТАНКИНО</t>
  </si>
  <si>
    <t>6590 СЛИВОЧНЫЕ СН сос п/о мгс 0.41кг 10шт.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</si>
  <si>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</si>
  <si>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</si>
  <si>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</si>
  <si>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</si>
  <si>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</si>
  <si>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</si>
  <si>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</si>
  <si>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</si>
  <si>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</si>
  <si>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</si>
  <si>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</si>
  <si>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</si>
  <si>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</si>
  <si>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</si>
  <si>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</si>
  <si>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</si>
  <si>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6415 БАЛЫКОВАЯ Коровино п/к в/у 0.84кг 6шт.  ОСТАНКИНО</t>
  </si>
  <si>
    <t>6716 ОСОБАЯ Коровино (в сетке) 0.5кг 8шт.  ОСТАНКИНО</t>
  </si>
  <si>
    <t>Метка</t>
  </si>
  <si>
    <t>Кратность</t>
  </si>
  <si>
    <t>Сроки</t>
  </si>
  <si>
    <t>Заявки</t>
  </si>
  <si>
    <t>Разница</t>
  </si>
  <si>
    <t>Заказ  в Пути</t>
  </si>
  <si>
    <t>Основной заказ</t>
  </si>
  <si>
    <t>Ср-пр в день</t>
  </si>
  <si>
    <t>Остаток на кол-во дней</t>
  </si>
  <si>
    <t>Остаток Факт</t>
  </si>
  <si>
    <t>Коментарий</t>
  </si>
  <si>
    <t>Вес</t>
  </si>
  <si>
    <t>МОЛОЧНЫЕ ГОСТ СН сос п/о мгс 0.41кг 10шт (6589)</t>
  </si>
  <si>
    <t>Н</t>
  </si>
  <si>
    <t>АРОМАТНАЯ С ЧЕСНОЧКОМ СН в/к мгс 0.330кг (6658)</t>
  </si>
  <si>
    <t>ИМПЕРСКАЯ И БАЛЫКОВАЯ в/к с/н мгс 1/90 (6225)</t>
  </si>
  <si>
    <t>МЯСНОЕ АССОРТИ к/з с/н мгс 1/90 10шт. (6228)</t>
  </si>
  <si>
    <t>не заказ</t>
  </si>
  <si>
    <t>Средние прод. На  13.01</t>
  </si>
  <si>
    <t>Средние прод. На  22.01</t>
  </si>
  <si>
    <t>29 по 03</t>
  </si>
  <si>
    <t>Средние прод. На  27.01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</si>
</sst>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;[Red]\-0\ "/>
  </numFmts>
  <fonts count="3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thin">
        <color rgb="FFCCC085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" fontId="0" fillId="0" borderId="0" xfId="0" applyNumberFormat="1" applyAlignment="1">
      <alignment horizontal="center"/>
    </xf>
    <xf numFmtId="1" fontId="1" fillId="2" borderId="3" xfId="0" applyNumberFormat="1" applyFont="1" applyFill="1" applyBorder="1" applyAlignment="1">
      <alignment horizontal="center" vertical="top"/>
    </xf>
    <xf numFmtId="1" fontId="2" fillId="3" borderId="4" xfId="0" applyNumberFormat="1" applyFont="1" applyFill="1" applyBorder="1" applyAlignment="1">
      <alignment horizontal="center" vertical="top"/>
    </xf>
    <xf numFmtId="1" fontId="2" fillId="3" borderId="3" xfId="0" applyNumberFormat="1" applyFont="1" applyFill="1" applyBorder="1" applyAlignment="1">
      <alignment horizontal="center" vertical="top"/>
    </xf>
    <xf numFmtId="1" fontId="0" fillId="0" borderId="3" xfId="0" applyNumberFormat="1" applyBorder="1" applyAlignment="1">
      <alignment horizontal="center" vertical="top"/>
    </xf>
    <xf numFmtId="1" fontId="1" fillId="2" borderId="4" xfId="0" applyNumberFormat="1" applyFont="1" applyFill="1" applyBorder="1" applyAlignment="1">
      <alignment horizontal="center" vertical="top"/>
    </xf>
    <xf numFmtId="1" fontId="1" fillId="2" borderId="0" xfId="0" applyNumberFormat="1" applyFont="1" applyFill="1" applyAlignment="1">
      <alignment horizontal="center" vertical="top" wrapText="1"/>
    </xf>
    <xf numFmtId="2" fontId="0" fillId="0" borderId="7" xfId="0" applyNumberForma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" fontId="2" fillId="4" borderId="3" xfId="0" applyNumberFormat="1" applyFont="1" applyFill="1" applyBorder="1" applyAlignment="1">
      <alignment horizontal="center" vertical="top"/>
    </xf>
    <xf numFmtId="16" fontId="0" fillId="0" borderId="0" xfId="0" applyNumberFormat="1" applyAlignment="1">
      <alignment horizontal="left"/>
    </xf>
    <xf numFmtId="0" fontId="2" fillId="0" borderId="3" xfId="0" applyFont="1" applyBorder="1" applyAlignment="1">
      <alignment horizontal="left" vertical="top"/>
    </xf>
    <xf numFmtId="0" fontId="2" fillId="0" borderId="0" xfId="0" applyFont="1"/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2" fillId="4" borderId="0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top" wrapText="1"/>
    </xf>
    <xf numFmtId="1" fontId="1" fillId="2" borderId="5" xfId="0" applyNumberFormat="1" applyFont="1" applyFill="1" applyBorder="1" applyAlignment="1">
      <alignment horizontal="center" vertical="top" wrapText="1"/>
    </xf>
    <xf numFmtId="164" fontId="1" fillId="2" borderId="2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center" vertical="top" wrapText="1"/>
    </xf>
    <xf numFmtId="164" fontId="1" fillId="2" borderId="5" xfId="0" applyNumberFormat="1" applyFont="1" applyFill="1" applyBorder="1" applyAlignment="1">
      <alignment horizontal="center" vertical="top" wrapText="1"/>
    </xf>
    <xf numFmtId="165" fontId="1" fillId="2" borderId="2" xfId="0" applyNumberFormat="1" applyFont="1" applyFill="1" applyBorder="1" applyAlignment="1">
      <alignment horizontal="center" vertical="top" wrapText="1"/>
    </xf>
    <xf numFmtId="165" fontId="1" fillId="2" borderId="6" xfId="0" applyNumberFormat="1" applyFont="1" applyFill="1" applyBorder="1" applyAlignment="1">
      <alignment horizontal="center" vertical="top" wrapText="1"/>
    </xf>
    <xf numFmtId="165" fontId="1" fillId="2" borderId="5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%20&#1057;&#1086;&#1095;&#1080;%2029.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56;&#1072;&#1089;&#1095;&#1077;&#1090;%20&#1057;&#1086;&#1095;&#1080;%2015.01%20(1)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%20&#1057;&#1086;&#1095;&#1080;%2022.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74;%20&#1057;&#1086;&#1095;&#1080;%2005.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6;&#1076;&#1072;&#1078;&#1080;%20&#1057;&#1086;&#1095;&#1080;%2005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D3" t="str">
            <v>22 по 27</v>
          </cell>
          <cell r="I3" t="str">
            <v>22 по 27</v>
          </cell>
          <cell r="J3" t="str">
            <v>15 по 20</v>
          </cell>
          <cell r="K3">
            <v>45320</v>
          </cell>
          <cell r="L3">
            <v>45325</v>
          </cell>
          <cell r="M3" t="str">
            <v>22 по 27</v>
          </cell>
        </row>
        <row r="4">
          <cell r="A4" t="str">
            <v>Номенклатура</v>
          </cell>
          <cell r="B4" t="str">
            <v>Начальный остаток</v>
          </cell>
          <cell r="C4" t="str">
            <v>Приход</v>
          </cell>
          <cell r="D4" t="str">
            <v>Расход</v>
          </cell>
          <cell r="E4" t="str">
            <v>Конечный остаток</v>
          </cell>
          <cell r="F4" t="str">
            <v>Метка</v>
          </cell>
          <cell r="G4" t="str">
            <v>Кратность</v>
          </cell>
          <cell r="H4" t="str">
            <v>Сроки</v>
          </cell>
          <cell r="I4" t="str">
            <v>Заявки</v>
          </cell>
          <cell r="J4" t="str">
            <v>Разница</v>
          </cell>
          <cell r="K4" t="str">
            <v>Заказ  в Пути</v>
          </cell>
          <cell r="L4" t="str">
            <v>Основной заказ</v>
          </cell>
          <cell r="M4" t="str">
            <v>Ср-пр в день</v>
          </cell>
          <cell r="N4" t="str">
            <v>Остаток на кол-во дней</v>
          </cell>
          <cell r="O4" t="str">
            <v>Остаток Факт</v>
          </cell>
          <cell r="P4" t="str">
            <v>Средние прод. На  06.01</v>
          </cell>
          <cell r="Q4" t="str">
            <v>Средние прод. На  13.01</v>
          </cell>
          <cell r="R4" t="str">
            <v>Средние прод. На  22.01</v>
          </cell>
          <cell r="S4" t="str">
            <v>Коментарий</v>
          </cell>
          <cell r="T4" t="str">
            <v>Вес</v>
          </cell>
          <cell r="U4" t="str">
            <v>Вес</v>
          </cell>
        </row>
        <row r="6">
          <cell r="A6" t="str">
            <v>Останкино ООО</v>
          </cell>
        </row>
        <row r="7">
          <cell r="A7" t="str">
            <v>ООО Останкино-Краснодар</v>
          </cell>
          <cell r="D7">
            <v>1998.482</v>
          </cell>
          <cell r="E7">
            <v>2977.4090000000001</v>
          </cell>
          <cell r="I7">
            <v>2288.3000000000002</v>
          </cell>
          <cell r="J7">
            <v>-289.81799999999998</v>
          </cell>
          <cell r="K7">
            <v>1140</v>
          </cell>
          <cell r="M7">
            <v>561.43339999999989</v>
          </cell>
          <cell r="P7">
            <v>425.92400000000015</v>
          </cell>
          <cell r="Q7">
            <v>541.65800000000002</v>
          </cell>
          <cell r="R7">
            <v>561.43339999999989</v>
          </cell>
          <cell r="T7">
            <v>428.7</v>
          </cell>
          <cell r="U7">
            <v>344.78</v>
          </cell>
        </row>
        <row r="8">
          <cell r="A8" t="str">
            <v>3717 СОЧНЫЕ сос п/о мгс 1*6 ОСТАНКИНО</v>
          </cell>
          <cell r="B8">
            <v>0</v>
          </cell>
          <cell r="C8">
            <v>3.101</v>
          </cell>
          <cell r="D8">
            <v>3.101</v>
          </cell>
          <cell r="E8">
            <v>0</v>
          </cell>
          <cell r="G8">
            <v>1</v>
          </cell>
          <cell r="H8">
            <v>45</v>
          </cell>
          <cell r="I8">
            <v>3</v>
          </cell>
          <cell r="J8">
            <v>0.10099999999999998</v>
          </cell>
          <cell r="M8">
            <v>0.62019999999999997</v>
          </cell>
          <cell r="N8">
            <v>0</v>
          </cell>
          <cell r="O8" t="e">
            <v>#DIV/0!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</row>
        <row r="9">
          <cell r="A9" t="str">
            <v>4063 МЯСНАЯ Папа может вар п/о_Л   ОСТАНКИНО</v>
          </cell>
          <cell r="B9">
            <v>22.841000000000001</v>
          </cell>
          <cell r="C9">
            <v>0</v>
          </cell>
          <cell r="D9">
            <v>5.4080000000000004</v>
          </cell>
          <cell r="E9">
            <v>17.433</v>
          </cell>
          <cell r="G9">
            <v>1</v>
          </cell>
          <cell r="H9">
            <v>60</v>
          </cell>
          <cell r="I9">
            <v>5.3</v>
          </cell>
          <cell r="J9">
            <v>0.10800000000000054</v>
          </cell>
          <cell r="M9">
            <v>1.0816000000000001</v>
          </cell>
          <cell r="N9">
            <v>16.11778846153846</v>
          </cell>
          <cell r="O9">
            <v>15.999449339207047</v>
          </cell>
          <cell r="P9">
            <v>1.3653999999999999</v>
          </cell>
          <cell r="Q9">
            <v>1.0896000000000001</v>
          </cell>
          <cell r="R9">
            <v>1.0896000000000001</v>
          </cell>
          <cell r="T9">
            <v>0</v>
          </cell>
          <cell r="U9">
            <v>0</v>
          </cell>
        </row>
        <row r="10">
          <cell r="A10" t="str">
            <v>5246 ДОКТОРСКАЯ ПРЕМИУМ вар б/о мгс_30с ОСТАНКИНО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 t="str">
            <v>не заказ</v>
          </cell>
          <cell r="G10">
            <v>1</v>
          </cell>
          <cell r="H10">
            <v>30</v>
          </cell>
          <cell r="I10">
            <v>0</v>
          </cell>
          <cell r="J10">
            <v>0</v>
          </cell>
          <cell r="M10">
            <v>0</v>
          </cell>
          <cell r="N10" t="e">
            <v>#DIV/0!</v>
          </cell>
          <cell r="O10" t="e">
            <v>#DIV/0!</v>
          </cell>
          <cell r="P10">
            <v>1.1774</v>
          </cell>
          <cell r="Q10">
            <v>0.58719999999999994</v>
          </cell>
          <cell r="R10">
            <v>0</v>
          </cell>
          <cell r="T10">
            <v>0</v>
          </cell>
          <cell r="U10">
            <v>0</v>
          </cell>
        </row>
        <row r="11">
          <cell r="A11" t="str">
            <v>5247 РУССКАЯ ПРЕМИУМ вар б/о мгс_30с ОСТАНКИНО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не заказ</v>
          </cell>
          <cell r="G11">
            <v>1</v>
          </cell>
          <cell r="H11">
            <v>30</v>
          </cell>
          <cell r="I11">
            <v>0</v>
          </cell>
          <cell r="J11">
            <v>0</v>
          </cell>
          <cell r="M11">
            <v>0</v>
          </cell>
          <cell r="N11" t="e">
            <v>#DIV/0!</v>
          </cell>
          <cell r="O11" t="e">
            <v>#DIV/0!</v>
          </cell>
          <cell r="P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</row>
        <row r="12">
          <cell r="A12" t="str">
            <v>5981 МОЛОЧНЫЕ ТРАДИЦ. сос п/о мгс 1*6_45с   ОСТАНКИНО</v>
          </cell>
          <cell r="B12">
            <v>12.872</v>
          </cell>
          <cell r="C12">
            <v>0</v>
          </cell>
          <cell r="D12">
            <v>11.802</v>
          </cell>
          <cell r="E12">
            <v>1.07</v>
          </cell>
          <cell r="G12">
            <v>1</v>
          </cell>
          <cell r="H12">
            <v>45</v>
          </cell>
          <cell r="I12">
            <v>10</v>
          </cell>
          <cell r="J12">
            <v>1.8019999999999996</v>
          </cell>
          <cell r="L12">
            <v>22</v>
          </cell>
          <cell r="M12">
            <v>2.3603999999999998</v>
          </cell>
          <cell r="N12">
            <v>9.7737671581087966</v>
          </cell>
          <cell r="O12" t="e">
            <v>#DIV/0!</v>
          </cell>
          <cell r="P12">
            <v>0</v>
          </cell>
          <cell r="Q12">
            <v>0</v>
          </cell>
          <cell r="R12">
            <v>0</v>
          </cell>
          <cell r="T12">
            <v>22</v>
          </cell>
          <cell r="U12">
            <v>0</v>
          </cell>
        </row>
        <row r="13">
          <cell r="A13" t="str">
            <v>6041 МОЛОЧНЫЕ К ЗАВТРАКУ сос п/о мгс 1*3   ОСТАНКИНО</v>
          </cell>
          <cell r="B13">
            <v>11.612</v>
          </cell>
          <cell r="C13">
            <v>0</v>
          </cell>
          <cell r="D13">
            <v>11.55</v>
          </cell>
          <cell r="E13">
            <v>6.2E-2</v>
          </cell>
          <cell r="G13">
            <v>1</v>
          </cell>
          <cell r="H13">
            <v>45</v>
          </cell>
          <cell r="I13">
            <v>13</v>
          </cell>
          <cell r="J13">
            <v>-1.4499999999999993</v>
          </cell>
          <cell r="L13">
            <v>22</v>
          </cell>
          <cell r="M13">
            <v>2.31</v>
          </cell>
          <cell r="N13">
            <v>9.5506493506493513</v>
          </cell>
          <cell r="O13">
            <v>4.3612830613393362E-2</v>
          </cell>
          <cell r="P13">
            <v>0</v>
          </cell>
          <cell r="Q13">
            <v>0</v>
          </cell>
          <cell r="R13">
            <v>1.4216</v>
          </cell>
          <cell r="T13">
            <v>22</v>
          </cell>
          <cell r="U13">
            <v>0</v>
          </cell>
        </row>
        <row r="14">
          <cell r="A14" t="str">
            <v>6607 С ГОВЯДИНОЙ ПМ сар б/о мгс 1*3_45с  ОСТАНКИНО</v>
          </cell>
          <cell r="B14">
            <v>-99.352000000000004</v>
          </cell>
          <cell r="C14">
            <v>0</v>
          </cell>
          <cell r="D14">
            <v>2.976</v>
          </cell>
          <cell r="E14">
            <v>-102.328</v>
          </cell>
          <cell r="G14">
            <v>1</v>
          </cell>
          <cell r="H14">
            <v>45</v>
          </cell>
          <cell r="I14">
            <v>9</v>
          </cell>
          <cell r="J14">
            <v>-6.024</v>
          </cell>
          <cell r="K14">
            <v>12</v>
          </cell>
          <cell r="M14">
            <v>0.59519999999999995</v>
          </cell>
          <cell r="N14">
            <v>-151.76075268817206</v>
          </cell>
          <cell r="O14">
            <v>-5.4917619277625711</v>
          </cell>
          <cell r="P14">
            <v>2.1812</v>
          </cell>
          <cell r="Q14">
            <v>2.1812</v>
          </cell>
          <cell r="R14">
            <v>18.633000000000003</v>
          </cell>
          <cell r="T14">
            <v>0</v>
          </cell>
          <cell r="U14">
            <v>12</v>
          </cell>
        </row>
        <row r="15">
          <cell r="A15" t="str">
            <v>4943 Краковская Традиция 0,330 кг ОСТАНКИНО</v>
          </cell>
          <cell r="B15">
            <v>42</v>
          </cell>
          <cell r="C15">
            <v>0</v>
          </cell>
          <cell r="D15">
            <v>19</v>
          </cell>
          <cell r="E15">
            <v>23</v>
          </cell>
          <cell r="G15">
            <v>0.33</v>
          </cell>
          <cell r="I15">
            <v>15</v>
          </cell>
          <cell r="J15">
            <v>4</v>
          </cell>
          <cell r="L15">
            <v>20</v>
          </cell>
          <cell r="M15">
            <v>3.8</v>
          </cell>
          <cell r="N15">
            <v>11.315789473684211</v>
          </cell>
          <cell r="O15">
            <v>9.5833333333333339</v>
          </cell>
          <cell r="P15">
            <v>4.8</v>
          </cell>
          <cell r="Q15">
            <v>4.8</v>
          </cell>
          <cell r="R15">
            <v>2.4</v>
          </cell>
          <cell r="T15">
            <v>6.6000000000000005</v>
          </cell>
          <cell r="U15">
            <v>0</v>
          </cell>
        </row>
        <row r="16">
          <cell r="A16" t="str">
            <v>5015 БУРГУНДИЯ с/к в/у 1/250 ОСТАНКИНО</v>
          </cell>
          <cell r="B16">
            <v>17</v>
          </cell>
          <cell r="C16">
            <v>120</v>
          </cell>
          <cell r="D16">
            <v>25</v>
          </cell>
          <cell r="E16">
            <v>112</v>
          </cell>
          <cell r="G16">
            <v>0.245</v>
          </cell>
          <cell r="I16">
            <v>44</v>
          </cell>
          <cell r="J16">
            <v>-19</v>
          </cell>
          <cell r="K16">
            <v>80</v>
          </cell>
          <cell r="M16">
            <v>5</v>
          </cell>
          <cell r="N16">
            <v>38.4</v>
          </cell>
          <cell r="O16">
            <v>7</v>
          </cell>
          <cell r="P16">
            <v>4.4000000000000004</v>
          </cell>
          <cell r="Q16">
            <v>9.1999999999999993</v>
          </cell>
          <cell r="R16">
            <v>16</v>
          </cell>
          <cell r="T16">
            <v>0</v>
          </cell>
          <cell r="U16">
            <v>19.600000000000001</v>
          </cell>
        </row>
        <row r="17">
          <cell r="A17" t="str">
            <v>5483 ЭКСТРА Папа может с/к в/у 1/250 8шт.   ОСТАНКИНО</v>
          </cell>
          <cell r="B17">
            <v>189</v>
          </cell>
          <cell r="C17">
            <v>0</v>
          </cell>
          <cell r="D17">
            <v>13</v>
          </cell>
          <cell r="E17">
            <v>176</v>
          </cell>
          <cell r="G17">
            <v>0.25</v>
          </cell>
          <cell r="I17">
            <v>12</v>
          </cell>
          <cell r="J17">
            <v>1</v>
          </cell>
          <cell r="M17">
            <v>2.6</v>
          </cell>
          <cell r="N17">
            <v>67.692307692307693</v>
          </cell>
          <cell r="O17">
            <v>23.783783783783782</v>
          </cell>
          <cell r="P17">
            <v>4</v>
          </cell>
          <cell r="Q17">
            <v>4.2</v>
          </cell>
          <cell r="R17">
            <v>7.4</v>
          </cell>
          <cell r="T17">
            <v>0</v>
          </cell>
          <cell r="U17">
            <v>0</v>
          </cell>
        </row>
        <row r="18">
          <cell r="A18" t="str">
            <v>5517 БЕКОН с/к с/н в/у 1/180   ОСТАНКИНО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G18">
            <v>0.35</v>
          </cell>
          <cell r="I18">
            <v>0</v>
          </cell>
          <cell r="J18">
            <v>0</v>
          </cell>
          <cell r="M18">
            <v>0</v>
          </cell>
          <cell r="N18" t="e">
            <v>#DIV/0!</v>
          </cell>
          <cell r="O18" t="e">
            <v>#DIV/0!</v>
          </cell>
          <cell r="P18">
            <v>0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</row>
        <row r="19">
          <cell r="A19" t="str">
            <v>ИМПЕРСКАЯ И БАЛЫКОВАЯ в/к с/н мгс 1/90 (6225)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G19">
            <v>0.09</v>
          </cell>
          <cell r="H19">
            <v>60</v>
          </cell>
          <cell r="I19">
            <v>0</v>
          </cell>
          <cell r="J19">
            <v>0</v>
          </cell>
          <cell r="M19">
            <v>0</v>
          </cell>
          <cell r="N19" t="e">
            <v>#DIV/0!</v>
          </cell>
          <cell r="O19" t="e">
            <v>#DIV/0!</v>
          </cell>
          <cell r="P19">
            <v>0</v>
          </cell>
          <cell r="Q19">
            <v>0</v>
          </cell>
          <cell r="R19">
            <v>0</v>
          </cell>
          <cell r="T19">
            <v>0</v>
          </cell>
          <cell r="U19">
            <v>0</v>
          </cell>
        </row>
        <row r="20">
          <cell r="A20" t="str">
            <v>МЯСНОЕ АССОРТИ к/з с/н мгс 1/90 10шт. (6228)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G20">
            <v>0.09</v>
          </cell>
          <cell r="H20">
            <v>60</v>
          </cell>
          <cell r="I20">
            <v>0</v>
          </cell>
          <cell r="J20">
            <v>0</v>
          </cell>
          <cell r="K20">
            <v>40</v>
          </cell>
          <cell r="M20">
            <v>0</v>
          </cell>
          <cell r="N20" t="e">
            <v>#DIV/0!</v>
          </cell>
          <cell r="O20" t="e">
            <v>#DIV/0!</v>
          </cell>
          <cell r="P20">
            <v>0</v>
          </cell>
          <cell r="Q20">
            <v>0</v>
          </cell>
          <cell r="R20">
            <v>0</v>
          </cell>
          <cell r="T20">
            <v>0</v>
          </cell>
          <cell r="U20">
            <v>3.5999999999999996</v>
          </cell>
        </row>
        <row r="21">
          <cell r="A21" t="str">
            <v>5533 СОЧНЫЕ сос п/о в/у 1/350 8шт_45с   ОСТАНКИНО</v>
          </cell>
          <cell r="B21">
            <v>138</v>
          </cell>
          <cell r="C21">
            <v>80</v>
          </cell>
          <cell r="D21">
            <v>157</v>
          </cell>
          <cell r="E21">
            <v>61</v>
          </cell>
          <cell r="G21">
            <v>0.35</v>
          </cell>
          <cell r="I21">
            <v>147</v>
          </cell>
          <cell r="J21">
            <v>10</v>
          </cell>
          <cell r="L21">
            <v>240</v>
          </cell>
          <cell r="M21">
            <v>31.4</v>
          </cell>
          <cell r="N21">
            <v>9.5859872611464976</v>
          </cell>
          <cell r="O21">
            <v>1.7428571428571429</v>
          </cell>
          <cell r="P21">
            <v>11.2</v>
          </cell>
          <cell r="Q21">
            <v>21.4</v>
          </cell>
          <cell r="R21">
            <v>35</v>
          </cell>
          <cell r="T21">
            <v>84</v>
          </cell>
          <cell r="U21">
            <v>0</v>
          </cell>
        </row>
        <row r="22">
          <cell r="A22" t="str">
            <v>5679 САЛЯМИ ИТАЛЬЯНСКАЯ с/к в/у 1/150_60с ОСТАНКИНО</v>
          </cell>
          <cell r="B22">
            <v>46</v>
          </cell>
          <cell r="C22">
            <v>81</v>
          </cell>
          <cell r="D22">
            <v>41</v>
          </cell>
          <cell r="E22">
            <v>85</v>
          </cell>
          <cell r="G22">
            <v>0.15</v>
          </cell>
          <cell r="H22">
            <v>60</v>
          </cell>
          <cell r="I22">
            <v>41</v>
          </cell>
          <cell r="J22">
            <v>0</v>
          </cell>
          <cell r="M22">
            <v>8.1999999999999993</v>
          </cell>
          <cell r="N22">
            <v>10.365853658536587</v>
          </cell>
          <cell r="O22">
            <v>9.6590909090909083</v>
          </cell>
          <cell r="P22">
            <v>21.2</v>
          </cell>
          <cell r="Q22">
            <v>20.8</v>
          </cell>
          <cell r="R22">
            <v>8.8000000000000007</v>
          </cell>
          <cell r="T22">
            <v>0</v>
          </cell>
          <cell r="U22">
            <v>0</v>
          </cell>
        </row>
        <row r="23">
          <cell r="A23" t="str">
            <v>5682 САЛЯМИ МЕЛКОЗЕРНЕНАЯ с/к в/у 1/120_60с   ОСТАНКИНО</v>
          </cell>
          <cell r="B23">
            <v>265</v>
          </cell>
          <cell r="C23">
            <v>0</v>
          </cell>
          <cell r="D23">
            <v>71</v>
          </cell>
          <cell r="E23">
            <v>194</v>
          </cell>
          <cell r="G23">
            <v>0.12</v>
          </cell>
          <cell r="H23">
            <v>60</v>
          </cell>
          <cell r="I23">
            <v>70</v>
          </cell>
          <cell r="J23">
            <v>1</v>
          </cell>
          <cell r="M23">
            <v>14.2</v>
          </cell>
          <cell r="N23">
            <v>13.661971830985916</v>
          </cell>
          <cell r="O23">
            <v>7.8861788617886175</v>
          </cell>
          <cell r="P23">
            <v>24.6</v>
          </cell>
          <cell r="Q23">
            <v>23.8</v>
          </cell>
          <cell r="R23">
            <v>24.6</v>
          </cell>
          <cell r="T23">
            <v>0</v>
          </cell>
          <cell r="U23">
            <v>0</v>
          </cell>
        </row>
        <row r="24">
          <cell r="A24" t="str">
            <v>5692 САЛЯМИ Папа может с/к в/у 1/220 8шт. ОСТАНКИНО</v>
          </cell>
          <cell r="B24">
            <v>244</v>
          </cell>
          <cell r="C24">
            <v>0</v>
          </cell>
          <cell r="D24">
            <v>14</v>
          </cell>
          <cell r="E24">
            <v>230</v>
          </cell>
          <cell r="G24">
            <v>0.22</v>
          </cell>
          <cell r="I24">
            <v>13</v>
          </cell>
          <cell r="J24">
            <v>1</v>
          </cell>
          <cell r="M24">
            <v>2.8</v>
          </cell>
          <cell r="N24">
            <v>82.142857142857153</v>
          </cell>
          <cell r="O24">
            <v>71.875</v>
          </cell>
          <cell r="P24">
            <v>5</v>
          </cell>
          <cell r="Q24">
            <v>4.8</v>
          </cell>
          <cell r="R24">
            <v>3.2</v>
          </cell>
          <cell r="T24">
            <v>0</v>
          </cell>
          <cell r="U24">
            <v>0</v>
          </cell>
        </row>
        <row r="25">
          <cell r="A25" t="str">
            <v>5706 АРОМАТНАЯ Папа может с/к в/у 1/250 8шт.  ОСТАНКИНО</v>
          </cell>
          <cell r="B25">
            <v>107</v>
          </cell>
          <cell r="C25">
            <v>81.08</v>
          </cell>
          <cell r="D25">
            <v>48</v>
          </cell>
          <cell r="E25">
            <v>140.08000000000001</v>
          </cell>
          <cell r="G25">
            <v>0.25</v>
          </cell>
          <cell r="I25">
            <v>42</v>
          </cell>
          <cell r="J25">
            <v>6</v>
          </cell>
          <cell r="K25">
            <v>80</v>
          </cell>
          <cell r="M25">
            <v>9.6</v>
          </cell>
          <cell r="N25">
            <v>22.925000000000001</v>
          </cell>
          <cell r="O25">
            <v>9.5945205479452067</v>
          </cell>
          <cell r="P25">
            <v>11.4</v>
          </cell>
          <cell r="Q25">
            <v>14.8</v>
          </cell>
          <cell r="R25">
            <v>14.6</v>
          </cell>
          <cell r="T25">
            <v>0</v>
          </cell>
          <cell r="U25">
            <v>20</v>
          </cell>
        </row>
        <row r="26">
          <cell r="A26" t="str">
            <v>6006 БЕКОН с/к с/н в/у 1/100   ОСТАНКИНО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G26">
            <v>0.1</v>
          </cell>
          <cell r="I26">
            <v>0</v>
          </cell>
          <cell r="J26">
            <v>0</v>
          </cell>
          <cell r="M26">
            <v>0</v>
          </cell>
          <cell r="N26" t="e">
            <v>#DIV/0!</v>
          </cell>
          <cell r="O26" t="e">
            <v>#DIV/0!</v>
          </cell>
          <cell r="P26">
            <v>0</v>
          </cell>
          <cell r="Q26">
            <v>0</v>
          </cell>
          <cell r="R26">
            <v>0</v>
          </cell>
          <cell r="T26">
            <v>0</v>
          </cell>
          <cell r="U26">
            <v>0</v>
          </cell>
        </row>
        <row r="27">
          <cell r="A27" t="str">
            <v>6042 МОЛОЧНЫЕ К ЗАВТРАКУ сос п/о в/у 0.4кг   ОСТАНКИНО</v>
          </cell>
          <cell r="B27">
            <v>9</v>
          </cell>
          <cell r="C27">
            <v>49</v>
          </cell>
          <cell r="D27">
            <v>27</v>
          </cell>
          <cell r="E27">
            <v>30</v>
          </cell>
          <cell r="G27">
            <v>0.4</v>
          </cell>
          <cell r="H27">
            <v>45</v>
          </cell>
          <cell r="I27">
            <v>63</v>
          </cell>
          <cell r="J27">
            <v>-36</v>
          </cell>
          <cell r="K27">
            <v>80</v>
          </cell>
          <cell r="M27">
            <v>5.4</v>
          </cell>
          <cell r="N27">
            <v>20.37037037037037</v>
          </cell>
          <cell r="O27">
            <v>2</v>
          </cell>
          <cell r="P27">
            <v>10.6</v>
          </cell>
          <cell r="Q27">
            <v>17.399999999999999</v>
          </cell>
          <cell r="R27">
            <v>15</v>
          </cell>
          <cell r="T27">
            <v>0</v>
          </cell>
          <cell r="U27">
            <v>32</v>
          </cell>
        </row>
        <row r="28">
          <cell r="A28" t="str">
            <v>6113 СОЧНЫЕ сос п/о мгс1*6_Ашан ОСТАНКИНО</v>
          </cell>
          <cell r="B28">
            <v>12.391</v>
          </cell>
          <cell r="C28">
            <v>6.4560000000000004</v>
          </cell>
          <cell r="D28">
            <v>13.645</v>
          </cell>
          <cell r="E28">
            <v>2.0920000000000001</v>
          </cell>
          <cell r="G28">
            <v>1</v>
          </cell>
          <cell r="H28">
            <v>45</v>
          </cell>
          <cell r="I28">
            <v>12</v>
          </cell>
          <cell r="J28">
            <v>1.6449999999999996</v>
          </cell>
          <cell r="L28">
            <v>25</v>
          </cell>
          <cell r="M28">
            <v>2.7290000000000001</v>
          </cell>
          <cell r="N28">
            <v>9.9274459508977646</v>
          </cell>
          <cell r="O28">
            <v>1.6227117592305307</v>
          </cell>
          <cell r="P28">
            <v>0</v>
          </cell>
          <cell r="Q28">
            <v>0</v>
          </cell>
          <cell r="R28">
            <v>1.2891999999999999</v>
          </cell>
          <cell r="T28">
            <v>25</v>
          </cell>
          <cell r="U28">
            <v>0</v>
          </cell>
        </row>
        <row r="29">
          <cell r="A29" t="str">
            <v>АРОМАТНАЯ С ЧЕСНОЧКОМ СН в/к мгс 0.330кг (6658)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 t="str">
            <v>Н</v>
          </cell>
          <cell r="G29">
            <v>0.33</v>
          </cell>
          <cell r="H29">
            <v>45</v>
          </cell>
          <cell r="I29">
            <v>0</v>
          </cell>
          <cell r="J29">
            <v>0</v>
          </cell>
          <cell r="M29">
            <v>0</v>
          </cell>
          <cell r="N29" t="e">
            <v>#DIV/0!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</row>
        <row r="30">
          <cell r="A30" t="str">
            <v>МОЛОЧНЫЕ ГОСТ СН сос п/о мгс 0.41кг 10шт (6589)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 t="str">
            <v>Н</v>
          </cell>
          <cell r="G30">
            <v>0.41</v>
          </cell>
          <cell r="H30">
            <v>45</v>
          </cell>
          <cell r="I30">
            <v>0</v>
          </cell>
          <cell r="J30">
            <v>0</v>
          </cell>
          <cell r="K30">
            <v>10</v>
          </cell>
          <cell r="M30">
            <v>0</v>
          </cell>
          <cell r="N30" t="e">
            <v>#DIV/0!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T30">
            <v>0</v>
          </cell>
          <cell r="U30">
            <v>4.0999999999999996</v>
          </cell>
        </row>
        <row r="31">
          <cell r="A31" t="str">
            <v>6144 МОЛОЧНЫЕ ТРАДИЦ сос п/о в/у 1/360 (1+1) ОСТАНКИНО</v>
          </cell>
          <cell r="B31">
            <v>22</v>
          </cell>
          <cell r="C31">
            <v>4</v>
          </cell>
          <cell r="D31">
            <v>11</v>
          </cell>
          <cell r="E31">
            <v>12</v>
          </cell>
          <cell r="G31">
            <v>0.36</v>
          </cell>
          <cell r="H31">
            <v>45</v>
          </cell>
          <cell r="I31">
            <v>12</v>
          </cell>
          <cell r="J31">
            <v>-1</v>
          </cell>
          <cell r="L31">
            <v>10</v>
          </cell>
          <cell r="M31">
            <v>2.2000000000000002</v>
          </cell>
          <cell r="N31">
            <v>10</v>
          </cell>
          <cell r="O31">
            <v>20</v>
          </cell>
          <cell r="P31">
            <v>0.6</v>
          </cell>
          <cell r="Q31">
            <v>0.8</v>
          </cell>
          <cell r="R31">
            <v>0.6</v>
          </cell>
          <cell r="T31">
            <v>3.5999999999999996</v>
          </cell>
          <cell r="U31">
            <v>0</v>
          </cell>
        </row>
        <row r="32">
          <cell r="A32" t="str">
            <v>6196 ВЕТЧ.ФИЛЕЙНАЯ Папа может п/о 400*6   ОСТАНКИНО</v>
          </cell>
          <cell r="B32">
            <v>23</v>
          </cell>
          <cell r="C32">
            <v>91</v>
          </cell>
          <cell r="D32">
            <v>87</v>
          </cell>
          <cell r="E32">
            <v>26</v>
          </cell>
          <cell r="G32">
            <v>0.4</v>
          </cell>
          <cell r="H32">
            <v>60</v>
          </cell>
          <cell r="I32">
            <v>80</v>
          </cell>
          <cell r="J32">
            <v>7</v>
          </cell>
          <cell r="L32">
            <v>150</v>
          </cell>
          <cell r="M32">
            <v>17.399999999999999</v>
          </cell>
          <cell r="N32">
            <v>10.114942528735632</v>
          </cell>
          <cell r="O32">
            <v>0.98484848484848486</v>
          </cell>
          <cell r="P32">
            <v>11.4</v>
          </cell>
          <cell r="Q32">
            <v>13</v>
          </cell>
          <cell r="R32">
            <v>26.4</v>
          </cell>
          <cell r="T32">
            <v>60</v>
          </cell>
          <cell r="U32">
            <v>0</v>
          </cell>
        </row>
        <row r="33">
          <cell r="A33" t="str">
            <v>6213 СЕРВЕЛАТ ФИНСКИЙ СН в/к в/у 0.35кг 8шт.  ОСТАНКИНО</v>
          </cell>
          <cell r="B33">
            <v>7</v>
          </cell>
          <cell r="C33">
            <v>0</v>
          </cell>
          <cell r="D33">
            <v>6</v>
          </cell>
          <cell r="E33">
            <v>2</v>
          </cell>
          <cell r="G33">
            <v>0.35</v>
          </cell>
          <cell r="I33">
            <v>5</v>
          </cell>
          <cell r="J33">
            <v>1</v>
          </cell>
          <cell r="K33">
            <v>16</v>
          </cell>
          <cell r="M33">
            <v>1.2</v>
          </cell>
          <cell r="N33">
            <v>15</v>
          </cell>
          <cell r="O33">
            <v>1.6666666666666667</v>
          </cell>
          <cell r="P33">
            <v>2</v>
          </cell>
          <cell r="Q33">
            <v>3.6</v>
          </cell>
          <cell r="R33">
            <v>1.2</v>
          </cell>
          <cell r="T33">
            <v>0</v>
          </cell>
          <cell r="U33">
            <v>5.6</v>
          </cell>
        </row>
        <row r="34">
          <cell r="A34" t="str">
            <v>6215 СЕРВЕЛАТ ОРЕХОВЫЙ СН в/к в/у 0.35кг 8шт  ОСТАНКИНО</v>
          </cell>
          <cell r="B34">
            <v>22</v>
          </cell>
          <cell r="C34">
            <v>5</v>
          </cell>
          <cell r="D34">
            <v>5</v>
          </cell>
          <cell r="E34">
            <v>16</v>
          </cell>
          <cell r="G34">
            <v>0.35</v>
          </cell>
          <cell r="I34">
            <v>4</v>
          </cell>
          <cell r="J34">
            <v>1</v>
          </cell>
          <cell r="K34">
            <v>16</v>
          </cell>
          <cell r="M34">
            <v>1</v>
          </cell>
          <cell r="N34">
            <v>32</v>
          </cell>
          <cell r="O34">
            <v>20</v>
          </cell>
          <cell r="P34">
            <v>5.8</v>
          </cell>
          <cell r="Q34">
            <v>6.2</v>
          </cell>
          <cell r="R34">
            <v>0.8</v>
          </cell>
          <cell r="T34">
            <v>0</v>
          </cell>
          <cell r="U34">
            <v>5.6</v>
          </cell>
        </row>
        <row r="35">
          <cell r="A35" t="str">
            <v>6241 ХОТ-ДОГ Папа может сос п/о мгс 0.38кг  ОСТАНКИНО</v>
          </cell>
          <cell r="B35">
            <v>4</v>
          </cell>
          <cell r="C35">
            <v>16</v>
          </cell>
          <cell r="D35">
            <v>6</v>
          </cell>
          <cell r="E35">
            <v>14</v>
          </cell>
          <cell r="G35">
            <v>0.38</v>
          </cell>
          <cell r="I35">
            <v>15</v>
          </cell>
          <cell r="J35">
            <v>-9</v>
          </cell>
          <cell r="K35">
            <v>30</v>
          </cell>
          <cell r="M35">
            <v>1.2</v>
          </cell>
          <cell r="N35">
            <v>36.666666666666671</v>
          </cell>
          <cell r="O35">
            <v>7.7777777777777777</v>
          </cell>
          <cell r="P35">
            <v>3</v>
          </cell>
          <cell r="Q35">
            <v>4.8</v>
          </cell>
          <cell r="R35">
            <v>1.8</v>
          </cell>
          <cell r="T35">
            <v>0</v>
          </cell>
          <cell r="U35">
            <v>11.4</v>
          </cell>
        </row>
        <row r="36">
          <cell r="A36" t="str">
            <v>6268 ГОВЯЖЬЯ Папа может вар п/о 0,4кг 8 шт.  ОСТАНКИНО</v>
          </cell>
          <cell r="B36">
            <v>70</v>
          </cell>
          <cell r="C36">
            <v>17</v>
          </cell>
          <cell r="D36">
            <v>24</v>
          </cell>
          <cell r="E36">
            <v>62</v>
          </cell>
          <cell r="G36">
            <v>0.4</v>
          </cell>
          <cell r="H36">
            <v>60</v>
          </cell>
          <cell r="I36">
            <v>24</v>
          </cell>
          <cell r="J36">
            <v>0</v>
          </cell>
          <cell r="M36">
            <v>4.8</v>
          </cell>
          <cell r="N36">
            <v>12.916666666666668</v>
          </cell>
          <cell r="O36">
            <v>5.8490566037735849</v>
          </cell>
          <cell r="P36">
            <v>5.6</v>
          </cell>
          <cell r="Q36">
            <v>7.2</v>
          </cell>
          <cell r="R36">
            <v>10.6</v>
          </cell>
          <cell r="T36">
            <v>0</v>
          </cell>
          <cell r="U36">
            <v>0</v>
          </cell>
        </row>
        <row r="37">
          <cell r="A37" t="str">
            <v>6279 КОРЕЙКА ПО-ОСТ.к/в в/с с/н в/у 1/150_45с  ОСТАНКИНО</v>
          </cell>
          <cell r="B37">
            <v>124</v>
          </cell>
          <cell r="C37">
            <v>76</v>
          </cell>
          <cell r="D37">
            <v>73</v>
          </cell>
          <cell r="E37">
            <v>123</v>
          </cell>
          <cell r="G37">
            <v>0.15</v>
          </cell>
          <cell r="I37">
            <v>75</v>
          </cell>
          <cell r="J37">
            <v>-2</v>
          </cell>
          <cell r="L37">
            <v>30</v>
          </cell>
          <cell r="M37">
            <v>14.6</v>
          </cell>
          <cell r="N37">
            <v>10.479452054794521</v>
          </cell>
          <cell r="O37">
            <v>6.40625</v>
          </cell>
          <cell r="P37">
            <v>9</v>
          </cell>
          <cell r="Q37">
            <v>12</v>
          </cell>
          <cell r="R37">
            <v>19.2</v>
          </cell>
          <cell r="T37">
            <v>4.5</v>
          </cell>
          <cell r="U37">
            <v>0</v>
          </cell>
        </row>
        <row r="38">
          <cell r="A38" t="str">
            <v>6333 МЯСНАЯ Папа может вар п/о 0.4кг 8шт.  ОСТАНКИНО</v>
          </cell>
          <cell r="B38">
            <v>34</v>
          </cell>
          <cell r="C38">
            <v>82</v>
          </cell>
          <cell r="D38">
            <v>93</v>
          </cell>
          <cell r="E38">
            <v>21</v>
          </cell>
          <cell r="G38">
            <v>0.4</v>
          </cell>
          <cell r="H38">
            <v>60</v>
          </cell>
          <cell r="I38">
            <v>101</v>
          </cell>
          <cell r="J38">
            <v>-8</v>
          </cell>
          <cell r="K38">
            <v>120</v>
          </cell>
          <cell r="L38">
            <v>60</v>
          </cell>
          <cell r="M38">
            <v>18.600000000000001</v>
          </cell>
          <cell r="N38">
            <v>10.806451612903224</v>
          </cell>
          <cell r="O38">
            <v>0.71917808219178081</v>
          </cell>
          <cell r="P38">
            <v>19.8</v>
          </cell>
          <cell r="Q38">
            <v>24</v>
          </cell>
          <cell r="R38">
            <v>29.2</v>
          </cell>
          <cell r="T38">
            <v>24</v>
          </cell>
          <cell r="U38">
            <v>48</v>
          </cell>
        </row>
        <row r="39">
          <cell r="A39" t="str">
            <v>6337 МЯСНАЯ СО ШПИКОМ вар п/о 0,5кг 8шт ОСТАНКИНО</v>
          </cell>
          <cell r="B39">
            <v>37</v>
          </cell>
          <cell r="C39">
            <v>1</v>
          </cell>
          <cell r="D39">
            <v>18</v>
          </cell>
          <cell r="E39">
            <v>19</v>
          </cell>
          <cell r="G39">
            <v>0.5</v>
          </cell>
          <cell r="H39">
            <v>60</v>
          </cell>
          <cell r="I39">
            <v>19</v>
          </cell>
          <cell r="J39">
            <v>-1</v>
          </cell>
          <cell r="L39">
            <v>20</v>
          </cell>
          <cell r="M39">
            <v>3.6</v>
          </cell>
          <cell r="N39">
            <v>10.833333333333334</v>
          </cell>
          <cell r="O39">
            <v>5.2777777777777777</v>
          </cell>
          <cell r="P39">
            <v>5.6</v>
          </cell>
          <cell r="Q39">
            <v>4.8</v>
          </cell>
          <cell r="R39">
            <v>3.6</v>
          </cell>
          <cell r="T39">
            <v>10</v>
          </cell>
          <cell r="U39">
            <v>0</v>
          </cell>
        </row>
        <row r="40">
          <cell r="A40" t="str">
            <v>6348 ФИЛЕЙНАЯ Папа может вар п/о 0,4кг 8шт.  ОСТАНКИНО</v>
          </cell>
          <cell r="B40">
            <v>-26</v>
          </cell>
          <cell r="C40">
            <v>0</v>
          </cell>
          <cell r="D40">
            <v>2</v>
          </cell>
          <cell r="E40">
            <v>-28</v>
          </cell>
          <cell r="G40">
            <v>0.4</v>
          </cell>
          <cell r="H40">
            <v>60</v>
          </cell>
          <cell r="I40">
            <v>2</v>
          </cell>
          <cell r="J40">
            <v>0</v>
          </cell>
          <cell r="M40">
            <v>0.4</v>
          </cell>
          <cell r="N40">
            <v>-70</v>
          </cell>
          <cell r="O40" t="e">
            <v>#DIV/0!</v>
          </cell>
          <cell r="P40">
            <v>0.2</v>
          </cell>
          <cell r="Q40">
            <v>0.2</v>
          </cell>
          <cell r="R40">
            <v>0</v>
          </cell>
          <cell r="T40">
            <v>0</v>
          </cell>
          <cell r="U40">
            <v>0</v>
          </cell>
        </row>
        <row r="41">
          <cell r="A41" t="str">
            <v>6353 ЭКСТРА Папа может вар п/о 0.4кг 8шт.  ОСТАНКИНО</v>
          </cell>
          <cell r="B41">
            <v>108</v>
          </cell>
          <cell r="C41">
            <v>25</v>
          </cell>
          <cell r="D41">
            <v>35</v>
          </cell>
          <cell r="E41">
            <v>97</v>
          </cell>
          <cell r="G41">
            <v>0.4</v>
          </cell>
          <cell r="H41">
            <v>60</v>
          </cell>
          <cell r="I41">
            <v>33</v>
          </cell>
          <cell r="J41">
            <v>2</v>
          </cell>
          <cell r="M41">
            <v>7</v>
          </cell>
          <cell r="N41">
            <v>13.857142857142858</v>
          </cell>
          <cell r="O41">
            <v>7.82258064516129</v>
          </cell>
          <cell r="P41">
            <v>8</v>
          </cell>
          <cell r="Q41">
            <v>11.6</v>
          </cell>
          <cell r="R41">
            <v>12.4</v>
          </cell>
          <cell r="T41">
            <v>0</v>
          </cell>
          <cell r="U41">
            <v>0</v>
          </cell>
        </row>
        <row r="42">
          <cell r="A42" t="str">
            <v>6392 ФИЛЕЙНАЯ Папа может вар п/о 0.4кг. ОСТАНКИНО</v>
          </cell>
          <cell r="B42">
            <v>34</v>
          </cell>
          <cell r="C42">
            <v>49</v>
          </cell>
          <cell r="D42">
            <v>25</v>
          </cell>
          <cell r="E42">
            <v>57</v>
          </cell>
          <cell r="G42">
            <v>0.4</v>
          </cell>
          <cell r="H42">
            <v>60</v>
          </cell>
          <cell r="I42">
            <v>26</v>
          </cell>
          <cell r="J42">
            <v>-1</v>
          </cell>
          <cell r="M42">
            <v>5</v>
          </cell>
          <cell r="N42">
            <v>11.4</v>
          </cell>
          <cell r="O42">
            <v>6.1956521739130439</v>
          </cell>
          <cell r="P42">
            <v>8.8000000000000007</v>
          </cell>
          <cell r="Q42">
            <v>10</v>
          </cell>
          <cell r="R42">
            <v>9.1999999999999993</v>
          </cell>
          <cell r="T42">
            <v>0</v>
          </cell>
          <cell r="U42">
            <v>0</v>
          </cell>
        </row>
        <row r="43">
          <cell r="A43" t="str">
            <v>6407 ЧЕСНОЧНАЯ п/к в/у срез 0.35кг 8шт.   ОСТАНКИНО</v>
          </cell>
          <cell r="B43">
            <v>25</v>
          </cell>
          <cell r="C43">
            <v>0</v>
          </cell>
          <cell r="D43">
            <v>0</v>
          </cell>
          <cell r="E43">
            <v>25</v>
          </cell>
          <cell r="G43">
            <v>0.35</v>
          </cell>
          <cell r="I43">
            <v>1</v>
          </cell>
          <cell r="J43">
            <v>0</v>
          </cell>
          <cell r="M43">
            <v>0</v>
          </cell>
          <cell r="N43" t="e">
            <v>#DIV/0!</v>
          </cell>
          <cell r="O43">
            <v>125</v>
          </cell>
          <cell r="P43">
            <v>0</v>
          </cell>
          <cell r="Q43">
            <v>0.6</v>
          </cell>
          <cell r="R43">
            <v>0.2</v>
          </cell>
          <cell r="T43">
            <v>0</v>
          </cell>
          <cell r="U43">
            <v>0</v>
          </cell>
        </row>
        <row r="44">
          <cell r="A44" t="str">
            <v>6428 СОЧНЫЙ ГРИЛЬ ПМ сос п/о мгс 0.45кг 8шт.  ОСТАНКИНО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G44">
            <v>0.45</v>
          </cell>
          <cell r="I44">
            <v>0</v>
          </cell>
          <cell r="J44">
            <v>0</v>
          </cell>
          <cell r="M44">
            <v>0</v>
          </cell>
          <cell r="N44" t="e">
            <v>#DIV/0!</v>
          </cell>
          <cell r="O44" t="e">
            <v>#DIV/0!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U44">
            <v>0</v>
          </cell>
        </row>
        <row r="45">
          <cell r="A45" t="str">
            <v>6439 ХОТ-ДОГ Папа может сос п/о мгс 0.38кг  ОСТАНКИНО</v>
          </cell>
          <cell r="B45">
            <v>61</v>
          </cell>
          <cell r="C45">
            <v>0</v>
          </cell>
          <cell r="D45">
            <v>4</v>
          </cell>
          <cell r="E45">
            <v>57</v>
          </cell>
          <cell r="G45">
            <v>0.38</v>
          </cell>
          <cell r="H45">
            <v>45</v>
          </cell>
          <cell r="I45">
            <v>17</v>
          </cell>
          <cell r="J45">
            <v>-13</v>
          </cell>
          <cell r="M45">
            <v>0.8</v>
          </cell>
          <cell r="N45">
            <v>71.25</v>
          </cell>
          <cell r="O45">
            <v>142.5</v>
          </cell>
          <cell r="P45">
            <v>2.2000000000000002</v>
          </cell>
          <cell r="Q45">
            <v>2.4</v>
          </cell>
          <cell r="R45">
            <v>0.4</v>
          </cell>
          <cell r="T45">
            <v>0</v>
          </cell>
          <cell r="U45">
            <v>0</v>
          </cell>
        </row>
        <row r="46">
          <cell r="A46" t="str">
            <v>6450 БЕКОН с/к с/н в/у 1/100 10шт   ОСТАНКИНО</v>
          </cell>
          <cell r="B46">
            <v>87</v>
          </cell>
          <cell r="C46">
            <v>7</v>
          </cell>
          <cell r="D46">
            <v>74</v>
          </cell>
          <cell r="E46">
            <v>5</v>
          </cell>
          <cell r="G46">
            <v>0.1</v>
          </cell>
          <cell r="H46">
            <v>45</v>
          </cell>
          <cell r="I46">
            <v>79</v>
          </cell>
          <cell r="J46">
            <v>-5</v>
          </cell>
          <cell r="K46">
            <v>80</v>
          </cell>
          <cell r="L46">
            <v>70</v>
          </cell>
          <cell r="M46">
            <v>14.8</v>
          </cell>
          <cell r="N46">
            <v>10.472972972972972</v>
          </cell>
          <cell r="O46">
            <v>0.7142857142857143</v>
          </cell>
          <cell r="P46">
            <v>6.4</v>
          </cell>
          <cell r="Q46">
            <v>4.5999999999999996</v>
          </cell>
          <cell r="R46">
            <v>7</v>
          </cell>
          <cell r="T46">
            <v>7</v>
          </cell>
          <cell r="U46">
            <v>8</v>
          </cell>
        </row>
        <row r="47">
          <cell r="A47" t="str">
            <v>6452 ДЫМОВИЦА ИЗ ЛОПАТКИ к/в с/н в/у 1/150*10   ОСТАНКИНО</v>
          </cell>
          <cell r="B47">
            <v>250</v>
          </cell>
          <cell r="C47">
            <v>80</v>
          </cell>
          <cell r="D47">
            <v>184</v>
          </cell>
          <cell r="E47">
            <v>146</v>
          </cell>
          <cell r="G47">
            <v>0.15</v>
          </cell>
          <cell r="H47">
            <v>45</v>
          </cell>
          <cell r="I47">
            <v>175</v>
          </cell>
          <cell r="J47">
            <v>9</v>
          </cell>
          <cell r="L47">
            <v>220</v>
          </cell>
          <cell r="M47">
            <v>36.799999999999997</v>
          </cell>
          <cell r="N47">
            <v>9.9456521739130448</v>
          </cell>
          <cell r="O47">
            <v>5.0694444444444446</v>
          </cell>
          <cell r="P47">
            <v>19.8</v>
          </cell>
          <cell r="Q47">
            <v>29.2</v>
          </cell>
          <cell r="R47">
            <v>28.8</v>
          </cell>
          <cell r="T47">
            <v>33</v>
          </cell>
          <cell r="U47">
            <v>0</v>
          </cell>
        </row>
        <row r="48">
          <cell r="A48" t="str">
            <v>6453 ЭКСТРА Папа может с/к с/н в/у 1/100 14шт.   ОСТАНКИНО</v>
          </cell>
          <cell r="B48">
            <v>-1</v>
          </cell>
          <cell r="C48">
            <v>315</v>
          </cell>
          <cell r="D48">
            <v>22</v>
          </cell>
          <cell r="E48">
            <v>289</v>
          </cell>
          <cell r="G48">
            <v>0.1</v>
          </cell>
          <cell r="H48">
            <v>60</v>
          </cell>
          <cell r="I48">
            <v>39</v>
          </cell>
          <cell r="J48">
            <v>-17</v>
          </cell>
          <cell r="M48">
            <v>4.4000000000000004</v>
          </cell>
          <cell r="N48">
            <v>65.681818181818173</v>
          </cell>
          <cell r="O48">
            <v>15.372340425531915</v>
          </cell>
          <cell r="P48">
            <v>12.2</v>
          </cell>
          <cell r="Q48">
            <v>19.8</v>
          </cell>
          <cell r="R48">
            <v>18.8</v>
          </cell>
          <cell r="T48">
            <v>0</v>
          </cell>
          <cell r="U48">
            <v>0</v>
          </cell>
        </row>
        <row r="49">
          <cell r="A49" t="str">
            <v>6454 АРОМАТНАЯ с/к с/н в/у 1/100 10шт ОСТАНКИНО</v>
          </cell>
          <cell r="B49">
            <v>363</v>
          </cell>
          <cell r="C49">
            <v>84</v>
          </cell>
          <cell r="D49">
            <v>209</v>
          </cell>
          <cell r="E49">
            <v>234</v>
          </cell>
          <cell r="G49">
            <v>0.1</v>
          </cell>
          <cell r="H49">
            <v>60</v>
          </cell>
          <cell r="I49">
            <v>204</v>
          </cell>
          <cell r="J49">
            <v>5</v>
          </cell>
          <cell r="L49">
            <v>200</v>
          </cell>
          <cell r="M49">
            <v>41.8</v>
          </cell>
          <cell r="N49">
            <v>10.382775119617225</v>
          </cell>
          <cell r="O49">
            <v>6</v>
          </cell>
          <cell r="P49">
            <v>60.6</v>
          </cell>
          <cell r="Q49">
            <v>70.2</v>
          </cell>
          <cell r="R49">
            <v>39</v>
          </cell>
          <cell r="T49">
            <v>20</v>
          </cell>
          <cell r="U49">
            <v>0</v>
          </cell>
        </row>
        <row r="50">
          <cell r="A50" t="str">
            <v>6459 СЕРВЕЛАТ ШВЕЙЦАРСКИЙ в/к с/н в/у 1/100  ОСТАНКИНО</v>
          </cell>
          <cell r="B50">
            <v>0</v>
          </cell>
          <cell r="C50">
            <v>60</v>
          </cell>
          <cell r="D50">
            <v>31</v>
          </cell>
          <cell r="E50">
            <v>29</v>
          </cell>
          <cell r="G50">
            <v>0.1</v>
          </cell>
          <cell r="H50">
            <v>45</v>
          </cell>
          <cell r="I50">
            <v>54</v>
          </cell>
          <cell r="J50">
            <v>-23</v>
          </cell>
          <cell r="L50">
            <v>35</v>
          </cell>
          <cell r="M50">
            <v>6.2</v>
          </cell>
          <cell r="N50">
            <v>10.32258064516129</v>
          </cell>
          <cell r="O50">
            <v>3.4523809523809521</v>
          </cell>
          <cell r="P50">
            <v>5.8</v>
          </cell>
          <cell r="Q50">
            <v>7.6</v>
          </cell>
          <cell r="R50">
            <v>8.4</v>
          </cell>
          <cell r="T50">
            <v>3.5</v>
          </cell>
          <cell r="U50">
            <v>0</v>
          </cell>
        </row>
        <row r="51">
          <cell r="A51" t="str">
            <v>6475 С СЫРОМ Папа может сос ц/о мгс 0.4кг 6шт  ОСТАНКИНО</v>
          </cell>
          <cell r="B51">
            <v>0</v>
          </cell>
          <cell r="C51">
            <v>4</v>
          </cell>
          <cell r="D51">
            <v>0</v>
          </cell>
          <cell r="E51">
            <v>0</v>
          </cell>
          <cell r="G51">
            <v>0.4</v>
          </cell>
          <cell r="H51">
            <v>45</v>
          </cell>
          <cell r="I51">
            <v>19</v>
          </cell>
          <cell r="J51">
            <v>-19</v>
          </cell>
          <cell r="M51">
            <v>0</v>
          </cell>
          <cell r="N51" t="e">
            <v>#DIV/0!</v>
          </cell>
          <cell r="O51">
            <v>0</v>
          </cell>
          <cell r="P51">
            <v>2.8</v>
          </cell>
          <cell r="Q51">
            <v>3.2</v>
          </cell>
          <cell r="R51">
            <v>3.8</v>
          </cell>
          <cell r="T51">
            <v>0</v>
          </cell>
          <cell r="U51">
            <v>0</v>
          </cell>
        </row>
        <row r="52">
          <cell r="A52" t="str">
            <v>6500 КАРБОНАД к/в в/с с/н в/у 1/150 8шт.  ОСТАНКИНО</v>
          </cell>
          <cell r="B52">
            <v>81</v>
          </cell>
          <cell r="C52">
            <v>3</v>
          </cell>
          <cell r="D52">
            <v>70</v>
          </cell>
          <cell r="E52">
            <v>11</v>
          </cell>
          <cell r="G52">
            <v>0.15</v>
          </cell>
          <cell r="I52">
            <v>212</v>
          </cell>
          <cell r="J52">
            <v>-142</v>
          </cell>
          <cell r="K52">
            <v>120</v>
          </cell>
          <cell r="L52">
            <v>15</v>
          </cell>
          <cell r="M52">
            <v>14</v>
          </cell>
          <cell r="N52">
            <v>10.428571428571429</v>
          </cell>
          <cell r="O52">
            <v>0.4621848739495798</v>
          </cell>
          <cell r="P52">
            <v>1.6</v>
          </cell>
          <cell r="Q52">
            <v>0</v>
          </cell>
          <cell r="R52">
            <v>23.8</v>
          </cell>
          <cell r="T52">
            <v>2.25</v>
          </cell>
          <cell r="U52">
            <v>18</v>
          </cell>
        </row>
        <row r="53">
          <cell r="A53" t="str">
            <v>6534 СЕРВЕЛАТ ФИНСКИЙ СН в/к п/о 0.35кг 8шт  ОСТАНКИНО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G53">
            <v>0.35</v>
          </cell>
          <cell r="I53">
            <v>0</v>
          </cell>
          <cell r="J53">
            <v>0</v>
          </cell>
          <cell r="M53">
            <v>0</v>
          </cell>
          <cell r="N53" t="e">
            <v>#DIV/0!</v>
          </cell>
          <cell r="O53" t="e">
            <v>#DIV/0!</v>
          </cell>
          <cell r="P53">
            <v>0</v>
          </cell>
          <cell r="Q53">
            <v>0</v>
          </cell>
          <cell r="R53">
            <v>0</v>
          </cell>
          <cell r="T53">
            <v>0</v>
          </cell>
          <cell r="U53">
            <v>0</v>
          </cell>
        </row>
        <row r="54">
          <cell r="A54" t="str">
            <v>6562 СЕРВЕЛАТ КАРЕЛЬСКИЙ СН в/к в/у 0,28кг  ОСТАНКИНО</v>
          </cell>
          <cell r="B54">
            <v>3</v>
          </cell>
          <cell r="C54">
            <v>18</v>
          </cell>
          <cell r="D54">
            <v>6</v>
          </cell>
          <cell r="E54">
            <v>14</v>
          </cell>
          <cell r="G54">
            <v>0.28000000000000003</v>
          </cell>
          <cell r="I54">
            <v>5</v>
          </cell>
          <cell r="J54">
            <v>0</v>
          </cell>
          <cell r="M54">
            <v>1.2</v>
          </cell>
          <cell r="N54">
            <v>11.666666666666668</v>
          </cell>
          <cell r="O54">
            <v>8.75</v>
          </cell>
          <cell r="P54">
            <v>2.6</v>
          </cell>
          <cell r="Q54">
            <v>4.8</v>
          </cell>
          <cell r="R54">
            <v>1.6</v>
          </cell>
          <cell r="T54">
            <v>0</v>
          </cell>
          <cell r="U54">
            <v>0</v>
          </cell>
        </row>
        <row r="55">
          <cell r="A55" t="str">
            <v>6564 СЕРВЕЛАТ ОРЕХОВЫЙ ПМ в/к в/у 0.31кг 8шт.  ОСТАНКИНО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G55">
            <v>0.31</v>
          </cell>
          <cell r="H55">
            <v>45</v>
          </cell>
          <cell r="I55">
            <v>7</v>
          </cell>
          <cell r="J55">
            <v>-7</v>
          </cell>
          <cell r="M55">
            <v>0</v>
          </cell>
          <cell r="N55" t="e">
            <v>#DIV/0!</v>
          </cell>
          <cell r="O55" t="e">
            <v>#DIV/0!</v>
          </cell>
          <cell r="P55">
            <v>0</v>
          </cell>
          <cell r="Q55">
            <v>0</v>
          </cell>
          <cell r="R55">
            <v>0</v>
          </cell>
          <cell r="T55">
            <v>0</v>
          </cell>
          <cell r="U55">
            <v>0</v>
          </cell>
        </row>
        <row r="56">
          <cell r="A56" t="str">
            <v>6590 СЛИВОЧНЫЕ СН сос п/о мгс 0.41кг 10шт.  ОСТАНКИНО</v>
          </cell>
          <cell r="B56">
            <v>0</v>
          </cell>
          <cell r="C56">
            <v>4</v>
          </cell>
          <cell r="D56">
            <v>0</v>
          </cell>
          <cell r="E56">
            <v>0</v>
          </cell>
          <cell r="G56">
            <v>0.41</v>
          </cell>
          <cell r="H56">
            <v>45</v>
          </cell>
          <cell r="I56">
            <v>2</v>
          </cell>
          <cell r="J56">
            <v>-2</v>
          </cell>
          <cell r="M56">
            <v>0</v>
          </cell>
          <cell r="N56" t="e">
            <v>#DIV/0!</v>
          </cell>
          <cell r="O56" t="e">
            <v>#DIV/0!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U56">
            <v>0</v>
          </cell>
        </row>
        <row r="57">
          <cell r="A57" t="str">
            <v>6593 ДОКТОРСКАЯ СН вар п/о 0.45кг 8шт.  ОСТАНКИНО</v>
          </cell>
          <cell r="B57">
            <v>7</v>
          </cell>
          <cell r="C57">
            <v>0</v>
          </cell>
          <cell r="D57">
            <v>7</v>
          </cell>
          <cell r="E57">
            <v>0</v>
          </cell>
          <cell r="G57">
            <v>0.45</v>
          </cell>
          <cell r="H57">
            <v>60</v>
          </cell>
          <cell r="I57">
            <v>12</v>
          </cell>
          <cell r="J57">
            <v>-5</v>
          </cell>
          <cell r="K57">
            <v>16</v>
          </cell>
          <cell r="M57">
            <v>1.4</v>
          </cell>
          <cell r="N57">
            <v>11.428571428571429</v>
          </cell>
          <cell r="O57">
            <v>0</v>
          </cell>
          <cell r="P57">
            <v>0</v>
          </cell>
          <cell r="Q57">
            <v>1.2</v>
          </cell>
          <cell r="R57">
            <v>2.2000000000000002</v>
          </cell>
          <cell r="T57">
            <v>0</v>
          </cell>
          <cell r="U57">
            <v>7.2</v>
          </cell>
        </row>
        <row r="58">
          <cell r="A58" t="str">
            <v>6595 МОЛОЧНАЯ СН вар п/о 0.45кг 8шт.  ОСТАНКИНО</v>
          </cell>
          <cell r="B58">
            <v>12</v>
          </cell>
          <cell r="C58">
            <v>1</v>
          </cell>
          <cell r="D58">
            <v>14</v>
          </cell>
          <cell r="E58">
            <v>-1</v>
          </cell>
          <cell r="G58">
            <v>0.45</v>
          </cell>
          <cell r="H58">
            <v>60</v>
          </cell>
          <cell r="I58">
            <v>14</v>
          </cell>
          <cell r="J58">
            <v>0</v>
          </cell>
          <cell r="L58">
            <v>30</v>
          </cell>
          <cell r="M58">
            <v>2.8</v>
          </cell>
          <cell r="N58">
            <v>10.357142857142858</v>
          </cell>
          <cell r="O58">
            <v>-0.7142857142857143</v>
          </cell>
          <cell r="P58">
            <v>2</v>
          </cell>
          <cell r="Q58">
            <v>2.4</v>
          </cell>
          <cell r="R58">
            <v>1.4</v>
          </cell>
          <cell r="T58">
            <v>13.5</v>
          </cell>
          <cell r="U58">
            <v>0</v>
          </cell>
        </row>
        <row r="59">
          <cell r="A59" t="str">
            <v>6597 РУССКАЯ СН вар п/о 0.45кг 8шт.  ОСТАНКИНО</v>
          </cell>
          <cell r="B59">
            <v>17</v>
          </cell>
          <cell r="C59">
            <v>0</v>
          </cell>
          <cell r="D59">
            <v>14</v>
          </cell>
          <cell r="E59">
            <v>3</v>
          </cell>
          <cell r="G59">
            <v>0.45</v>
          </cell>
          <cell r="H59">
            <v>60</v>
          </cell>
          <cell r="I59">
            <v>14</v>
          </cell>
          <cell r="J59">
            <v>0</v>
          </cell>
          <cell r="L59">
            <v>25</v>
          </cell>
          <cell r="M59">
            <v>2.8</v>
          </cell>
          <cell r="N59">
            <v>10</v>
          </cell>
          <cell r="O59">
            <v>3.75</v>
          </cell>
          <cell r="P59">
            <v>2.6</v>
          </cell>
          <cell r="Q59">
            <v>2.8</v>
          </cell>
          <cell r="R59">
            <v>0.8</v>
          </cell>
          <cell r="T59">
            <v>11.25</v>
          </cell>
          <cell r="U59">
            <v>0</v>
          </cell>
        </row>
        <row r="60">
          <cell r="A60" t="str">
            <v>6636 БАЛЫКОВАЯ СН в/к п/о 0,35кг 8шт  ОСТАНКИНО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G60">
            <v>0.35</v>
          </cell>
          <cell r="I60">
            <v>0</v>
          </cell>
          <cell r="J60">
            <v>0</v>
          </cell>
          <cell r="M60">
            <v>0</v>
          </cell>
          <cell r="N60" t="e">
            <v>#DIV/0!</v>
          </cell>
          <cell r="O60" t="e">
            <v>#DIV/0!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</row>
        <row r="61">
          <cell r="A61" t="str">
            <v>6641 СЛИВОЧНЫЕ ПМ сос п/о мгс 0,41кг 10шт.  ОСТАНКИНО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G61">
            <v>0.41</v>
          </cell>
          <cell r="H61">
            <v>45</v>
          </cell>
          <cell r="I61">
            <v>0</v>
          </cell>
          <cell r="J61">
            <v>0</v>
          </cell>
          <cell r="M61">
            <v>0</v>
          </cell>
          <cell r="N61" t="e">
            <v>#DIV/0!</v>
          </cell>
          <cell r="O61" t="e">
            <v>#DIV/0!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</row>
        <row r="62">
          <cell r="A62" t="str">
            <v>6642 СОЧНЫЙ ГРИЛЬ ПМ сос п/о мгс 0,41кг 8шт.  ОСТАНКИНО</v>
          </cell>
          <cell r="B62">
            <v>-9</v>
          </cell>
          <cell r="C62">
            <v>9</v>
          </cell>
          <cell r="D62">
            <v>0</v>
          </cell>
          <cell r="E62">
            <v>0</v>
          </cell>
          <cell r="G62">
            <v>0.41</v>
          </cell>
          <cell r="H62">
            <v>45</v>
          </cell>
          <cell r="I62">
            <v>0</v>
          </cell>
          <cell r="J62">
            <v>0</v>
          </cell>
          <cell r="M62">
            <v>0</v>
          </cell>
          <cell r="N62" t="e">
            <v>#DIV/0!</v>
          </cell>
          <cell r="O62">
            <v>0</v>
          </cell>
          <cell r="P62">
            <v>1.2</v>
          </cell>
          <cell r="Q62">
            <v>1.2</v>
          </cell>
          <cell r="R62">
            <v>0.6</v>
          </cell>
          <cell r="T62">
            <v>0</v>
          </cell>
          <cell r="U62">
            <v>0</v>
          </cell>
        </row>
        <row r="63">
          <cell r="A63" t="str">
            <v>6644 СОЧНЫЕ ПМ сос п/о мгс 0,41кг 10шт.  ОСТАНКИНО</v>
          </cell>
          <cell r="B63">
            <v>-8</v>
          </cell>
          <cell r="C63">
            <v>10</v>
          </cell>
          <cell r="D63">
            <v>2</v>
          </cell>
          <cell r="E63">
            <v>0</v>
          </cell>
          <cell r="G63">
            <v>0.41</v>
          </cell>
          <cell r="H63">
            <v>45</v>
          </cell>
          <cell r="I63">
            <v>2</v>
          </cell>
          <cell r="J63">
            <v>0</v>
          </cell>
          <cell r="M63">
            <v>0.4</v>
          </cell>
          <cell r="N63">
            <v>0</v>
          </cell>
          <cell r="O63">
            <v>0</v>
          </cell>
          <cell r="P63">
            <v>0.4</v>
          </cell>
          <cell r="Q63">
            <v>0.4</v>
          </cell>
          <cell r="R63">
            <v>1.2</v>
          </cell>
          <cell r="T63">
            <v>0</v>
          </cell>
          <cell r="U63">
            <v>0</v>
          </cell>
        </row>
        <row r="64">
          <cell r="A64" t="str">
            <v>6665 БАЛЫКОВАЯ Папа Может п/к в/у 0,31кг 8шт ОСТАНКИНО</v>
          </cell>
          <cell r="B64">
            <v>40</v>
          </cell>
          <cell r="C64">
            <v>17</v>
          </cell>
          <cell r="D64">
            <v>37</v>
          </cell>
          <cell r="E64">
            <v>-1</v>
          </cell>
          <cell r="G64">
            <v>0.31</v>
          </cell>
          <cell r="H64">
            <v>45</v>
          </cell>
          <cell r="I64">
            <v>34</v>
          </cell>
          <cell r="J64">
            <v>3</v>
          </cell>
          <cell r="K64">
            <v>24</v>
          </cell>
          <cell r="L64">
            <v>50</v>
          </cell>
          <cell r="M64">
            <v>7.4</v>
          </cell>
          <cell r="N64">
            <v>9.8648648648648649</v>
          </cell>
          <cell r="O64">
            <v>-0.10869565217391305</v>
          </cell>
          <cell r="P64">
            <v>7.8</v>
          </cell>
          <cell r="Q64">
            <v>11.6</v>
          </cell>
          <cell r="R64">
            <v>9.1999999999999993</v>
          </cell>
          <cell r="T64">
            <v>15.5</v>
          </cell>
          <cell r="U64">
            <v>7.4399999999999995</v>
          </cell>
        </row>
        <row r="65">
          <cell r="A65" t="str">
            <v>6676 ЧЕСНОЧНАЯ Папа может п/к в/у 0.35кг 8шт.   ОСТАНКИНО</v>
          </cell>
          <cell r="B65">
            <v>33</v>
          </cell>
          <cell r="C65">
            <v>1</v>
          </cell>
          <cell r="D65">
            <v>12</v>
          </cell>
          <cell r="E65">
            <v>21</v>
          </cell>
          <cell r="G65">
            <v>0.35</v>
          </cell>
          <cell r="H65">
            <v>45</v>
          </cell>
          <cell r="I65">
            <v>19</v>
          </cell>
          <cell r="J65">
            <v>-7</v>
          </cell>
          <cell r="K65">
            <v>48</v>
          </cell>
          <cell r="M65">
            <v>2.4</v>
          </cell>
          <cell r="N65">
            <v>28.75</v>
          </cell>
          <cell r="O65">
            <v>3.8888888888888888</v>
          </cell>
          <cell r="P65">
            <v>6.6</v>
          </cell>
          <cell r="Q65">
            <v>10.6</v>
          </cell>
          <cell r="R65">
            <v>5.4</v>
          </cell>
          <cell r="T65">
            <v>0</v>
          </cell>
          <cell r="U65">
            <v>16.799999999999997</v>
          </cell>
        </row>
        <row r="66">
          <cell r="A66" t="str">
            <v>6683 СЕРВЕЛАТ ЗЕРНИСТЫЙ ПМ в/к в/у 0,35кг  ОСТАНКИНО</v>
          </cell>
          <cell r="B66">
            <v>51</v>
          </cell>
          <cell r="C66">
            <v>168</v>
          </cell>
          <cell r="D66">
            <v>89</v>
          </cell>
          <cell r="E66">
            <v>127</v>
          </cell>
          <cell r="G66">
            <v>0.35</v>
          </cell>
          <cell r="H66">
            <v>45</v>
          </cell>
          <cell r="I66">
            <v>85</v>
          </cell>
          <cell r="J66">
            <v>4</v>
          </cell>
          <cell r="K66">
            <v>160</v>
          </cell>
          <cell r="M66">
            <v>17.8</v>
          </cell>
          <cell r="N66">
            <v>16.123595505617978</v>
          </cell>
          <cell r="O66">
            <v>5.7207207207207205</v>
          </cell>
          <cell r="P66">
            <v>18.600000000000001</v>
          </cell>
          <cell r="Q66">
            <v>21.6</v>
          </cell>
          <cell r="R66">
            <v>22.2</v>
          </cell>
          <cell r="T66">
            <v>0</v>
          </cell>
          <cell r="U66">
            <v>56</v>
          </cell>
        </row>
        <row r="67">
          <cell r="A67" t="str">
            <v>6684 СЕРВЕЛАТ КАРЕЛЬСКИЙ ПМ в/к в/у 0.28кг  ОСТАНКИНО</v>
          </cell>
          <cell r="B67">
            <v>1</v>
          </cell>
          <cell r="C67">
            <v>83</v>
          </cell>
          <cell r="D67">
            <v>22</v>
          </cell>
          <cell r="E67">
            <v>63</v>
          </cell>
          <cell r="G67">
            <v>0.28000000000000003</v>
          </cell>
          <cell r="H67">
            <v>45</v>
          </cell>
          <cell r="I67">
            <v>36</v>
          </cell>
          <cell r="J67">
            <v>-14</v>
          </cell>
          <cell r="K67">
            <v>48</v>
          </cell>
          <cell r="M67">
            <v>4.4000000000000004</v>
          </cell>
          <cell r="N67">
            <v>25.227272727272727</v>
          </cell>
          <cell r="O67">
            <v>5.625</v>
          </cell>
          <cell r="P67">
            <v>1.6</v>
          </cell>
          <cell r="Q67">
            <v>4.8</v>
          </cell>
          <cell r="R67">
            <v>11.2</v>
          </cell>
          <cell r="T67">
            <v>0</v>
          </cell>
          <cell r="U67">
            <v>13.440000000000001</v>
          </cell>
        </row>
        <row r="68">
          <cell r="A68" t="str">
            <v>6689 СЕРВЕЛАТ ОХОТНИЧИЙ ПМ в/к в/у 0,35кг 8шт  ОСТАНКИНО</v>
          </cell>
          <cell r="B68">
            <v>54</v>
          </cell>
          <cell r="C68">
            <v>200</v>
          </cell>
          <cell r="D68">
            <v>79</v>
          </cell>
          <cell r="E68">
            <v>176</v>
          </cell>
          <cell r="G68">
            <v>0.35</v>
          </cell>
          <cell r="H68">
            <v>45</v>
          </cell>
          <cell r="I68">
            <v>72</v>
          </cell>
          <cell r="J68">
            <v>7</v>
          </cell>
          <cell r="K68">
            <v>80</v>
          </cell>
          <cell r="M68">
            <v>15.8</v>
          </cell>
          <cell r="N68">
            <v>16.202531645569618</v>
          </cell>
          <cell r="O68">
            <v>6.7692307692307692</v>
          </cell>
          <cell r="P68">
            <v>19.399999999999999</v>
          </cell>
          <cell r="Q68">
            <v>27.2</v>
          </cell>
          <cell r="R68">
            <v>26</v>
          </cell>
          <cell r="T68">
            <v>0</v>
          </cell>
          <cell r="U68">
            <v>28</v>
          </cell>
        </row>
        <row r="69">
          <cell r="A69" t="str">
            <v>6697 СЕРВЕЛАТ ФИНСКИЙ ПМ в/к в/у 0,35кг 8шт.  ОСТАНКИНО</v>
          </cell>
          <cell r="B69">
            <v>46</v>
          </cell>
          <cell r="C69">
            <v>204</v>
          </cell>
          <cell r="D69">
            <v>87</v>
          </cell>
          <cell r="E69">
            <v>149</v>
          </cell>
          <cell r="G69">
            <v>0.35</v>
          </cell>
          <cell r="H69">
            <v>45</v>
          </cell>
          <cell r="I69">
            <v>84</v>
          </cell>
          <cell r="J69">
            <v>3</v>
          </cell>
          <cell r="K69">
            <v>80</v>
          </cell>
          <cell r="M69">
            <v>17.399999999999999</v>
          </cell>
          <cell r="N69">
            <v>13.160919540229886</v>
          </cell>
          <cell r="O69">
            <v>5.3597122302158269</v>
          </cell>
          <cell r="P69">
            <v>20</v>
          </cell>
          <cell r="Q69">
            <v>26</v>
          </cell>
          <cell r="R69">
            <v>27.8</v>
          </cell>
          <cell r="T69">
            <v>0</v>
          </cell>
          <cell r="U69">
            <v>28</v>
          </cell>
        </row>
        <row r="70">
          <cell r="A70" t="str">
            <v>6713 СОЧНЫЙ ГРИЛЬ ПМ сос п/о мгс 0,41 кг 8 шт ОСТАНКИНО</v>
          </cell>
          <cell r="B70">
            <v>92</v>
          </cell>
          <cell r="C70">
            <v>62</v>
          </cell>
          <cell r="D70">
            <v>53</v>
          </cell>
          <cell r="E70">
            <v>68</v>
          </cell>
          <cell r="G70">
            <v>0.41</v>
          </cell>
          <cell r="I70">
            <v>53</v>
          </cell>
          <cell r="J70">
            <v>0</v>
          </cell>
          <cell r="L70">
            <v>40</v>
          </cell>
          <cell r="M70">
            <v>10.6</v>
          </cell>
          <cell r="N70">
            <v>10.188679245283019</v>
          </cell>
          <cell r="O70">
            <v>4.0476190476190474</v>
          </cell>
          <cell r="P70">
            <v>14.2</v>
          </cell>
          <cell r="Q70">
            <v>19.2</v>
          </cell>
          <cell r="R70">
            <v>16.8</v>
          </cell>
          <cell r="T70">
            <v>16.399999999999999</v>
          </cell>
          <cell r="U70">
            <v>0</v>
          </cell>
        </row>
        <row r="71">
          <cell r="A71" t="str">
            <v>6722 СОЧНЫЕ ПМ сос п/о мгс 0,41кг 10шт.  ОСТАНКИНО</v>
          </cell>
          <cell r="B71">
            <v>99</v>
          </cell>
          <cell r="C71">
            <v>73</v>
          </cell>
          <cell r="D71">
            <v>65</v>
          </cell>
          <cell r="E71">
            <v>68</v>
          </cell>
          <cell r="G71">
            <v>0.41</v>
          </cell>
          <cell r="I71">
            <v>62</v>
          </cell>
          <cell r="J71">
            <v>3</v>
          </cell>
          <cell r="L71">
            <v>60</v>
          </cell>
          <cell r="M71">
            <v>13</v>
          </cell>
          <cell r="N71">
            <v>9.8461538461538467</v>
          </cell>
          <cell r="O71">
            <v>3.5789473684210527</v>
          </cell>
          <cell r="P71">
            <v>18.399999999999999</v>
          </cell>
          <cell r="Q71">
            <v>21.2</v>
          </cell>
          <cell r="R71">
            <v>19</v>
          </cell>
          <cell r="T71">
            <v>24.599999999999998</v>
          </cell>
          <cell r="U71">
            <v>0</v>
          </cell>
        </row>
        <row r="72">
          <cell r="A72" t="str">
            <v>6726 СЛИВОЧНЫЕ ПМ сос п/о мгс 0.41кг 10шт.  ОСТАНКИНО</v>
          </cell>
          <cell r="B72">
            <v>16</v>
          </cell>
          <cell r="C72">
            <v>133</v>
          </cell>
          <cell r="D72">
            <v>44</v>
          </cell>
          <cell r="E72">
            <v>92</v>
          </cell>
          <cell r="G72">
            <v>0.41</v>
          </cell>
          <cell r="I72">
            <v>67</v>
          </cell>
          <cell r="J72">
            <v>-23</v>
          </cell>
          <cell r="M72">
            <v>8.8000000000000007</v>
          </cell>
          <cell r="N72">
            <v>10.454545454545453</v>
          </cell>
          <cell r="O72">
            <v>4.8936170212765955</v>
          </cell>
          <cell r="P72">
            <v>14.8</v>
          </cell>
          <cell r="Q72">
            <v>22.4</v>
          </cell>
          <cell r="R72">
            <v>18.8</v>
          </cell>
          <cell r="T72">
            <v>0</v>
          </cell>
          <cell r="U72">
            <v>0</v>
          </cell>
        </row>
        <row r="73">
          <cell r="A73" t="str">
            <v>6415 БАЛЫКОВАЯ Коровино п/к в/у 0.84кг 6шт.  ОСТАНКИНО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G73">
            <v>0.84</v>
          </cell>
          <cell r="I73">
            <v>0</v>
          </cell>
          <cell r="J73">
            <v>0</v>
          </cell>
          <cell r="M73">
            <v>0</v>
          </cell>
          <cell r="N73" t="e">
            <v>#DIV/0!</v>
          </cell>
          <cell r="O73" t="e">
            <v>#DIV/0!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</row>
        <row r="74">
          <cell r="A74" t="str">
            <v>6716 ОСОБАЯ Коровино (в сетке) 0.5кг 8шт.  ОСТАНКИНО</v>
          </cell>
          <cell r="B74">
            <v>34</v>
          </cell>
          <cell r="C74">
            <v>3</v>
          </cell>
          <cell r="D74">
            <v>25</v>
          </cell>
          <cell r="E74">
            <v>12</v>
          </cell>
          <cell r="G74">
            <v>0.5</v>
          </cell>
          <cell r="H74">
            <v>60</v>
          </cell>
          <cell r="I74">
            <v>25</v>
          </cell>
          <cell r="J74">
            <v>0</v>
          </cell>
          <cell r="L74">
            <v>40</v>
          </cell>
          <cell r="M74">
            <v>5</v>
          </cell>
          <cell r="N74">
            <v>10.4</v>
          </cell>
          <cell r="O74">
            <v>4.615384615384615</v>
          </cell>
          <cell r="P74">
            <v>2.6</v>
          </cell>
          <cell r="Q74">
            <v>3.4</v>
          </cell>
          <cell r="R74">
            <v>2.6</v>
          </cell>
          <cell r="T74">
            <v>20</v>
          </cell>
          <cell r="U74">
            <v>0</v>
          </cell>
        </row>
        <row r="75">
          <cell r="A75" t="str">
            <v>Итого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I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I2">
            <v>0</v>
          </cell>
        </row>
        <row r="3">
          <cell r="B3">
            <v>0</v>
          </cell>
          <cell r="C3">
            <v>0</v>
          </cell>
          <cell r="D3" t="str">
            <v>08 по 13</v>
          </cell>
          <cell r="E3">
            <v>0</v>
          </cell>
          <cell r="I3" t="str">
            <v>08 по 13</v>
          </cell>
          <cell r="J3" t="str">
            <v>08 по 13</v>
          </cell>
          <cell r="K3">
            <v>45308</v>
          </cell>
          <cell r="L3">
            <v>44946</v>
          </cell>
          <cell r="M3" t="str">
            <v>08 по 13</v>
          </cell>
          <cell r="T3">
            <v>0</v>
          </cell>
          <cell r="U3">
            <v>0</v>
          </cell>
        </row>
        <row r="4">
          <cell r="A4" t="str">
            <v>Номенклатура</v>
          </cell>
          <cell r="B4" t="str">
            <v>Начальный остаток</v>
          </cell>
          <cell r="C4" t="str">
            <v>Приход</v>
          </cell>
          <cell r="D4" t="str">
            <v>Расход</v>
          </cell>
          <cell r="E4" t="str">
            <v>Конечный остаток</v>
          </cell>
          <cell r="F4" t="str">
            <v>Метка</v>
          </cell>
          <cell r="G4" t="str">
            <v>Кратность</v>
          </cell>
          <cell r="H4" t="str">
            <v>Сроки</v>
          </cell>
          <cell r="I4" t="str">
            <v>Заявки</v>
          </cell>
          <cell r="J4" t="str">
            <v>Разница</v>
          </cell>
          <cell r="K4" t="str">
            <v>Заказ  в Пути</v>
          </cell>
          <cell r="L4" t="str">
            <v>Основной заказ</v>
          </cell>
          <cell r="M4" t="str">
            <v>Ср-пр в день</v>
          </cell>
          <cell r="N4" t="str">
            <v>Остаток на кол-во дней</v>
          </cell>
          <cell r="O4" t="str">
            <v>Остаток Факт</v>
          </cell>
          <cell r="P4" t="str">
            <v>Средние прод. На  06.01</v>
          </cell>
          <cell r="Q4" t="str">
            <v>Средние прод. На  15.12</v>
          </cell>
          <cell r="R4" t="str">
            <v>Средние прод. На  28.12</v>
          </cell>
          <cell r="S4" t="str">
            <v>Коментарий</v>
          </cell>
          <cell r="T4" t="str">
            <v>Вес</v>
          </cell>
          <cell r="U4" t="str">
            <v>Вес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 t="str">
            <v>Останкино ООО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 t="str">
            <v>ООО Останкино-Краснодар</v>
          </cell>
          <cell r="B7">
            <v>0</v>
          </cell>
          <cell r="C7">
            <v>0</v>
          </cell>
          <cell r="D7">
            <v>2708.29</v>
          </cell>
          <cell r="E7">
            <v>2664.201</v>
          </cell>
          <cell r="I7">
            <v>3421.3</v>
          </cell>
          <cell r="J7">
            <v>-713.01</v>
          </cell>
          <cell r="K7">
            <v>1302</v>
          </cell>
          <cell r="L7">
            <v>0</v>
          </cell>
          <cell r="M7">
            <v>880.52739999999972</v>
          </cell>
          <cell r="P7">
            <v>425.92400000000015</v>
          </cell>
          <cell r="Q7">
            <v>169.32999999999998</v>
          </cell>
          <cell r="R7">
            <v>880.52739999999972</v>
          </cell>
          <cell r="T7" t="e">
            <v>#VALUE!</v>
          </cell>
          <cell r="U7">
            <v>504.16000000000008</v>
          </cell>
        </row>
        <row r="8">
          <cell r="A8" t="str">
            <v>3717 СОЧНЫЕ сос п/о мгс 1*6 ОСТАНКИНО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G8">
            <v>1</v>
          </cell>
          <cell r="H8">
            <v>45</v>
          </cell>
          <cell r="I8">
            <v>0</v>
          </cell>
          <cell r="J8">
            <v>0</v>
          </cell>
          <cell r="M8">
            <v>0</v>
          </cell>
          <cell r="N8" t="e">
            <v>#DIV/0!</v>
          </cell>
          <cell r="O8">
            <v>0</v>
          </cell>
          <cell r="P8">
            <v>0</v>
          </cell>
          <cell r="Q8">
            <v>0.4204</v>
          </cell>
          <cell r="R8">
            <v>0.42519999999999997</v>
          </cell>
          <cell r="T8">
            <v>0</v>
          </cell>
          <cell r="U8">
            <v>0</v>
          </cell>
        </row>
        <row r="9">
          <cell r="A9" t="str">
            <v>4063 МЯСНАЯ Папа может вар п/о_Л   ОСТАНКИНО</v>
          </cell>
          <cell r="B9">
            <v>13.468999999999999</v>
          </cell>
          <cell r="C9">
            <v>20.268000000000001</v>
          </cell>
          <cell r="D9">
            <v>5.4480000000000004</v>
          </cell>
          <cell r="E9">
            <v>28.289000000000001</v>
          </cell>
          <cell r="G9">
            <v>1</v>
          </cell>
          <cell r="H9">
            <v>60</v>
          </cell>
          <cell r="I9">
            <v>5.3</v>
          </cell>
          <cell r="J9">
            <v>0.14800000000000058</v>
          </cell>
          <cell r="K9">
            <v>16</v>
          </cell>
          <cell r="M9">
            <v>1.0896000000000001</v>
          </cell>
          <cell r="N9">
            <v>40.647026431718061</v>
          </cell>
          <cell r="O9">
            <v>9.5261988146551726</v>
          </cell>
          <cell r="P9">
            <v>1.3653999999999999</v>
          </cell>
          <cell r="Q9">
            <v>0</v>
          </cell>
          <cell r="R9">
            <v>2.9696000000000002</v>
          </cell>
          <cell r="T9">
            <v>16</v>
          </cell>
          <cell r="U9">
            <v>0</v>
          </cell>
        </row>
        <row r="10">
          <cell r="A10" t="str">
            <v>5246 ДОКТОРСКАЯ ПРЕМИУМ вар б/о мгс_30с ОСТАНКИНО</v>
          </cell>
          <cell r="B10">
            <v>47.274999999999999</v>
          </cell>
          <cell r="C10">
            <v>0</v>
          </cell>
          <cell r="D10">
            <v>2.9359999999999999</v>
          </cell>
          <cell r="E10">
            <v>44.338999999999999</v>
          </cell>
          <cell r="F10" t="str">
            <v>не заказ</v>
          </cell>
          <cell r="G10">
            <v>1</v>
          </cell>
          <cell r="H10">
            <v>30</v>
          </cell>
          <cell r="I10">
            <v>3</v>
          </cell>
          <cell r="J10">
            <v>-6.4000000000000057E-2</v>
          </cell>
          <cell r="M10">
            <v>0.58719999999999994</v>
          </cell>
          <cell r="N10">
            <v>75.509196185286115</v>
          </cell>
          <cell r="O10">
            <v>24.97127731471052</v>
          </cell>
          <cell r="P10">
            <v>1.1774</v>
          </cell>
          <cell r="Q10">
            <v>6.7834000000000003</v>
          </cell>
          <cell r="R10">
            <v>1.7756000000000001</v>
          </cell>
          <cell r="T10">
            <v>0</v>
          </cell>
          <cell r="U10">
            <v>0</v>
          </cell>
        </row>
        <row r="11">
          <cell r="A11" t="str">
            <v>5247 РУССКАЯ ПРЕМИУМ вар б/о мгс_30с ОСТАНКИНО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не заказ</v>
          </cell>
          <cell r="G11">
            <v>1</v>
          </cell>
          <cell r="H11">
            <v>30</v>
          </cell>
          <cell r="I11">
            <v>0</v>
          </cell>
          <cell r="J11">
            <v>0</v>
          </cell>
          <cell r="M11">
            <v>0</v>
          </cell>
          <cell r="N11" t="e">
            <v>#DIV/0!</v>
          </cell>
          <cell r="O11">
            <v>0</v>
          </cell>
          <cell r="P11">
            <v>0</v>
          </cell>
          <cell r="Q11">
            <v>13.033000000000001</v>
          </cell>
          <cell r="R11">
            <v>1.226</v>
          </cell>
          <cell r="T11">
            <v>0</v>
          </cell>
          <cell r="U11">
            <v>0</v>
          </cell>
        </row>
        <row r="12">
          <cell r="A12" t="str">
            <v>5981 МОЛОЧНЫЕ ТРАДИЦ. сос п/о мгс 1*6_45с   ОСТАНКИНО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G12">
            <v>1</v>
          </cell>
          <cell r="H12">
            <v>45</v>
          </cell>
          <cell r="I12">
            <v>1</v>
          </cell>
          <cell r="J12">
            <v>-1</v>
          </cell>
          <cell r="M12">
            <v>0</v>
          </cell>
          <cell r="N12" t="e">
            <v>#DIV/0!</v>
          </cell>
          <cell r="O12" t="e">
            <v>#DIV/0!</v>
          </cell>
          <cell r="P12">
            <v>0</v>
          </cell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A13" t="str">
            <v>6041 МОЛОЧНЫЕ К ЗАВТРАКУ сос п/о мгс 1*3   ОСТАНКИНО</v>
          </cell>
          <cell r="B13">
            <v>7.282</v>
          </cell>
          <cell r="C13">
            <v>0</v>
          </cell>
          <cell r="D13">
            <v>0</v>
          </cell>
          <cell r="E13">
            <v>0</v>
          </cell>
          <cell r="G13">
            <v>1</v>
          </cell>
          <cell r="H13">
            <v>45</v>
          </cell>
          <cell r="I13">
            <v>1</v>
          </cell>
          <cell r="J13">
            <v>-1</v>
          </cell>
          <cell r="M13">
            <v>0</v>
          </cell>
          <cell r="N13" t="e">
            <v>#DIV/0!</v>
          </cell>
          <cell r="O13">
            <v>0</v>
          </cell>
          <cell r="P13">
            <v>0</v>
          </cell>
          <cell r="Q13">
            <v>1.0307999999999999</v>
          </cell>
          <cell r="R13">
            <v>1.8379999999999999</v>
          </cell>
          <cell r="T13">
            <v>0</v>
          </cell>
          <cell r="U13">
            <v>0</v>
          </cell>
        </row>
        <row r="14">
          <cell r="A14" t="str">
            <v>6607 С ГОВЯДИНОЙ ПМ сар б/о мгс 1*3_45с  ОСТАНКИНО</v>
          </cell>
          <cell r="B14">
            <v>-90.376999999999995</v>
          </cell>
          <cell r="C14">
            <v>14.856</v>
          </cell>
          <cell r="D14">
            <v>10.906000000000001</v>
          </cell>
          <cell r="E14">
            <v>-86.427000000000007</v>
          </cell>
          <cell r="G14">
            <v>1</v>
          </cell>
          <cell r="H14">
            <v>45</v>
          </cell>
          <cell r="I14">
            <v>11</v>
          </cell>
          <cell r="J14">
            <v>-9.3999999999999417E-2</v>
          </cell>
          <cell r="M14">
            <v>2.1812</v>
          </cell>
          <cell r="N14">
            <v>-39.623601687144692</v>
          </cell>
          <cell r="O14">
            <v>-1.5931537908532876</v>
          </cell>
          <cell r="P14">
            <v>2.1812</v>
          </cell>
          <cell r="Q14">
            <v>0.1946</v>
          </cell>
          <cell r="R14">
            <v>54.249000000000002</v>
          </cell>
          <cell r="T14">
            <v>0</v>
          </cell>
          <cell r="U14">
            <v>0</v>
          </cell>
        </row>
        <row r="15">
          <cell r="A15" t="str">
            <v>4943 Краковская Традиция 0,330 кг ОСТАНКИНО</v>
          </cell>
          <cell r="B15">
            <v>67</v>
          </cell>
          <cell r="C15">
            <v>2</v>
          </cell>
          <cell r="D15">
            <v>24</v>
          </cell>
          <cell r="E15">
            <v>-6</v>
          </cell>
          <cell r="G15">
            <v>0.33</v>
          </cell>
          <cell r="H15">
            <v>0</v>
          </cell>
          <cell r="I15">
            <v>33</v>
          </cell>
          <cell r="J15">
            <v>-9</v>
          </cell>
          <cell r="L15">
            <v>36</v>
          </cell>
          <cell r="M15">
            <v>4.8</v>
          </cell>
          <cell r="N15">
            <v>6.25</v>
          </cell>
          <cell r="O15">
            <v>-4.2857142857142856</v>
          </cell>
          <cell r="P15">
            <v>4.8</v>
          </cell>
          <cell r="Q15">
            <v>0.39600000000000002</v>
          </cell>
          <cell r="R15">
            <v>1.4</v>
          </cell>
          <cell r="T15">
            <v>0</v>
          </cell>
          <cell r="U15">
            <v>11.88</v>
          </cell>
        </row>
        <row r="16">
          <cell r="A16" t="str">
            <v>5015 БУРГУНДИЯ с/к в/у 1/250 ОСТАНКИНО</v>
          </cell>
          <cell r="B16">
            <v>17</v>
          </cell>
          <cell r="C16">
            <v>101</v>
          </cell>
          <cell r="D16">
            <v>46</v>
          </cell>
          <cell r="E16">
            <v>9</v>
          </cell>
          <cell r="G16">
            <v>0.245</v>
          </cell>
          <cell r="H16">
            <v>0</v>
          </cell>
          <cell r="I16">
            <v>85</v>
          </cell>
          <cell r="J16">
            <v>-39</v>
          </cell>
          <cell r="K16">
            <v>80</v>
          </cell>
          <cell r="M16">
            <v>9.1999999999999993</v>
          </cell>
          <cell r="N16">
            <v>9.6739130434782616</v>
          </cell>
          <cell r="O16">
            <v>0.48913043478260876</v>
          </cell>
          <cell r="P16">
            <v>4.4000000000000004</v>
          </cell>
          <cell r="Q16">
            <v>2.4</v>
          </cell>
          <cell r="R16">
            <v>18.399999999999999</v>
          </cell>
          <cell r="T16">
            <v>19.600000000000001</v>
          </cell>
          <cell r="U16">
            <v>0</v>
          </cell>
        </row>
        <row r="17">
          <cell r="A17" t="str">
            <v>5483 ЭКСТРА Папа может с/к в/у 1/250 8шт.   ОСТАНКИНО</v>
          </cell>
          <cell r="B17">
            <v>274</v>
          </cell>
          <cell r="C17">
            <v>132</v>
          </cell>
          <cell r="D17">
            <v>21</v>
          </cell>
          <cell r="E17">
            <v>226</v>
          </cell>
          <cell r="G17">
            <v>0.25</v>
          </cell>
          <cell r="H17">
            <v>0</v>
          </cell>
          <cell r="I17">
            <v>22</v>
          </cell>
          <cell r="J17">
            <v>-1</v>
          </cell>
          <cell r="K17">
            <v>80</v>
          </cell>
          <cell r="M17">
            <v>4.2</v>
          </cell>
          <cell r="N17">
            <v>72.857142857142847</v>
          </cell>
          <cell r="O17">
            <v>22.156862745098042</v>
          </cell>
          <cell r="P17">
            <v>4</v>
          </cell>
          <cell r="Q17">
            <v>4.2</v>
          </cell>
          <cell r="R17">
            <v>10.199999999999999</v>
          </cell>
          <cell r="T17">
            <v>20</v>
          </cell>
          <cell r="U17">
            <v>0</v>
          </cell>
        </row>
        <row r="18">
          <cell r="A18" t="str">
            <v>5517 БЕКОН с/к с/н в/у 1/180   ОСТАНКИНО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G18">
            <v>0.35</v>
          </cell>
          <cell r="H18">
            <v>0</v>
          </cell>
          <cell r="I18">
            <v>8</v>
          </cell>
          <cell r="J18">
            <v>-8</v>
          </cell>
          <cell r="M18">
            <v>0</v>
          </cell>
          <cell r="N18" t="e">
            <v>#DIV/0!</v>
          </cell>
          <cell r="O18" t="e">
            <v>#DIV/0!</v>
          </cell>
          <cell r="P18">
            <v>0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</row>
        <row r="19">
          <cell r="A19" t="str">
            <v>ИМПЕРСКАЯ И БАЛЫКОВАЯ в/к с/н мгс 1/90 (6225)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G19">
            <v>0.09</v>
          </cell>
          <cell r="H19">
            <v>60</v>
          </cell>
          <cell r="I19">
            <v>0</v>
          </cell>
          <cell r="J19">
            <v>0</v>
          </cell>
          <cell r="M19">
            <v>0</v>
          </cell>
          <cell r="N19" t="e">
            <v>#DIV/0!</v>
          </cell>
          <cell r="O19" t="e">
            <v>#DIV/0!</v>
          </cell>
          <cell r="P19">
            <v>0</v>
          </cell>
          <cell r="Q19">
            <v>0</v>
          </cell>
          <cell r="R19">
            <v>0</v>
          </cell>
          <cell r="T19">
            <v>0</v>
          </cell>
          <cell r="U19">
            <v>0</v>
          </cell>
        </row>
        <row r="20">
          <cell r="A20" t="str">
            <v>МЯСНОЕ АССОРТИ к/з с/н мгс 1/90 10шт. (6228)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G20">
            <v>0.09</v>
          </cell>
          <cell r="H20">
            <v>60</v>
          </cell>
          <cell r="I20">
            <v>0</v>
          </cell>
          <cell r="J20">
            <v>0</v>
          </cell>
          <cell r="M20">
            <v>0</v>
          </cell>
          <cell r="N20" t="e">
            <v>#DIV/0!</v>
          </cell>
          <cell r="O20" t="e">
            <v>#DIV/0!</v>
          </cell>
          <cell r="P20">
            <v>0</v>
          </cell>
          <cell r="Q20">
            <v>0</v>
          </cell>
          <cell r="R20">
            <v>0</v>
          </cell>
          <cell r="T20">
            <v>0</v>
          </cell>
          <cell r="U20">
            <v>0</v>
          </cell>
        </row>
        <row r="21">
          <cell r="A21" t="str">
            <v>5533 СОЧНЫЕ сос п/о в/у 1/350 8шт_45с   ОСТАНКИНО</v>
          </cell>
          <cell r="B21">
            <v>-124</v>
          </cell>
          <cell r="C21">
            <v>200</v>
          </cell>
          <cell r="D21">
            <v>107</v>
          </cell>
          <cell r="E21">
            <v>-31</v>
          </cell>
          <cell r="G21">
            <v>0.35</v>
          </cell>
          <cell r="H21">
            <v>0</v>
          </cell>
          <cell r="I21">
            <v>169</v>
          </cell>
          <cell r="J21">
            <v>-62</v>
          </cell>
          <cell r="L21">
            <v>240</v>
          </cell>
          <cell r="M21">
            <v>21.4</v>
          </cell>
          <cell r="N21">
            <v>9.7663551401869171</v>
          </cell>
          <cell r="O21">
            <v>-0.95092024539877296</v>
          </cell>
          <cell r="P21">
            <v>11.2</v>
          </cell>
          <cell r="Q21">
            <v>9.0299999999999994</v>
          </cell>
          <cell r="R21">
            <v>32.6</v>
          </cell>
          <cell r="T21">
            <v>0</v>
          </cell>
          <cell r="U21">
            <v>84</v>
          </cell>
        </row>
        <row r="22">
          <cell r="A22" t="str">
            <v>5679 САЛЯМИ ИТАЛЬЯНСКАЯ с/к в/у 1/150_60с ОСТАНКИНО</v>
          </cell>
          <cell r="B22">
            <v>119</v>
          </cell>
          <cell r="C22">
            <v>34</v>
          </cell>
          <cell r="D22">
            <v>104</v>
          </cell>
          <cell r="E22">
            <v>10</v>
          </cell>
          <cell r="G22">
            <v>0.15</v>
          </cell>
          <cell r="H22">
            <v>60</v>
          </cell>
          <cell r="I22">
            <v>114</v>
          </cell>
          <cell r="J22">
            <v>-10</v>
          </cell>
          <cell r="K22">
            <v>80</v>
          </cell>
          <cell r="M22">
            <v>20.8</v>
          </cell>
          <cell r="N22">
            <v>4.3269230769230766</v>
          </cell>
          <cell r="O22">
            <v>0.45454545454545453</v>
          </cell>
          <cell r="P22">
            <v>21.2</v>
          </cell>
          <cell r="Q22">
            <v>4.74</v>
          </cell>
          <cell r="R22">
            <v>22</v>
          </cell>
          <cell r="T22">
            <v>12</v>
          </cell>
          <cell r="U22">
            <v>0</v>
          </cell>
        </row>
        <row r="23">
          <cell r="A23" t="str">
            <v>5682 САЛЯМИ МЕЛКОЗЕРНЕНАЯ с/к в/у 1/120_60с   ОСТАНКИНО</v>
          </cell>
          <cell r="B23">
            <v>315</v>
          </cell>
          <cell r="C23">
            <v>98</v>
          </cell>
          <cell r="D23">
            <v>119</v>
          </cell>
          <cell r="E23">
            <v>276</v>
          </cell>
          <cell r="G23">
            <v>0.12</v>
          </cell>
          <cell r="H23">
            <v>60</v>
          </cell>
          <cell r="I23">
            <v>136</v>
          </cell>
          <cell r="J23">
            <v>-17</v>
          </cell>
          <cell r="L23">
            <v>120</v>
          </cell>
          <cell r="M23">
            <v>23.8</v>
          </cell>
          <cell r="N23">
            <v>16.638655462184872</v>
          </cell>
          <cell r="O23">
            <v>9.5833333333333339</v>
          </cell>
          <cell r="P23">
            <v>24.6</v>
          </cell>
          <cell r="Q23">
            <v>5.16</v>
          </cell>
          <cell r="R23">
            <v>28.8</v>
          </cell>
          <cell r="T23">
            <v>0</v>
          </cell>
          <cell r="U23">
            <v>14.399999999999999</v>
          </cell>
        </row>
        <row r="24">
          <cell r="A24" t="str">
            <v>5692 САЛЯМИ Папа может с/к в/у 1/220 8шт. ОСТАНКИНО</v>
          </cell>
          <cell r="B24">
            <v>297</v>
          </cell>
          <cell r="C24">
            <v>74</v>
          </cell>
          <cell r="D24">
            <v>24</v>
          </cell>
          <cell r="E24">
            <v>260</v>
          </cell>
          <cell r="G24">
            <v>0.22</v>
          </cell>
          <cell r="H24">
            <v>0</v>
          </cell>
          <cell r="I24">
            <v>26</v>
          </cell>
          <cell r="J24">
            <v>-2</v>
          </cell>
          <cell r="M24">
            <v>4.8</v>
          </cell>
          <cell r="N24">
            <v>54.166666666666671</v>
          </cell>
          <cell r="O24">
            <v>54.166666666666671</v>
          </cell>
          <cell r="P24">
            <v>5</v>
          </cell>
          <cell r="Q24">
            <v>2.2440000000000002</v>
          </cell>
          <cell r="R24">
            <v>4.8</v>
          </cell>
          <cell r="T24">
            <v>0</v>
          </cell>
          <cell r="U24">
            <v>0</v>
          </cell>
        </row>
        <row r="25">
          <cell r="A25" t="str">
            <v>5706 АРОМАТНАЯ Папа может с/к в/у 1/250 8шт.  ОСТАНКИНО</v>
          </cell>
          <cell r="B25">
            <v>66</v>
          </cell>
          <cell r="C25">
            <v>201</v>
          </cell>
          <cell r="D25">
            <v>74</v>
          </cell>
          <cell r="E25">
            <v>180</v>
          </cell>
          <cell r="G25">
            <v>0.25</v>
          </cell>
          <cell r="H25">
            <v>0</v>
          </cell>
          <cell r="I25">
            <v>74</v>
          </cell>
          <cell r="J25">
            <v>0</v>
          </cell>
          <cell r="M25">
            <v>14.8</v>
          </cell>
          <cell r="N25">
            <v>12.162162162162161</v>
          </cell>
          <cell r="O25">
            <v>6.5693430656934311</v>
          </cell>
          <cell r="P25">
            <v>11.4</v>
          </cell>
          <cell r="Q25">
            <v>2.7</v>
          </cell>
          <cell r="R25">
            <v>27.4</v>
          </cell>
          <cell r="T25">
            <v>0</v>
          </cell>
          <cell r="U25">
            <v>0</v>
          </cell>
        </row>
        <row r="26">
          <cell r="A26" t="str">
            <v>6006 БЕКОН с/к с/н в/у 1/100   ОСТАНКИНО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G26">
            <v>0.1</v>
          </cell>
          <cell r="H26">
            <v>0</v>
          </cell>
          <cell r="I26">
            <v>2</v>
          </cell>
          <cell r="J26">
            <v>-2</v>
          </cell>
          <cell r="M26">
            <v>0</v>
          </cell>
          <cell r="N26" t="e">
            <v>#DIV/0!</v>
          </cell>
          <cell r="O26" t="e">
            <v>#DIV/0!</v>
          </cell>
          <cell r="P26">
            <v>0</v>
          </cell>
          <cell r="Q26">
            <v>0</v>
          </cell>
          <cell r="R26">
            <v>0</v>
          </cell>
          <cell r="T26">
            <v>0</v>
          </cell>
          <cell r="U26">
            <v>0</v>
          </cell>
        </row>
        <row r="27">
          <cell r="A27" t="str">
            <v>6042 МОЛОЧНЫЕ К ЗАВТРАКУ сос п/о в/у 0.4кг   ОСТАНКИНО</v>
          </cell>
          <cell r="B27">
            <v>66</v>
          </cell>
          <cell r="C27">
            <v>405</v>
          </cell>
          <cell r="D27">
            <v>87</v>
          </cell>
          <cell r="E27">
            <v>25</v>
          </cell>
          <cell r="G27">
            <v>0.4</v>
          </cell>
          <cell r="H27">
            <v>45</v>
          </cell>
          <cell r="I27">
            <v>110</v>
          </cell>
          <cell r="J27">
            <v>-23</v>
          </cell>
          <cell r="L27">
            <v>80</v>
          </cell>
          <cell r="M27">
            <v>17.399999999999999</v>
          </cell>
          <cell r="N27">
            <v>6.0344827586206904</v>
          </cell>
          <cell r="O27">
            <v>1.3157894736842106</v>
          </cell>
          <cell r="P27">
            <v>10.6</v>
          </cell>
          <cell r="Q27">
            <v>4.08</v>
          </cell>
          <cell r="R27">
            <v>19</v>
          </cell>
          <cell r="T27">
            <v>0</v>
          </cell>
          <cell r="U27">
            <v>32</v>
          </cell>
        </row>
        <row r="28">
          <cell r="A28" t="str">
            <v>6113 СОЧНЫЕ сос п/о мгс1*6_Ашан ОСТАНКИНО</v>
          </cell>
          <cell r="B28">
            <v>23.251999999999999</v>
          </cell>
          <cell r="C28">
            <v>0</v>
          </cell>
          <cell r="D28">
            <v>0</v>
          </cell>
          <cell r="E28">
            <v>0</v>
          </cell>
          <cell r="G28">
            <v>1</v>
          </cell>
          <cell r="H28">
            <v>45</v>
          </cell>
          <cell r="I28">
            <v>0</v>
          </cell>
          <cell r="J28">
            <v>0</v>
          </cell>
          <cell r="M28">
            <v>0</v>
          </cell>
          <cell r="N28" t="e">
            <v>#DIV/0!</v>
          </cell>
          <cell r="O28">
            <v>0</v>
          </cell>
          <cell r="P28">
            <v>0</v>
          </cell>
          <cell r="Q28">
            <v>0.64379999999999993</v>
          </cell>
          <cell r="R28">
            <v>0.84399999999999997</v>
          </cell>
          <cell r="T28">
            <v>0</v>
          </cell>
          <cell r="U28">
            <v>0</v>
          </cell>
        </row>
        <row r="29">
          <cell r="A29" t="str">
            <v>АРОМАТНАЯ С ЧЕСНОЧКОМ СН в/к мгс 0.330кг (6658)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 t="str">
            <v>Н</v>
          </cell>
          <cell r="G29">
            <v>0.33</v>
          </cell>
          <cell r="H29">
            <v>45</v>
          </cell>
          <cell r="I29">
            <v>0</v>
          </cell>
          <cell r="J29">
            <v>0</v>
          </cell>
          <cell r="K29">
            <v>18</v>
          </cell>
          <cell r="M29">
            <v>0</v>
          </cell>
          <cell r="N29" t="e">
            <v>#DIV/0!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T29">
            <v>5.94</v>
          </cell>
          <cell r="U29">
            <v>0</v>
          </cell>
        </row>
        <row r="30">
          <cell r="A30" t="str">
            <v>МОЛОЧНЫЕ ГОСТ СН сос п/о мгс 0.41кг 10шт (6589)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 t="str">
            <v>Н</v>
          </cell>
          <cell r="G30">
            <v>0.41</v>
          </cell>
          <cell r="H30">
            <v>45</v>
          </cell>
          <cell r="I30">
            <v>0</v>
          </cell>
          <cell r="J30">
            <v>0</v>
          </cell>
          <cell r="L30">
            <v>20</v>
          </cell>
          <cell r="M30">
            <v>0</v>
          </cell>
          <cell r="N30" t="e">
            <v>#VALUE!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 t="str">
            <v>CВ</v>
          </cell>
          <cell r="T30" t="e">
            <v>#VALUE!</v>
          </cell>
          <cell r="U30">
            <v>8.1999999999999993</v>
          </cell>
        </row>
        <row r="31">
          <cell r="A31" t="str">
            <v>6144 МОЛОЧНЫЕ ТРАДИЦ сос п/о в/у 1/360 (1+1) ОСТАНКИНО</v>
          </cell>
          <cell r="B31">
            <v>32</v>
          </cell>
          <cell r="C31">
            <v>0</v>
          </cell>
          <cell r="D31">
            <v>4</v>
          </cell>
          <cell r="E31">
            <v>26</v>
          </cell>
          <cell r="G31">
            <v>0.36</v>
          </cell>
          <cell r="H31">
            <v>45</v>
          </cell>
          <cell r="I31">
            <v>4</v>
          </cell>
          <cell r="J31">
            <v>0</v>
          </cell>
          <cell r="M31">
            <v>0.8</v>
          </cell>
          <cell r="N31">
            <v>32.5</v>
          </cell>
          <cell r="O31" t="e">
            <v>#DIV/0!</v>
          </cell>
          <cell r="P31">
            <v>0.6</v>
          </cell>
          <cell r="Q31">
            <v>1.1519999999999999</v>
          </cell>
          <cell r="R31">
            <v>0</v>
          </cell>
          <cell r="T31">
            <v>0</v>
          </cell>
          <cell r="U31">
            <v>0</v>
          </cell>
        </row>
        <row r="32">
          <cell r="A32" t="str">
            <v>6196 ВЕТЧ.ФИЛЕЙНАЯ Папа может п/о 400*6   ОСТАНКИНО</v>
          </cell>
          <cell r="B32">
            <v>16</v>
          </cell>
          <cell r="C32">
            <v>125</v>
          </cell>
          <cell r="D32">
            <v>65</v>
          </cell>
          <cell r="E32">
            <v>71</v>
          </cell>
          <cell r="G32">
            <v>0.4</v>
          </cell>
          <cell r="H32">
            <v>60</v>
          </cell>
          <cell r="I32">
            <v>69</v>
          </cell>
          <cell r="J32">
            <v>-4</v>
          </cell>
          <cell r="L32">
            <v>60</v>
          </cell>
          <cell r="M32">
            <v>13</v>
          </cell>
          <cell r="N32">
            <v>10.076923076923077</v>
          </cell>
          <cell r="O32">
            <v>1.9086021505376343</v>
          </cell>
          <cell r="P32">
            <v>11.4</v>
          </cell>
          <cell r="Q32">
            <v>4.96</v>
          </cell>
          <cell r="R32">
            <v>37.200000000000003</v>
          </cell>
          <cell r="T32">
            <v>0</v>
          </cell>
          <cell r="U32">
            <v>24</v>
          </cell>
        </row>
        <row r="33">
          <cell r="A33" t="str">
            <v>6213 СЕРВЕЛАТ ФИНСКИЙ СН в/к в/у 0.35кг 8шт.  ОСТАНКИНО</v>
          </cell>
          <cell r="B33">
            <v>36</v>
          </cell>
          <cell r="C33">
            <v>0</v>
          </cell>
          <cell r="D33">
            <v>18</v>
          </cell>
          <cell r="E33">
            <v>13</v>
          </cell>
          <cell r="G33">
            <v>0.35</v>
          </cell>
          <cell r="H33">
            <v>0</v>
          </cell>
          <cell r="I33">
            <v>18</v>
          </cell>
          <cell r="J33">
            <v>0</v>
          </cell>
          <cell r="L33">
            <v>16</v>
          </cell>
          <cell r="M33">
            <v>3.6</v>
          </cell>
          <cell r="N33">
            <v>8.0555555555555554</v>
          </cell>
          <cell r="O33">
            <v>6.5</v>
          </cell>
          <cell r="P33">
            <v>2</v>
          </cell>
          <cell r="Q33">
            <v>1.6800000000000002</v>
          </cell>
          <cell r="R33">
            <v>2</v>
          </cell>
          <cell r="T33">
            <v>0</v>
          </cell>
          <cell r="U33">
            <v>5.6</v>
          </cell>
        </row>
        <row r="34">
          <cell r="A34" t="str">
            <v>6215 СЕРВЕЛАТ ОРЕХОВЫЙ СН в/к в/у 0.35кг 8шт  ОСТАНКИНО</v>
          </cell>
          <cell r="B34">
            <v>33</v>
          </cell>
          <cell r="C34">
            <v>0</v>
          </cell>
          <cell r="D34">
            <v>31</v>
          </cell>
          <cell r="E34">
            <v>1</v>
          </cell>
          <cell r="G34">
            <v>0.35</v>
          </cell>
          <cell r="H34">
            <v>0</v>
          </cell>
          <cell r="I34">
            <v>37</v>
          </cell>
          <cell r="J34">
            <v>-6</v>
          </cell>
          <cell r="L34">
            <v>16</v>
          </cell>
          <cell r="M34">
            <v>6.2</v>
          </cell>
          <cell r="N34">
            <v>2.7419354838709675</v>
          </cell>
          <cell r="O34">
            <v>5</v>
          </cell>
          <cell r="P34">
            <v>5.8</v>
          </cell>
          <cell r="Q34">
            <v>0.98000000000000009</v>
          </cell>
          <cell r="R34">
            <v>0.2</v>
          </cell>
          <cell r="T34">
            <v>0</v>
          </cell>
          <cell r="U34">
            <v>5.6</v>
          </cell>
        </row>
        <row r="35">
          <cell r="A35" t="str">
            <v>6241 ХОТ-ДОГ Папа может сос п/о мгс 0.38кг  ОСТАНКИНО</v>
          </cell>
          <cell r="B35">
            <v>84</v>
          </cell>
          <cell r="C35">
            <v>59</v>
          </cell>
          <cell r="D35">
            <v>24</v>
          </cell>
          <cell r="E35">
            <v>13</v>
          </cell>
          <cell r="G35">
            <v>0.38</v>
          </cell>
          <cell r="H35">
            <v>0</v>
          </cell>
          <cell r="I35">
            <v>32</v>
          </cell>
          <cell r="J35">
            <v>-8</v>
          </cell>
          <cell r="L35">
            <v>30</v>
          </cell>
          <cell r="M35">
            <v>4.8</v>
          </cell>
          <cell r="N35">
            <v>8.9583333333333339</v>
          </cell>
          <cell r="O35">
            <v>1.9696969696969697</v>
          </cell>
          <cell r="P35">
            <v>3</v>
          </cell>
          <cell r="Q35">
            <v>1.9</v>
          </cell>
          <cell r="R35">
            <v>6.6</v>
          </cell>
          <cell r="T35">
            <v>0</v>
          </cell>
          <cell r="U35">
            <v>11.4</v>
          </cell>
        </row>
        <row r="36">
          <cell r="A36" t="str">
            <v>6268 ГОВЯЖЬЯ Папа может вар п/о 0,4кг 8 шт.  ОСТАНКИНО</v>
          </cell>
          <cell r="B36">
            <v>15</v>
          </cell>
          <cell r="C36">
            <v>41</v>
          </cell>
          <cell r="D36">
            <v>36</v>
          </cell>
          <cell r="E36">
            <v>18</v>
          </cell>
          <cell r="G36">
            <v>0.4</v>
          </cell>
          <cell r="H36">
            <v>60</v>
          </cell>
          <cell r="I36">
            <v>40</v>
          </cell>
          <cell r="J36">
            <v>-4</v>
          </cell>
          <cell r="L36">
            <v>56</v>
          </cell>
          <cell r="M36">
            <v>7.2</v>
          </cell>
          <cell r="N36">
            <v>10.277777777777777</v>
          </cell>
          <cell r="O36">
            <v>1.9148936170212765</v>
          </cell>
          <cell r="P36">
            <v>5.6</v>
          </cell>
          <cell r="Q36">
            <v>2.3199999999999998</v>
          </cell>
          <cell r="R36">
            <v>9.4</v>
          </cell>
          <cell r="T36">
            <v>0</v>
          </cell>
          <cell r="U36">
            <v>22.400000000000002</v>
          </cell>
        </row>
        <row r="37">
          <cell r="A37" t="str">
            <v>6279 КОРЕЙКА ПО-ОСТ.к/в в/с с/н в/у 1/150_45с  ОСТАНКИНО</v>
          </cell>
          <cell r="B37">
            <v>0</v>
          </cell>
          <cell r="C37">
            <v>160</v>
          </cell>
          <cell r="D37">
            <v>60</v>
          </cell>
          <cell r="E37">
            <v>76</v>
          </cell>
          <cell r="G37">
            <v>0.15</v>
          </cell>
          <cell r="H37">
            <v>0</v>
          </cell>
          <cell r="I37">
            <v>102</v>
          </cell>
          <cell r="J37">
            <v>-42</v>
          </cell>
          <cell r="L37">
            <v>120</v>
          </cell>
          <cell r="M37">
            <v>12</v>
          </cell>
          <cell r="N37">
            <v>16.333333333333332</v>
          </cell>
          <cell r="O37">
            <v>7.7551020408163263</v>
          </cell>
          <cell r="P37">
            <v>9</v>
          </cell>
          <cell r="Q37">
            <v>1.26</v>
          </cell>
          <cell r="R37">
            <v>9.8000000000000007</v>
          </cell>
          <cell r="T37">
            <v>0</v>
          </cell>
          <cell r="U37">
            <v>18</v>
          </cell>
        </row>
        <row r="38">
          <cell r="A38" t="str">
            <v>6333 МЯСНАЯ Папа может вар п/о 0.4кг 8шт.  ОСТАНКИНО</v>
          </cell>
          <cell r="B38">
            <v>60</v>
          </cell>
          <cell r="C38">
            <v>202</v>
          </cell>
          <cell r="D38">
            <v>120</v>
          </cell>
          <cell r="E38">
            <v>137</v>
          </cell>
          <cell r="G38">
            <v>0.4</v>
          </cell>
          <cell r="H38">
            <v>60</v>
          </cell>
          <cell r="I38">
            <v>121</v>
          </cell>
          <cell r="J38">
            <v>-1</v>
          </cell>
          <cell r="L38">
            <v>120</v>
          </cell>
          <cell r="M38">
            <v>24</v>
          </cell>
          <cell r="N38">
            <v>10.708333333333334</v>
          </cell>
          <cell r="O38">
            <v>2.9273504273504276</v>
          </cell>
          <cell r="P38">
            <v>19.8</v>
          </cell>
          <cell r="Q38">
            <v>9.2799999999999994</v>
          </cell>
          <cell r="R38">
            <v>46.8</v>
          </cell>
          <cell r="T38">
            <v>0</v>
          </cell>
          <cell r="U38">
            <v>48</v>
          </cell>
        </row>
        <row r="39">
          <cell r="A39" t="str">
            <v>6337 МЯСНАЯ СО ШПИКОМ вар п/о 0,5кг 8шт ОСТАНКИНО</v>
          </cell>
          <cell r="B39">
            <v>35</v>
          </cell>
          <cell r="C39">
            <v>1</v>
          </cell>
          <cell r="D39">
            <v>24</v>
          </cell>
          <cell r="E39">
            <v>-2</v>
          </cell>
          <cell r="G39">
            <v>0.5</v>
          </cell>
          <cell r="H39">
            <v>60</v>
          </cell>
          <cell r="I39">
            <v>26</v>
          </cell>
          <cell r="J39">
            <v>-2</v>
          </cell>
          <cell r="L39">
            <v>24</v>
          </cell>
          <cell r="M39">
            <v>4.8</v>
          </cell>
          <cell r="N39">
            <v>4.5833333333333339</v>
          </cell>
          <cell r="O39">
            <v>-0.47619047619047616</v>
          </cell>
          <cell r="P39">
            <v>5.6</v>
          </cell>
          <cell r="Q39">
            <v>2.4</v>
          </cell>
          <cell r="R39">
            <v>4.2</v>
          </cell>
          <cell r="T39">
            <v>0</v>
          </cell>
          <cell r="U39">
            <v>12</v>
          </cell>
        </row>
        <row r="40">
          <cell r="A40" t="str">
            <v>6348 ФИЛЕЙНАЯ Папа может вар п/о 0,4кг 8шт.  ОСТАНКИНО</v>
          </cell>
          <cell r="B40">
            <v>-25</v>
          </cell>
          <cell r="C40">
            <v>0</v>
          </cell>
          <cell r="D40">
            <v>1</v>
          </cell>
          <cell r="E40">
            <v>-26</v>
          </cell>
          <cell r="G40">
            <v>0.4</v>
          </cell>
          <cell r="H40">
            <v>60</v>
          </cell>
          <cell r="I40">
            <v>1</v>
          </cell>
          <cell r="J40">
            <v>0</v>
          </cell>
          <cell r="K40">
            <v>80</v>
          </cell>
          <cell r="M40">
            <v>0.2</v>
          </cell>
          <cell r="N40">
            <v>270</v>
          </cell>
          <cell r="O40">
            <v>-26</v>
          </cell>
          <cell r="P40">
            <v>0.2</v>
          </cell>
          <cell r="Q40">
            <v>1.3599999999999999</v>
          </cell>
          <cell r="R40">
            <v>1</v>
          </cell>
          <cell r="T40">
            <v>32</v>
          </cell>
          <cell r="U40">
            <v>0</v>
          </cell>
        </row>
        <row r="41">
          <cell r="A41" t="str">
            <v>6353 ЭКСТРА Папа может вар п/о 0.4кг 8шт.  ОСТАНКИНО</v>
          </cell>
          <cell r="B41">
            <v>44</v>
          </cell>
          <cell r="C41">
            <v>106</v>
          </cell>
          <cell r="D41">
            <v>58</v>
          </cell>
          <cell r="E41">
            <v>90</v>
          </cell>
          <cell r="G41">
            <v>0.4</v>
          </cell>
          <cell r="H41">
            <v>60</v>
          </cell>
          <cell r="I41">
            <v>59</v>
          </cell>
          <cell r="J41">
            <v>-1</v>
          </cell>
          <cell r="L41">
            <v>80</v>
          </cell>
          <cell r="M41">
            <v>11.6</v>
          </cell>
          <cell r="N41">
            <v>14.655172413793103</v>
          </cell>
          <cell r="O41">
            <v>5.0561797752808983</v>
          </cell>
          <cell r="P41">
            <v>8</v>
          </cell>
          <cell r="Q41">
            <v>2.6399999999999997</v>
          </cell>
          <cell r="R41">
            <v>17.8</v>
          </cell>
          <cell r="T41">
            <v>0</v>
          </cell>
          <cell r="U41">
            <v>32</v>
          </cell>
        </row>
        <row r="42">
          <cell r="A42" t="str">
            <v>6392 ФИЛЕЙНАЯ Папа может вар п/о 0.4кг. ОСТАНКИНО</v>
          </cell>
          <cell r="B42">
            <v>58</v>
          </cell>
          <cell r="C42">
            <v>76</v>
          </cell>
          <cell r="D42">
            <v>50</v>
          </cell>
          <cell r="E42">
            <v>80</v>
          </cell>
          <cell r="G42">
            <v>0.4</v>
          </cell>
          <cell r="H42">
            <v>60</v>
          </cell>
          <cell r="I42">
            <v>53</v>
          </cell>
          <cell r="J42">
            <v>-3</v>
          </cell>
          <cell r="L42">
            <v>30</v>
          </cell>
          <cell r="M42">
            <v>10</v>
          </cell>
          <cell r="N42">
            <v>11</v>
          </cell>
          <cell r="O42">
            <v>6.1538461538461542</v>
          </cell>
          <cell r="P42">
            <v>8.8000000000000007</v>
          </cell>
          <cell r="Q42">
            <v>3.3600000000000003</v>
          </cell>
          <cell r="R42">
            <v>13</v>
          </cell>
          <cell r="T42">
            <v>0</v>
          </cell>
          <cell r="U42">
            <v>12</v>
          </cell>
        </row>
        <row r="43">
          <cell r="A43" t="str">
            <v>6407 ЧЕСНОЧНАЯ п/к в/у срез 0.35кг 8шт.   ОСТАНКИНО</v>
          </cell>
          <cell r="B43">
            <v>29</v>
          </cell>
          <cell r="C43">
            <v>0</v>
          </cell>
          <cell r="D43">
            <v>3</v>
          </cell>
          <cell r="E43">
            <v>26</v>
          </cell>
          <cell r="G43">
            <v>0.35</v>
          </cell>
          <cell r="H43">
            <v>0</v>
          </cell>
          <cell r="I43">
            <v>4</v>
          </cell>
          <cell r="J43">
            <v>0</v>
          </cell>
          <cell r="M43">
            <v>0.6</v>
          </cell>
          <cell r="N43">
            <v>43.333333333333336</v>
          </cell>
          <cell r="O43" t="e">
            <v>#DIV/0!</v>
          </cell>
          <cell r="P43">
            <v>0</v>
          </cell>
          <cell r="Q43">
            <v>6.9999999999999993E-2</v>
          </cell>
          <cell r="R43">
            <v>0</v>
          </cell>
          <cell r="T43">
            <v>0</v>
          </cell>
          <cell r="U43">
            <v>0</v>
          </cell>
        </row>
        <row r="44">
          <cell r="A44" t="str">
            <v>6428 СОЧНЫЙ ГРИЛЬ ПМ сос п/о мгс 0.45кг 8шт.  ОСТАНКИНО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G44">
            <v>0.45</v>
          </cell>
          <cell r="H44">
            <v>0</v>
          </cell>
          <cell r="I44">
            <v>0</v>
          </cell>
          <cell r="J44">
            <v>0</v>
          </cell>
          <cell r="M44">
            <v>0</v>
          </cell>
          <cell r="N44" t="e">
            <v>#DIV/0!</v>
          </cell>
          <cell r="O44" t="e">
            <v>#DIV/0!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U44">
            <v>0</v>
          </cell>
        </row>
        <row r="45">
          <cell r="A45" t="str">
            <v>6439 ХОТ-ДОГ Папа может сос п/о мгс 0.38кг  ОСТАНКИНО</v>
          </cell>
          <cell r="B45">
            <v>29</v>
          </cell>
          <cell r="C45">
            <v>46</v>
          </cell>
          <cell r="D45">
            <v>12</v>
          </cell>
          <cell r="E45">
            <v>63</v>
          </cell>
          <cell r="G45">
            <v>0.38</v>
          </cell>
          <cell r="H45">
            <v>45</v>
          </cell>
          <cell r="I45">
            <v>30</v>
          </cell>
          <cell r="J45">
            <v>-18</v>
          </cell>
          <cell r="M45">
            <v>2.4</v>
          </cell>
          <cell r="N45">
            <v>26.25</v>
          </cell>
          <cell r="O45">
            <v>35</v>
          </cell>
          <cell r="P45">
            <v>2.2000000000000002</v>
          </cell>
          <cell r="Q45">
            <v>0.45599999999999996</v>
          </cell>
          <cell r="R45">
            <v>1.8</v>
          </cell>
          <cell r="T45">
            <v>0</v>
          </cell>
          <cell r="U45">
            <v>0</v>
          </cell>
        </row>
        <row r="46">
          <cell r="A46" t="str">
            <v>6450 БЕКОН с/к с/н в/у 1/100 10шт   ОСТАНКИНО</v>
          </cell>
          <cell r="B46">
            <v>5</v>
          </cell>
          <cell r="C46">
            <v>30</v>
          </cell>
          <cell r="D46">
            <v>23</v>
          </cell>
          <cell r="E46">
            <v>2</v>
          </cell>
          <cell r="G46">
            <v>0.1</v>
          </cell>
          <cell r="H46">
            <v>45</v>
          </cell>
          <cell r="I46">
            <v>61</v>
          </cell>
          <cell r="J46">
            <v>-38</v>
          </cell>
          <cell r="L46">
            <v>100</v>
          </cell>
          <cell r="M46">
            <v>4.5999999999999996</v>
          </cell>
          <cell r="N46">
            <v>22.173913043478262</v>
          </cell>
          <cell r="O46" t="e">
            <v>#DIV/0!</v>
          </cell>
          <cell r="P46">
            <v>6.4</v>
          </cell>
          <cell r="Q46">
            <v>0.42000000000000004</v>
          </cell>
          <cell r="R46">
            <v>0</v>
          </cell>
          <cell r="T46">
            <v>0</v>
          </cell>
          <cell r="U46">
            <v>10</v>
          </cell>
        </row>
        <row r="47">
          <cell r="A47" t="str">
            <v>6452 ДЫМОВИЦА ИЗ ЛОПАТКИ к/в с/н в/у 1/150*10   ОСТАНКИНО</v>
          </cell>
          <cell r="B47">
            <v>100</v>
          </cell>
          <cell r="C47">
            <v>327</v>
          </cell>
          <cell r="D47">
            <v>146</v>
          </cell>
          <cell r="E47">
            <v>34</v>
          </cell>
          <cell r="G47">
            <v>0.15</v>
          </cell>
          <cell r="H47">
            <v>45</v>
          </cell>
          <cell r="I47">
            <v>203</v>
          </cell>
          <cell r="J47">
            <v>-57</v>
          </cell>
          <cell r="L47">
            <v>200</v>
          </cell>
          <cell r="M47">
            <v>29.2</v>
          </cell>
          <cell r="N47">
            <v>8.0136986301369859</v>
          </cell>
          <cell r="O47">
            <v>0.51987767584097855</v>
          </cell>
          <cell r="P47">
            <v>19.8</v>
          </cell>
          <cell r="Q47">
            <v>4.8899999999999997</v>
          </cell>
          <cell r="R47">
            <v>65.400000000000006</v>
          </cell>
          <cell r="T47">
            <v>0</v>
          </cell>
          <cell r="U47">
            <v>30</v>
          </cell>
        </row>
        <row r="48">
          <cell r="A48" t="str">
            <v>6453 ЭКСТРА Папа может с/к с/н в/у 1/100 14шт.   ОСТАНКИНО</v>
          </cell>
          <cell r="B48">
            <v>0</v>
          </cell>
          <cell r="C48">
            <v>198</v>
          </cell>
          <cell r="D48">
            <v>99</v>
          </cell>
          <cell r="E48">
            <v>80</v>
          </cell>
          <cell r="G48">
            <v>0.1</v>
          </cell>
          <cell r="H48">
            <v>60</v>
          </cell>
          <cell r="I48">
            <v>225</v>
          </cell>
          <cell r="J48">
            <v>-126</v>
          </cell>
          <cell r="K48">
            <v>140</v>
          </cell>
          <cell r="M48">
            <v>19.8</v>
          </cell>
          <cell r="N48">
            <v>11.111111111111111</v>
          </cell>
          <cell r="O48">
            <v>2.1739130434782612</v>
          </cell>
          <cell r="P48">
            <v>12.2</v>
          </cell>
          <cell r="Q48">
            <v>2.48</v>
          </cell>
          <cell r="R48">
            <v>36.799999999999997</v>
          </cell>
          <cell r="T48">
            <v>14</v>
          </cell>
          <cell r="U48">
            <v>0</v>
          </cell>
        </row>
        <row r="49">
          <cell r="A49" t="str">
            <v>6454 АРОМАТНАЯ с/к с/н в/у 1/100 10шт ОСТАНКИНО</v>
          </cell>
          <cell r="B49">
            <v>433</v>
          </cell>
          <cell r="C49">
            <v>376</v>
          </cell>
          <cell r="D49">
            <v>351</v>
          </cell>
          <cell r="E49">
            <v>58</v>
          </cell>
          <cell r="G49">
            <v>0.1</v>
          </cell>
          <cell r="H49">
            <v>60</v>
          </cell>
          <cell r="I49">
            <v>366</v>
          </cell>
          <cell r="J49">
            <v>-15</v>
          </cell>
          <cell r="L49">
            <v>300</v>
          </cell>
          <cell r="M49">
            <v>70.2</v>
          </cell>
          <cell r="N49">
            <v>5.0997150997150991</v>
          </cell>
          <cell r="O49">
            <v>0.73047858942065491</v>
          </cell>
          <cell r="P49">
            <v>60.6</v>
          </cell>
          <cell r="Q49">
            <v>5.92</v>
          </cell>
          <cell r="R49">
            <v>79.400000000000006</v>
          </cell>
          <cell r="T49">
            <v>0</v>
          </cell>
          <cell r="U49">
            <v>30</v>
          </cell>
        </row>
        <row r="50">
          <cell r="A50" t="str">
            <v>6459 СЕРВЕЛАТ ШВЕЙЦАРСКИЙ в/к с/н в/у 1/100  ОСТАНКИНО</v>
          </cell>
          <cell r="B50">
            <v>-7</v>
          </cell>
          <cell r="C50">
            <v>132</v>
          </cell>
          <cell r="D50">
            <v>38</v>
          </cell>
          <cell r="E50">
            <v>42</v>
          </cell>
          <cell r="G50">
            <v>0.1</v>
          </cell>
          <cell r="H50">
            <v>45</v>
          </cell>
          <cell r="I50">
            <v>68</v>
          </cell>
          <cell r="J50">
            <v>-30</v>
          </cell>
          <cell r="M50">
            <v>7.6</v>
          </cell>
          <cell r="N50">
            <v>5.5263157894736841</v>
          </cell>
          <cell r="O50">
            <v>2.2105263157894739</v>
          </cell>
          <cell r="P50">
            <v>5.8</v>
          </cell>
          <cell r="Q50">
            <v>0.94000000000000006</v>
          </cell>
          <cell r="R50">
            <v>19</v>
          </cell>
          <cell r="T50">
            <v>0</v>
          </cell>
          <cell r="U50">
            <v>0</v>
          </cell>
        </row>
        <row r="51">
          <cell r="A51" t="str">
            <v>6475 С СЫРОМ Папа может сос ц/о мгс 0.4кг 6шт  ОСТАНКИНО</v>
          </cell>
          <cell r="B51">
            <v>5</v>
          </cell>
          <cell r="C51">
            <v>31</v>
          </cell>
          <cell r="D51">
            <v>16</v>
          </cell>
          <cell r="E51">
            <v>19</v>
          </cell>
          <cell r="G51">
            <v>0.4</v>
          </cell>
          <cell r="H51">
            <v>45</v>
          </cell>
          <cell r="I51">
            <v>19</v>
          </cell>
          <cell r="J51">
            <v>-3</v>
          </cell>
          <cell r="M51">
            <v>3.2</v>
          </cell>
          <cell r="N51">
            <v>5.9375</v>
          </cell>
          <cell r="O51">
            <v>3.9583333333333335</v>
          </cell>
          <cell r="P51">
            <v>2.8</v>
          </cell>
          <cell r="Q51">
            <v>1.92</v>
          </cell>
          <cell r="R51">
            <v>4.8</v>
          </cell>
          <cell r="T51">
            <v>0</v>
          </cell>
          <cell r="U51">
            <v>0</v>
          </cell>
        </row>
        <row r="52">
          <cell r="A52" t="str">
            <v>6500 КАРБОНАД к/в в/с с/н в/у 1/150 8шт.  ОСТАНКИНО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G52">
            <v>0.15</v>
          </cell>
          <cell r="H52">
            <v>0</v>
          </cell>
          <cell r="I52">
            <v>111</v>
          </cell>
          <cell r="J52">
            <v>-111</v>
          </cell>
          <cell r="M52">
            <v>0</v>
          </cell>
          <cell r="N52" t="e">
            <v>#DIV/0!</v>
          </cell>
          <cell r="O52">
            <v>0</v>
          </cell>
          <cell r="P52">
            <v>1.6</v>
          </cell>
          <cell r="Q52">
            <v>4.92</v>
          </cell>
          <cell r="R52">
            <v>43.8</v>
          </cell>
          <cell r="T52">
            <v>0</v>
          </cell>
          <cell r="U52">
            <v>0</v>
          </cell>
        </row>
        <row r="53">
          <cell r="A53" t="str">
            <v>6534 СЕРВЕЛАТ ФИНСКИЙ СН в/к п/о 0.35кг 8шт  ОСТАНКИНО</v>
          </cell>
          <cell r="B53">
            <v>-5</v>
          </cell>
          <cell r="C53">
            <v>5</v>
          </cell>
          <cell r="D53">
            <v>0</v>
          </cell>
          <cell r="E53">
            <v>0</v>
          </cell>
          <cell r="G53">
            <v>0.35</v>
          </cell>
          <cell r="H53">
            <v>0</v>
          </cell>
          <cell r="I53">
            <v>0</v>
          </cell>
          <cell r="J53">
            <v>0</v>
          </cell>
          <cell r="M53">
            <v>0</v>
          </cell>
          <cell r="N53" t="e">
            <v>#DIV/0!</v>
          </cell>
          <cell r="O53">
            <v>0</v>
          </cell>
          <cell r="P53">
            <v>0</v>
          </cell>
          <cell r="Q53">
            <v>0</v>
          </cell>
          <cell r="R53">
            <v>0.4</v>
          </cell>
          <cell r="T53">
            <v>0</v>
          </cell>
          <cell r="U53">
            <v>0</v>
          </cell>
        </row>
        <row r="54">
          <cell r="A54" t="str">
            <v>6562 СЕРВЕЛАТ КАРЕЛЬСКИЙ СН в/к в/у 0,28кг  ОСТАНКИНО</v>
          </cell>
          <cell r="B54">
            <v>21</v>
          </cell>
          <cell r="C54">
            <v>17</v>
          </cell>
          <cell r="D54">
            <v>24</v>
          </cell>
          <cell r="E54">
            <v>3</v>
          </cell>
          <cell r="G54">
            <v>0.28000000000000003</v>
          </cell>
          <cell r="H54">
            <v>0</v>
          </cell>
          <cell r="I54">
            <v>23</v>
          </cell>
          <cell r="J54">
            <v>0</v>
          </cell>
          <cell r="K54">
            <v>16</v>
          </cell>
          <cell r="M54">
            <v>4.8</v>
          </cell>
          <cell r="N54">
            <v>3.9583333333333335</v>
          </cell>
          <cell r="O54">
            <v>1.0714285714285714</v>
          </cell>
          <cell r="P54">
            <v>2.6</v>
          </cell>
          <cell r="Q54">
            <v>0.95199999999999996</v>
          </cell>
          <cell r="R54">
            <v>2.8</v>
          </cell>
          <cell r="T54">
            <v>4.4800000000000004</v>
          </cell>
          <cell r="U54">
            <v>0</v>
          </cell>
        </row>
        <row r="55">
          <cell r="A55" t="str">
            <v>6564 СЕРВЕЛАТ ОРЕХОВЫЙ ПМ в/к в/у 0.31кг 8шт.  ОСТАНКИНО</v>
          </cell>
          <cell r="B55">
            <v>10</v>
          </cell>
          <cell r="C55">
            <v>0</v>
          </cell>
          <cell r="D55">
            <v>0</v>
          </cell>
          <cell r="E55">
            <v>0</v>
          </cell>
          <cell r="G55">
            <v>0.31</v>
          </cell>
          <cell r="H55">
            <v>45</v>
          </cell>
          <cell r="I55">
            <v>12</v>
          </cell>
          <cell r="J55">
            <v>-12</v>
          </cell>
          <cell r="M55">
            <v>0</v>
          </cell>
          <cell r="N55" t="e">
            <v>#DIV/0!</v>
          </cell>
          <cell r="O55">
            <v>0</v>
          </cell>
          <cell r="P55">
            <v>0</v>
          </cell>
          <cell r="Q55">
            <v>1.0539999999999998</v>
          </cell>
          <cell r="R55">
            <v>4.4000000000000004</v>
          </cell>
          <cell r="T55">
            <v>0</v>
          </cell>
          <cell r="U55">
            <v>0</v>
          </cell>
        </row>
        <row r="56">
          <cell r="A56" t="str">
            <v>6590 СЛИВОЧНЫЕ СН сос п/о мгс 0.41кг 10шт.  ОСТАНКИНО</v>
          </cell>
          <cell r="B56">
            <v>19</v>
          </cell>
          <cell r="C56">
            <v>0</v>
          </cell>
          <cell r="D56">
            <v>0</v>
          </cell>
          <cell r="E56">
            <v>19</v>
          </cell>
          <cell r="G56">
            <v>0.41</v>
          </cell>
          <cell r="H56">
            <v>45</v>
          </cell>
          <cell r="I56">
            <v>12</v>
          </cell>
          <cell r="J56">
            <v>-12</v>
          </cell>
          <cell r="M56">
            <v>0</v>
          </cell>
          <cell r="N56" t="e">
            <v>#DIV/0!</v>
          </cell>
          <cell r="O56">
            <v>7.3076923076923075</v>
          </cell>
          <cell r="P56">
            <v>0</v>
          </cell>
          <cell r="Q56">
            <v>0.98399999999999999</v>
          </cell>
          <cell r="R56">
            <v>2.6</v>
          </cell>
          <cell r="T56">
            <v>0</v>
          </cell>
          <cell r="U56">
            <v>0</v>
          </cell>
        </row>
        <row r="57">
          <cell r="A57" t="str">
            <v>6593 ДОКТОРСКАЯ СН вар п/о 0.45кг 8шт.  ОСТАНКИНО</v>
          </cell>
          <cell r="B57">
            <v>0</v>
          </cell>
          <cell r="C57">
            <v>24</v>
          </cell>
          <cell r="D57">
            <v>6</v>
          </cell>
          <cell r="E57">
            <v>18</v>
          </cell>
          <cell r="G57">
            <v>0.45</v>
          </cell>
          <cell r="H57">
            <v>60</v>
          </cell>
          <cell r="I57">
            <v>9</v>
          </cell>
          <cell r="J57">
            <v>-3</v>
          </cell>
          <cell r="K57">
            <v>24</v>
          </cell>
          <cell r="M57">
            <v>1.2</v>
          </cell>
          <cell r="N57">
            <v>35</v>
          </cell>
          <cell r="O57">
            <v>10</v>
          </cell>
          <cell r="P57">
            <v>0</v>
          </cell>
          <cell r="Q57">
            <v>0.45</v>
          </cell>
          <cell r="R57">
            <v>1.8</v>
          </cell>
          <cell r="T57">
            <v>10.8</v>
          </cell>
          <cell r="U57">
            <v>0</v>
          </cell>
        </row>
        <row r="58">
          <cell r="A58" t="str">
            <v>6595 МОЛОЧНАЯ СН вар п/о 0.45кг 8шт.  ОСТАНКИНО</v>
          </cell>
          <cell r="B58">
            <v>31</v>
          </cell>
          <cell r="C58">
            <v>0</v>
          </cell>
          <cell r="D58">
            <v>12</v>
          </cell>
          <cell r="E58">
            <v>11</v>
          </cell>
          <cell r="G58">
            <v>0.45</v>
          </cell>
          <cell r="H58">
            <v>60</v>
          </cell>
          <cell r="I58">
            <v>12</v>
          </cell>
          <cell r="J58">
            <v>0</v>
          </cell>
          <cell r="M58">
            <v>2.4</v>
          </cell>
          <cell r="N58">
            <v>4.5833333333333339</v>
          </cell>
          <cell r="O58">
            <v>6.875</v>
          </cell>
          <cell r="P58">
            <v>2</v>
          </cell>
          <cell r="Q58">
            <v>1.53</v>
          </cell>
          <cell r="R58">
            <v>1.6</v>
          </cell>
          <cell r="T58">
            <v>0</v>
          </cell>
          <cell r="U58">
            <v>0</v>
          </cell>
        </row>
        <row r="59">
          <cell r="A59" t="str">
            <v>6597 РУССКАЯ СН вар п/о 0.45кг 8шт.  ОСТАНКИНО</v>
          </cell>
          <cell r="B59">
            <v>19</v>
          </cell>
          <cell r="C59">
            <v>0</v>
          </cell>
          <cell r="D59">
            <v>14</v>
          </cell>
          <cell r="E59">
            <v>4</v>
          </cell>
          <cell r="G59">
            <v>0.45</v>
          </cell>
          <cell r="H59">
            <v>60</v>
          </cell>
          <cell r="I59">
            <v>15</v>
          </cell>
          <cell r="J59">
            <v>-1</v>
          </cell>
          <cell r="L59">
            <v>8</v>
          </cell>
          <cell r="M59">
            <v>2.8</v>
          </cell>
          <cell r="N59">
            <v>4.2857142857142856</v>
          </cell>
          <cell r="O59">
            <v>2.8571428571428572</v>
          </cell>
          <cell r="P59">
            <v>2.6</v>
          </cell>
          <cell r="Q59">
            <v>1.7100000000000002</v>
          </cell>
          <cell r="R59">
            <v>1.4</v>
          </cell>
          <cell r="T59">
            <v>0</v>
          </cell>
          <cell r="U59">
            <v>3.6</v>
          </cell>
        </row>
        <row r="60">
          <cell r="A60" t="str">
            <v>6636 БАЛЫКОВАЯ СН в/к п/о 0,35кг 8шт  ОСТАНКИНО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G60">
            <v>0.35</v>
          </cell>
          <cell r="H60">
            <v>0</v>
          </cell>
          <cell r="I60">
            <v>0</v>
          </cell>
          <cell r="J60">
            <v>0</v>
          </cell>
          <cell r="K60">
            <v>24</v>
          </cell>
          <cell r="M60">
            <v>0</v>
          </cell>
          <cell r="N60" t="e">
            <v>#DIV/0!</v>
          </cell>
          <cell r="O60" t="e">
            <v>#DIV/0!</v>
          </cell>
          <cell r="P60">
            <v>0</v>
          </cell>
          <cell r="Q60">
            <v>0</v>
          </cell>
          <cell r="R60">
            <v>0</v>
          </cell>
          <cell r="T60">
            <v>8.3999999999999986</v>
          </cell>
          <cell r="U60">
            <v>0</v>
          </cell>
        </row>
        <row r="61">
          <cell r="A61" t="str">
            <v>6641 СЛИВОЧНЫЕ ПМ сос п/о мгс 0,41кг 10шт.  ОСТАНКИНО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G61">
            <v>0.41</v>
          </cell>
          <cell r="H61">
            <v>45</v>
          </cell>
          <cell r="I61">
            <v>1</v>
          </cell>
          <cell r="J61">
            <v>-1</v>
          </cell>
          <cell r="M61">
            <v>0</v>
          </cell>
          <cell r="N61" t="e">
            <v>#DIV/0!</v>
          </cell>
          <cell r="O61" t="e">
            <v>#DIV/0!</v>
          </cell>
          <cell r="P61">
            <v>0</v>
          </cell>
          <cell r="Q61">
            <v>0.90199999999999991</v>
          </cell>
          <cell r="R61">
            <v>0</v>
          </cell>
          <cell r="T61">
            <v>0</v>
          </cell>
          <cell r="U61">
            <v>0</v>
          </cell>
        </row>
        <row r="62">
          <cell r="A62" t="str">
            <v>6642 СОЧНЫЙ ГРИЛЬ ПМ сос п/о мгс 0,41кг 8шт.  ОСТАНКИНО</v>
          </cell>
          <cell r="B62">
            <v>-15</v>
          </cell>
          <cell r="C62">
            <v>15</v>
          </cell>
          <cell r="D62">
            <v>6</v>
          </cell>
          <cell r="E62">
            <v>-6</v>
          </cell>
          <cell r="G62">
            <v>0.41</v>
          </cell>
          <cell r="H62">
            <v>45</v>
          </cell>
          <cell r="I62">
            <v>6</v>
          </cell>
          <cell r="J62">
            <v>0</v>
          </cell>
          <cell r="M62">
            <v>1.2</v>
          </cell>
          <cell r="N62">
            <v>-5</v>
          </cell>
          <cell r="O62">
            <v>-7.5</v>
          </cell>
          <cell r="P62">
            <v>1.2</v>
          </cell>
          <cell r="Q62">
            <v>0</v>
          </cell>
          <cell r="R62">
            <v>0.8</v>
          </cell>
          <cell r="T62">
            <v>0</v>
          </cell>
          <cell r="U62">
            <v>0</v>
          </cell>
        </row>
        <row r="63">
          <cell r="A63" t="str">
            <v>6644 СОЧНЫЕ ПМ сос п/о мгс 0,41кг 10шт.  ОСТАНКИНО</v>
          </cell>
          <cell r="B63">
            <v>-3</v>
          </cell>
          <cell r="C63">
            <v>5</v>
          </cell>
          <cell r="D63">
            <v>2</v>
          </cell>
          <cell r="E63">
            <v>-2</v>
          </cell>
          <cell r="G63">
            <v>0.41</v>
          </cell>
          <cell r="H63">
            <v>45</v>
          </cell>
          <cell r="I63">
            <v>4</v>
          </cell>
          <cell r="J63">
            <v>-2</v>
          </cell>
          <cell r="M63">
            <v>0.4</v>
          </cell>
          <cell r="N63">
            <v>-5</v>
          </cell>
          <cell r="O63">
            <v>-2</v>
          </cell>
          <cell r="P63">
            <v>0.4</v>
          </cell>
          <cell r="Q63">
            <v>0.65599999999999992</v>
          </cell>
          <cell r="R63">
            <v>1</v>
          </cell>
          <cell r="T63">
            <v>0</v>
          </cell>
          <cell r="U63">
            <v>0</v>
          </cell>
        </row>
        <row r="64">
          <cell r="A64" t="str">
            <v>6665 БАЛЫКОВАЯ Папа Может п/к в/у 0,31кг 8шт ОСТАНКИНО</v>
          </cell>
          <cell r="B64">
            <v>24</v>
          </cell>
          <cell r="C64">
            <v>67</v>
          </cell>
          <cell r="D64">
            <v>58</v>
          </cell>
          <cell r="E64">
            <v>30</v>
          </cell>
          <cell r="G64">
            <v>0.31</v>
          </cell>
          <cell r="H64">
            <v>45</v>
          </cell>
          <cell r="I64">
            <v>60</v>
          </cell>
          <cell r="J64">
            <v>-2</v>
          </cell>
          <cell r="K64">
            <v>64</v>
          </cell>
          <cell r="L64">
            <v>48</v>
          </cell>
          <cell r="M64">
            <v>11.6</v>
          </cell>
          <cell r="N64">
            <v>12.241379310344827</v>
          </cell>
          <cell r="O64">
            <v>3.0612244897959182</v>
          </cell>
          <cell r="P64">
            <v>7.8</v>
          </cell>
          <cell r="Q64">
            <v>1.984</v>
          </cell>
          <cell r="R64">
            <v>9.8000000000000007</v>
          </cell>
          <cell r="T64">
            <v>19.84</v>
          </cell>
          <cell r="U64">
            <v>14.879999999999999</v>
          </cell>
        </row>
        <row r="65">
          <cell r="A65" t="str">
            <v>6676 ЧЕСНОЧНАЯ Папа может п/к в/у 0.35кг 8шт.   ОСТАНКИНО</v>
          </cell>
          <cell r="B65">
            <v>72</v>
          </cell>
          <cell r="C65">
            <v>43</v>
          </cell>
          <cell r="D65">
            <v>53</v>
          </cell>
          <cell r="E65">
            <v>59</v>
          </cell>
          <cell r="G65">
            <v>0.35</v>
          </cell>
          <cell r="H65">
            <v>45</v>
          </cell>
          <cell r="I65">
            <v>54</v>
          </cell>
          <cell r="J65">
            <v>-1</v>
          </cell>
          <cell r="L65">
            <v>48</v>
          </cell>
          <cell r="M65">
            <v>10.6</v>
          </cell>
          <cell r="N65">
            <v>10.09433962264151</v>
          </cell>
          <cell r="O65">
            <v>7.0238095238095237</v>
          </cell>
          <cell r="P65">
            <v>6.6</v>
          </cell>
          <cell r="Q65">
            <v>2.59</v>
          </cell>
          <cell r="R65">
            <v>8.4</v>
          </cell>
          <cell r="T65">
            <v>0</v>
          </cell>
          <cell r="U65">
            <v>16.799999999999997</v>
          </cell>
        </row>
        <row r="66">
          <cell r="A66" t="str">
            <v>6683 СЕРВЕЛАТ ЗЕРНИСТЫЙ ПМ в/к в/у 0,35кг  ОСТАНКИНО</v>
          </cell>
          <cell r="B66">
            <v>294.2</v>
          </cell>
          <cell r="C66">
            <v>153.80000000000001</v>
          </cell>
          <cell r="D66">
            <v>108</v>
          </cell>
          <cell r="E66">
            <v>160</v>
          </cell>
          <cell r="G66">
            <v>0.35</v>
          </cell>
          <cell r="H66">
            <v>45</v>
          </cell>
          <cell r="I66">
            <v>112</v>
          </cell>
          <cell r="J66">
            <v>-4</v>
          </cell>
          <cell r="K66">
            <v>200</v>
          </cell>
          <cell r="M66">
            <v>21.6</v>
          </cell>
          <cell r="N66">
            <v>16.666666666666664</v>
          </cell>
          <cell r="O66">
            <v>3.2653061224489797</v>
          </cell>
          <cell r="P66">
            <v>18.600000000000001</v>
          </cell>
          <cell r="Q66">
            <v>6.7060000000000004</v>
          </cell>
          <cell r="R66">
            <v>49</v>
          </cell>
          <cell r="T66">
            <v>70</v>
          </cell>
          <cell r="U66">
            <v>0</v>
          </cell>
        </row>
        <row r="67">
          <cell r="A67" t="str">
            <v>6684 СЕРВЕЛАТ КАРЕЛЬСКИЙ ПМ в/к в/у 0.28кг  ОСТАНКИНО</v>
          </cell>
          <cell r="B67">
            <v>9</v>
          </cell>
          <cell r="C67">
            <v>81</v>
          </cell>
          <cell r="D67">
            <v>24</v>
          </cell>
          <cell r="E67">
            <v>58</v>
          </cell>
          <cell r="G67">
            <v>0.28000000000000003</v>
          </cell>
          <cell r="H67">
            <v>45</v>
          </cell>
          <cell r="I67">
            <v>49</v>
          </cell>
          <cell r="J67">
            <v>-25</v>
          </cell>
          <cell r="K67">
            <v>80</v>
          </cell>
          <cell r="M67">
            <v>4.8</v>
          </cell>
          <cell r="N67">
            <v>28.75</v>
          </cell>
          <cell r="O67">
            <v>4.53125</v>
          </cell>
          <cell r="P67">
            <v>1.6</v>
          </cell>
          <cell r="Q67">
            <v>2.1280000000000001</v>
          </cell>
          <cell r="R67">
            <v>12.8</v>
          </cell>
          <cell r="T67">
            <v>22.400000000000002</v>
          </cell>
          <cell r="U67">
            <v>0</v>
          </cell>
        </row>
        <row r="68">
          <cell r="A68" t="str">
            <v>6689 СЕРВЕЛАТ ОХОТНИЧИЙ ПМ в/к в/у 0,35кг 8шт  ОСТАНКИНО</v>
          </cell>
          <cell r="B68">
            <v>98.2</v>
          </cell>
          <cell r="C68">
            <v>219.8</v>
          </cell>
          <cell r="D68">
            <v>136</v>
          </cell>
          <cell r="E68">
            <v>64</v>
          </cell>
          <cell r="G68">
            <v>0.35</v>
          </cell>
          <cell r="H68">
            <v>45</v>
          </cell>
          <cell r="I68">
            <v>133</v>
          </cell>
          <cell r="J68">
            <v>3</v>
          </cell>
          <cell r="K68">
            <v>200</v>
          </cell>
          <cell r="M68">
            <v>27.2</v>
          </cell>
          <cell r="N68">
            <v>9.7058823529411775</v>
          </cell>
          <cell r="O68">
            <v>1.2698412698412698</v>
          </cell>
          <cell r="P68">
            <v>19.399999999999999</v>
          </cell>
          <cell r="Q68">
            <v>8.0359999999999996</v>
          </cell>
          <cell r="R68">
            <v>50.4</v>
          </cell>
          <cell r="T68">
            <v>70</v>
          </cell>
          <cell r="U68">
            <v>0</v>
          </cell>
        </row>
        <row r="69">
          <cell r="A69" t="str">
            <v>6697 СЕРВЕЛАТ ФИНСКИЙ ПМ в/к в/у 0,35кг 8шт.  ОСТАНКИНО</v>
          </cell>
          <cell r="B69">
            <v>112</v>
          </cell>
          <cell r="C69">
            <v>436</v>
          </cell>
          <cell r="D69">
            <v>130</v>
          </cell>
          <cell r="E69">
            <v>188</v>
          </cell>
          <cell r="G69">
            <v>0.35</v>
          </cell>
          <cell r="H69">
            <v>45</v>
          </cell>
          <cell r="I69">
            <v>129</v>
          </cell>
          <cell r="J69">
            <v>1</v>
          </cell>
          <cell r="K69">
            <v>200</v>
          </cell>
          <cell r="M69">
            <v>26</v>
          </cell>
          <cell r="N69">
            <v>14.923076923076923</v>
          </cell>
          <cell r="O69">
            <v>3.9330543933054396</v>
          </cell>
          <cell r="P69">
            <v>20</v>
          </cell>
          <cell r="Q69">
            <v>6.93</v>
          </cell>
          <cell r="R69">
            <v>47.8</v>
          </cell>
          <cell r="T69">
            <v>70</v>
          </cell>
          <cell r="U69">
            <v>0</v>
          </cell>
        </row>
        <row r="70">
          <cell r="A70" t="str">
            <v>6713 СОЧНЫЙ ГРИЛЬ ПМ сос п/о мгс 0,41 кг 8 шт ОСТАНКИНО</v>
          </cell>
          <cell r="B70">
            <v>95</v>
          </cell>
          <cell r="C70">
            <v>134</v>
          </cell>
          <cell r="D70">
            <v>96</v>
          </cell>
          <cell r="E70">
            <v>48</v>
          </cell>
          <cell r="G70">
            <v>0.41</v>
          </cell>
          <cell r="H70">
            <v>0</v>
          </cell>
          <cell r="I70">
            <v>101</v>
          </cell>
          <cell r="J70">
            <v>-5</v>
          </cell>
          <cell r="L70">
            <v>60</v>
          </cell>
          <cell r="M70">
            <v>19.2</v>
          </cell>
          <cell r="N70">
            <v>5.625</v>
          </cell>
          <cell r="O70">
            <v>3.0379746835443036</v>
          </cell>
          <cell r="P70">
            <v>14.2</v>
          </cell>
          <cell r="Q70">
            <v>5.2479999999999993</v>
          </cell>
          <cell r="R70">
            <v>15.8</v>
          </cell>
          <cell r="T70">
            <v>0</v>
          </cell>
          <cell r="U70">
            <v>24.599999999999998</v>
          </cell>
        </row>
        <row r="71">
          <cell r="A71" t="str">
            <v>6722 СОЧНЫЕ ПМ сос п/о мгс 0,41кг 10шт.  ОСТАНКИНО</v>
          </cell>
          <cell r="B71">
            <v>95</v>
          </cell>
          <cell r="C71">
            <v>191</v>
          </cell>
          <cell r="D71">
            <v>106</v>
          </cell>
          <cell r="E71">
            <v>94</v>
          </cell>
          <cell r="G71">
            <v>0.41</v>
          </cell>
          <cell r="H71">
            <v>0</v>
          </cell>
          <cell r="I71">
            <v>107</v>
          </cell>
          <cell r="J71">
            <v>-1</v>
          </cell>
          <cell r="L71">
            <v>80</v>
          </cell>
          <cell r="M71">
            <v>21.2</v>
          </cell>
          <cell r="N71">
            <v>8.2075471698113205</v>
          </cell>
          <cell r="O71">
            <v>2.9192546583850931</v>
          </cell>
          <cell r="P71">
            <v>18.399999999999999</v>
          </cell>
          <cell r="Q71">
            <v>5.5759999999999996</v>
          </cell>
          <cell r="R71">
            <v>32.200000000000003</v>
          </cell>
          <cell r="T71">
            <v>0</v>
          </cell>
          <cell r="U71">
            <v>32.799999999999997</v>
          </cell>
        </row>
        <row r="72">
          <cell r="A72" t="str">
            <v>6726 СЛИВОЧНЫЕ ПМ сос п/о мгс 0.41кг 10шт.  ОСТАНКИНО</v>
          </cell>
          <cell r="B72">
            <v>102</v>
          </cell>
          <cell r="C72">
            <v>127</v>
          </cell>
          <cell r="D72">
            <v>112</v>
          </cell>
          <cell r="E72">
            <v>110</v>
          </cell>
          <cell r="G72">
            <v>0.41</v>
          </cell>
          <cell r="H72">
            <v>0</v>
          </cell>
          <cell r="I72">
            <v>116</v>
          </cell>
          <cell r="J72">
            <v>-4</v>
          </cell>
          <cell r="M72">
            <v>22.4</v>
          </cell>
          <cell r="N72">
            <v>4.9107142857142856</v>
          </cell>
          <cell r="O72">
            <v>22</v>
          </cell>
          <cell r="P72">
            <v>14.8</v>
          </cell>
          <cell r="Q72">
            <v>5.33</v>
          </cell>
          <cell r="R72">
            <v>5</v>
          </cell>
          <cell r="T72">
            <v>0</v>
          </cell>
          <cell r="U72">
            <v>0</v>
          </cell>
        </row>
        <row r="73">
          <cell r="A73" t="str">
            <v>6415 БАЛЫКОВАЯ Коровино п/к в/у 0.84кг 6шт.  ОСТАНКИНО</v>
          </cell>
          <cell r="B73">
            <v>23</v>
          </cell>
          <cell r="C73">
            <v>0</v>
          </cell>
          <cell r="D73">
            <v>0</v>
          </cell>
          <cell r="E73">
            <v>0</v>
          </cell>
          <cell r="G73">
            <v>0.84</v>
          </cell>
          <cell r="H73">
            <v>0</v>
          </cell>
          <cell r="I73">
            <v>0</v>
          </cell>
          <cell r="J73">
            <v>0</v>
          </cell>
          <cell r="M73">
            <v>0</v>
          </cell>
          <cell r="N73" t="e">
            <v>#DIV/0!</v>
          </cell>
          <cell r="O73">
            <v>0</v>
          </cell>
          <cell r="P73">
            <v>0</v>
          </cell>
          <cell r="Q73">
            <v>0</v>
          </cell>
          <cell r="R73">
            <v>0.6</v>
          </cell>
          <cell r="T73">
            <v>0</v>
          </cell>
          <cell r="U73">
            <v>0</v>
          </cell>
        </row>
        <row r="74">
          <cell r="A74" t="str">
            <v>6716 ОСОБАЯ Коровино (в сетке) 0.5кг 8шт.  ОСТАНКИНО</v>
          </cell>
          <cell r="B74">
            <v>9</v>
          </cell>
          <cell r="C74">
            <v>40</v>
          </cell>
          <cell r="D74">
            <v>17</v>
          </cell>
          <cell r="E74">
            <v>50</v>
          </cell>
          <cell r="G74">
            <v>0.5</v>
          </cell>
          <cell r="H74">
            <v>60</v>
          </cell>
          <cell r="I74">
            <v>17</v>
          </cell>
          <cell r="J74">
            <v>0</v>
          </cell>
          <cell r="M74">
            <v>3.4</v>
          </cell>
          <cell r="N74">
            <v>14.705882352941178</v>
          </cell>
          <cell r="O74">
            <v>10</v>
          </cell>
          <cell r="P74">
            <v>2.6</v>
          </cell>
          <cell r="Q74">
            <v>4.2</v>
          </cell>
          <cell r="R74">
            <v>5</v>
          </cell>
          <cell r="T74">
            <v>0</v>
          </cell>
          <cell r="U74">
            <v>0</v>
          </cell>
        </row>
        <row r="75">
          <cell r="A75" t="str">
            <v>Итого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D3" t="str">
            <v>15 по 20</v>
          </cell>
          <cell r="I3" t="str">
            <v>15 по 20</v>
          </cell>
          <cell r="J3" t="str">
            <v>15 по 20</v>
          </cell>
          <cell r="K3">
            <v>20</v>
          </cell>
          <cell r="L3">
            <v>44952</v>
          </cell>
          <cell r="M3">
            <v>28</v>
          </cell>
          <cell r="N3" t="str">
            <v>11 по 18</v>
          </cell>
        </row>
        <row r="4">
          <cell r="A4" t="str">
            <v>Номенклатура</v>
          </cell>
          <cell r="B4" t="str">
            <v>Начальный остаток</v>
          </cell>
          <cell r="C4" t="str">
            <v>Приход</v>
          </cell>
          <cell r="D4" t="str">
            <v>Расход</v>
          </cell>
          <cell r="E4" t="str">
            <v>Конечный остаток</v>
          </cell>
          <cell r="F4" t="str">
            <v>Метка</v>
          </cell>
          <cell r="G4" t="str">
            <v>Кратность</v>
          </cell>
          <cell r="H4" t="str">
            <v>Сроки</v>
          </cell>
          <cell r="I4" t="str">
            <v>Заявки</v>
          </cell>
          <cell r="J4" t="str">
            <v>Разница</v>
          </cell>
          <cell r="K4" t="str">
            <v>Заказ  в Пути</v>
          </cell>
          <cell r="L4" t="str">
            <v>Заказ в пути</v>
          </cell>
          <cell r="M4" t="str">
            <v>Основной заказ</v>
          </cell>
          <cell r="N4" t="str">
            <v>Ср-пр в день</v>
          </cell>
          <cell r="O4" t="str">
            <v>Остаток на кол-во дней</v>
          </cell>
          <cell r="P4" t="str">
            <v>Остаток Факт</v>
          </cell>
          <cell r="Q4" t="str">
            <v>Средние прод. На  06.01</v>
          </cell>
          <cell r="R4" t="str">
            <v>Средние прод. На  13.01</v>
          </cell>
          <cell r="S4" t="str">
            <v>Средние прод. На  28.12</v>
          </cell>
          <cell r="T4" t="str">
            <v>Коментарий</v>
          </cell>
          <cell r="U4" t="str">
            <v>Вес</v>
          </cell>
          <cell r="V4" t="str">
            <v>Вес</v>
          </cell>
        </row>
        <row r="6">
          <cell r="A6" t="str">
            <v>Останкино ООО</v>
          </cell>
        </row>
        <row r="7">
          <cell r="A7" t="str">
            <v>ООО Останкино-Краснодар</v>
          </cell>
          <cell r="D7">
            <v>2807.1669999999999</v>
          </cell>
          <cell r="E7">
            <v>2830.364</v>
          </cell>
          <cell r="I7">
            <v>2814.9</v>
          </cell>
          <cell r="J7">
            <v>-7.7330000000000041</v>
          </cell>
          <cell r="K7">
            <v>1892</v>
          </cell>
          <cell r="N7">
            <v>880.52739999999972</v>
          </cell>
          <cell r="Q7">
            <v>425.92400000000015</v>
          </cell>
          <cell r="R7">
            <v>541.65800000000002</v>
          </cell>
          <cell r="S7">
            <v>880.52739999999972</v>
          </cell>
          <cell r="U7" t="e">
            <v>#REF!</v>
          </cell>
          <cell r="V7">
            <v>504.16000000000008</v>
          </cell>
        </row>
        <row r="8">
          <cell r="A8" t="str">
            <v>3717 СОЧНЫЕ сос п/о мгс 1*6 ОСТАНКИНО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G8">
            <v>1</v>
          </cell>
          <cell r="H8">
            <v>45</v>
          </cell>
          <cell r="I8">
            <v>1</v>
          </cell>
          <cell r="J8">
            <v>-1</v>
          </cell>
          <cell r="N8">
            <v>0</v>
          </cell>
          <cell r="O8" t="e">
            <v>#DIV/0!</v>
          </cell>
          <cell r="P8">
            <v>0</v>
          </cell>
          <cell r="Q8">
            <v>0</v>
          </cell>
          <cell r="R8">
            <v>0</v>
          </cell>
          <cell r="S8">
            <v>0.42519999999999997</v>
          </cell>
          <cell r="U8" t="e">
            <v>#REF!</v>
          </cell>
          <cell r="V8">
            <v>0</v>
          </cell>
        </row>
        <row r="9">
          <cell r="A9" t="str">
            <v>4063 МЯСНАЯ Папа может вар п/о_Л   ОСТАНКИНО</v>
          </cell>
          <cell r="B9">
            <v>28.289000000000001</v>
          </cell>
          <cell r="C9">
            <v>0</v>
          </cell>
          <cell r="D9">
            <v>5.4480000000000004</v>
          </cell>
          <cell r="E9">
            <v>22.841000000000001</v>
          </cell>
          <cell r="G9">
            <v>1</v>
          </cell>
          <cell r="H9">
            <v>60</v>
          </cell>
          <cell r="I9">
            <v>4.9000000000000004</v>
          </cell>
          <cell r="J9">
            <v>0.54800000000000004</v>
          </cell>
          <cell r="N9">
            <v>1.0896000000000001</v>
          </cell>
          <cell r="O9">
            <v>20.962738619676944</v>
          </cell>
          <cell r="P9">
            <v>7.6916082974137927</v>
          </cell>
          <cell r="Q9">
            <v>1.3653999999999999</v>
          </cell>
          <cell r="R9">
            <v>1.0896000000000001</v>
          </cell>
          <cell r="S9">
            <v>2.9696000000000002</v>
          </cell>
          <cell r="U9" t="e">
            <v>#REF!</v>
          </cell>
          <cell r="V9">
            <v>0</v>
          </cell>
        </row>
        <row r="10">
          <cell r="A10" t="str">
            <v>5246 ДОКТОРСКАЯ ПРЕМИУМ вар б/о мгс_30с ОСТАНКИНО</v>
          </cell>
          <cell r="B10">
            <v>44.338999999999999</v>
          </cell>
          <cell r="C10">
            <v>0</v>
          </cell>
          <cell r="D10">
            <v>0</v>
          </cell>
          <cell r="E10">
            <v>0</v>
          </cell>
          <cell r="F10" t="str">
            <v>не заказ</v>
          </cell>
          <cell r="G10">
            <v>1</v>
          </cell>
          <cell r="H10">
            <v>30</v>
          </cell>
          <cell r="I10">
            <v>0</v>
          </cell>
          <cell r="J10">
            <v>0</v>
          </cell>
          <cell r="N10">
            <v>0</v>
          </cell>
          <cell r="O10" t="e">
            <v>#DIV/0!</v>
          </cell>
          <cell r="P10">
            <v>0</v>
          </cell>
          <cell r="Q10">
            <v>1.1774</v>
          </cell>
          <cell r="R10">
            <v>0.58719999999999994</v>
          </cell>
          <cell r="S10">
            <v>1.7756000000000001</v>
          </cell>
          <cell r="U10" t="e">
            <v>#REF!</v>
          </cell>
          <cell r="V10">
            <v>0</v>
          </cell>
        </row>
        <row r="11">
          <cell r="A11" t="str">
            <v>5247 РУССКАЯ ПРЕМИУМ вар б/о мгс_30с ОСТАНКИНО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не заказ</v>
          </cell>
          <cell r="G11">
            <v>1</v>
          </cell>
          <cell r="H11">
            <v>30</v>
          </cell>
          <cell r="I11">
            <v>0</v>
          </cell>
          <cell r="J11">
            <v>0</v>
          </cell>
          <cell r="N11">
            <v>0</v>
          </cell>
          <cell r="O11" t="e">
            <v>#DIV/0!</v>
          </cell>
          <cell r="P11">
            <v>0</v>
          </cell>
          <cell r="Q11">
            <v>0</v>
          </cell>
          <cell r="R11">
            <v>0</v>
          </cell>
          <cell r="S11">
            <v>1.226</v>
          </cell>
          <cell r="U11" t="e">
            <v>#REF!</v>
          </cell>
          <cell r="V11">
            <v>0</v>
          </cell>
        </row>
        <row r="12">
          <cell r="A12" t="str">
            <v>5981 МОЛОЧНЫЕ ТРАДИЦ. сос п/о мгс 1*6_45с   ОСТАНКИНО</v>
          </cell>
          <cell r="B12">
            <v>0</v>
          </cell>
          <cell r="C12">
            <v>12.872</v>
          </cell>
          <cell r="D12">
            <v>0</v>
          </cell>
          <cell r="E12">
            <v>12.872</v>
          </cell>
          <cell r="G12">
            <v>1</v>
          </cell>
          <cell r="H12">
            <v>45</v>
          </cell>
          <cell r="I12">
            <v>0</v>
          </cell>
          <cell r="J12">
            <v>0</v>
          </cell>
          <cell r="N12">
            <v>0</v>
          </cell>
          <cell r="O12" t="e">
            <v>#DIV/0!</v>
          </cell>
          <cell r="P12" t="e">
            <v>#DIV/0!</v>
          </cell>
          <cell r="Q12">
            <v>0</v>
          </cell>
          <cell r="R12">
            <v>0</v>
          </cell>
          <cell r="S12">
            <v>0</v>
          </cell>
          <cell r="U12" t="e">
            <v>#REF!</v>
          </cell>
          <cell r="V12">
            <v>0</v>
          </cell>
        </row>
        <row r="13">
          <cell r="A13" t="str">
            <v>6041 МОЛОЧНЫЕ К ЗАВТРАКУ сос п/о мгс 1*3   ОСТАНКИНО</v>
          </cell>
          <cell r="B13">
            <v>0</v>
          </cell>
          <cell r="C13">
            <v>18.72</v>
          </cell>
          <cell r="D13">
            <v>7.1079999999999997</v>
          </cell>
          <cell r="E13">
            <v>11.612</v>
          </cell>
          <cell r="G13">
            <v>1</v>
          </cell>
          <cell r="H13">
            <v>45</v>
          </cell>
          <cell r="I13">
            <v>7</v>
          </cell>
          <cell r="J13">
            <v>0.10799999999999965</v>
          </cell>
          <cell r="L13">
            <v>6</v>
          </cell>
          <cell r="M13" t="str">
            <v xml:space="preserve"> </v>
          </cell>
          <cell r="N13">
            <v>1.4216</v>
          </cell>
          <cell r="O13" t="e">
            <v>#VALUE!</v>
          </cell>
          <cell r="P13">
            <v>6.3177366702937983</v>
          </cell>
          <cell r="Q13">
            <v>0</v>
          </cell>
          <cell r="R13">
            <v>0</v>
          </cell>
          <cell r="S13">
            <v>1.8379999999999999</v>
          </cell>
          <cell r="U13" t="e">
            <v>#REF!</v>
          </cell>
          <cell r="V13">
            <v>0</v>
          </cell>
        </row>
        <row r="14">
          <cell r="A14" t="str">
            <v>6607 С ГОВЯДИНОЙ ПМ сар б/о мгс 1*3_45с  ОСТАНКИНО</v>
          </cell>
          <cell r="B14">
            <v>-86.427000000000007</v>
          </cell>
          <cell r="C14">
            <v>80.238</v>
          </cell>
          <cell r="D14">
            <v>93.165000000000006</v>
          </cell>
          <cell r="E14">
            <v>-99.352000000000004</v>
          </cell>
          <cell r="G14">
            <v>1</v>
          </cell>
          <cell r="H14">
            <v>45</v>
          </cell>
          <cell r="I14">
            <v>104</v>
          </cell>
          <cell r="J14">
            <v>-10.834999999999994</v>
          </cell>
          <cell r="M14">
            <v>12</v>
          </cell>
          <cell r="N14">
            <v>18.633000000000003</v>
          </cell>
          <cell r="O14">
            <v>-4.68802661943863</v>
          </cell>
          <cell r="P14">
            <v>-1.8314070305443417</v>
          </cell>
          <cell r="Q14">
            <v>2.1812</v>
          </cell>
          <cell r="R14">
            <v>2.1812</v>
          </cell>
          <cell r="S14">
            <v>54.249000000000002</v>
          </cell>
          <cell r="U14" t="e">
            <v>#REF!</v>
          </cell>
          <cell r="V14">
            <v>0</v>
          </cell>
        </row>
        <row r="15">
          <cell r="A15" t="str">
            <v>4943 Краковская Традиция 0,330 кг ОСТАНКИНО</v>
          </cell>
          <cell r="B15">
            <v>-6</v>
          </cell>
          <cell r="C15">
            <v>60</v>
          </cell>
          <cell r="D15">
            <v>12</v>
          </cell>
          <cell r="E15">
            <v>42</v>
          </cell>
          <cell r="G15">
            <v>0.33</v>
          </cell>
          <cell r="I15">
            <v>16</v>
          </cell>
          <cell r="J15">
            <v>-4</v>
          </cell>
          <cell r="K15">
            <v>36</v>
          </cell>
          <cell r="N15">
            <v>2.4</v>
          </cell>
          <cell r="O15">
            <v>32.5</v>
          </cell>
          <cell r="P15">
            <v>30.000000000000004</v>
          </cell>
          <cell r="Q15">
            <v>4.8</v>
          </cell>
          <cell r="R15">
            <v>4.8</v>
          </cell>
          <cell r="S15">
            <v>1.4</v>
          </cell>
          <cell r="U15" t="e">
            <v>#REF!</v>
          </cell>
          <cell r="V15">
            <v>11.88</v>
          </cell>
        </row>
        <row r="16">
          <cell r="A16" t="str">
            <v>5015 БУРГУНДИЯ с/к в/у 1/250 ОСТАНКИНО</v>
          </cell>
          <cell r="B16">
            <v>9</v>
          </cell>
          <cell r="C16">
            <v>88</v>
          </cell>
          <cell r="D16">
            <v>80</v>
          </cell>
          <cell r="E16">
            <v>17</v>
          </cell>
          <cell r="G16">
            <v>0.245</v>
          </cell>
          <cell r="I16">
            <v>65</v>
          </cell>
          <cell r="J16">
            <v>15</v>
          </cell>
          <cell r="L16">
            <v>120</v>
          </cell>
          <cell r="M16">
            <v>80</v>
          </cell>
          <cell r="N16">
            <v>16</v>
          </cell>
          <cell r="O16">
            <v>13.5625</v>
          </cell>
          <cell r="P16">
            <v>0.92391304347826098</v>
          </cell>
          <cell r="Q16">
            <v>4.4000000000000004</v>
          </cell>
          <cell r="R16">
            <v>9.1999999999999993</v>
          </cell>
          <cell r="S16">
            <v>18.399999999999999</v>
          </cell>
          <cell r="U16" t="e">
            <v>#REF!</v>
          </cell>
          <cell r="V16">
            <v>0</v>
          </cell>
        </row>
        <row r="17">
          <cell r="A17" t="str">
            <v>5483 ЭКСТРА Папа может с/к в/у 1/250 8шт.   ОСТАНКИНО</v>
          </cell>
          <cell r="B17">
            <v>226</v>
          </cell>
          <cell r="C17">
            <v>0</v>
          </cell>
          <cell r="D17">
            <v>37</v>
          </cell>
          <cell r="E17">
            <v>189</v>
          </cell>
          <cell r="G17">
            <v>0.25</v>
          </cell>
          <cell r="I17">
            <v>28</v>
          </cell>
          <cell r="J17">
            <v>9</v>
          </cell>
          <cell r="N17">
            <v>7.4</v>
          </cell>
          <cell r="O17">
            <v>25.54054054054054</v>
          </cell>
          <cell r="P17">
            <v>18.529411764705884</v>
          </cell>
          <cell r="Q17">
            <v>4</v>
          </cell>
          <cell r="R17">
            <v>4.2</v>
          </cell>
          <cell r="S17">
            <v>10.199999999999999</v>
          </cell>
          <cell r="U17" t="e">
            <v>#REF!</v>
          </cell>
          <cell r="V17">
            <v>0</v>
          </cell>
        </row>
        <row r="18">
          <cell r="A18" t="str">
            <v>5517 БЕКОН с/к с/н в/у 1/180   ОСТАНКИНО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G18">
            <v>0.35</v>
          </cell>
          <cell r="I18">
            <v>0</v>
          </cell>
          <cell r="J18">
            <v>0</v>
          </cell>
          <cell r="N18">
            <v>0</v>
          </cell>
          <cell r="O18" t="e">
            <v>#DIV/0!</v>
          </cell>
          <cell r="P18" t="e">
            <v>#DIV/0!</v>
          </cell>
          <cell r="Q18">
            <v>0</v>
          </cell>
          <cell r="R18">
            <v>0</v>
          </cell>
          <cell r="S18">
            <v>0</v>
          </cell>
          <cell r="U18" t="e">
            <v>#REF!</v>
          </cell>
          <cell r="V18">
            <v>0</v>
          </cell>
        </row>
        <row r="19">
          <cell r="A19" t="str">
            <v>ИМПЕРСКАЯ И БАЛЫКОВАЯ в/к с/н мгс 1/90 (6225)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G19">
            <v>0.09</v>
          </cell>
          <cell r="H19">
            <v>60</v>
          </cell>
          <cell r="I19">
            <v>0</v>
          </cell>
          <cell r="J19">
            <v>0</v>
          </cell>
          <cell r="N19">
            <v>0</v>
          </cell>
          <cell r="O19" t="e">
            <v>#DIV/0!</v>
          </cell>
          <cell r="P19" t="e">
            <v>#DIV/0!</v>
          </cell>
          <cell r="Q19">
            <v>0</v>
          </cell>
          <cell r="R19">
            <v>0</v>
          </cell>
          <cell r="S19">
            <v>0</v>
          </cell>
          <cell r="U19" t="e">
            <v>#REF!</v>
          </cell>
          <cell r="V19">
            <v>0</v>
          </cell>
        </row>
        <row r="20">
          <cell r="A20" t="str">
            <v>МЯСНОЕ АССОРТИ к/з с/н мгс 1/90 10шт. (6228)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G20">
            <v>0.09</v>
          </cell>
          <cell r="H20">
            <v>60</v>
          </cell>
          <cell r="I20">
            <v>0</v>
          </cell>
          <cell r="J20">
            <v>0</v>
          </cell>
          <cell r="M20">
            <v>40</v>
          </cell>
          <cell r="N20">
            <v>0</v>
          </cell>
          <cell r="O20" t="e">
            <v>#DIV/0!</v>
          </cell>
          <cell r="P20" t="e">
            <v>#DIV/0!</v>
          </cell>
          <cell r="Q20">
            <v>0</v>
          </cell>
          <cell r="R20">
            <v>0</v>
          </cell>
          <cell r="S20">
            <v>0</v>
          </cell>
          <cell r="U20" t="e">
            <v>#REF!</v>
          </cell>
          <cell r="V20">
            <v>0</v>
          </cell>
        </row>
        <row r="21">
          <cell r="A21" t="str">
            <v>5533 СОЧНЫЕ сос п/о в/у 1/350 8шт_45с   ОСТАНКИНО</v>
          </cell>
          <cell r="B21">
            <v>-31</v>
          </cell>
          <cell r="C21">
            <v>344</v>
          </cell>
          <cell r="D21">
            <v>175</v>
          </cell>
          <cell r="E21">
            <v>138</v>
          </cell>
          <cell r="G21">
            <v>0.35</v>
          </cell>
          <cell r="I21">
            <v>149</v>
          </cell>
          <cell r="J21">
            <v>26</v>
          </cell>
          <cell r="K21">
            <v>240</v>
          </cell>
          <cell r="L21">
            <v>80</v>
          </cell>
          <cell r="N21">
            <v>35</v>
          </cell>
          <cell r="O21">
            <v>13.085714285714285</v>
          </cell>
          <cell r="P21">
            <v>4.2331288343558278</v>
          </cell>
          <cell r="Q21">
            <v>11.2</v>
          </cell>
          <cell r="R21">
            <v>21.4</v>
          </cell>
          <cell r="S21">
            <v>32.6</v>
          </cell>
          <cell r="U21" t="e">
            <v>#REF!</v>
          </cell>
          <cell r="V21">
            <v>84</v>
          </cell>
        </row>
        <row r="22">
          <cell r="A22" t="str">
            <v>5679 САЛЯМИ ИТАЛЬЯНСКАЯ с/к в/у 1/150_60с ОСТАНКИНО</v>
          </cell>
          <cell r="B22">
            <v>10</v>
          </cell>
          <cell r="C22">
            <v>80</v>
          </cell>
          <cell r="D22">
            <v>44</v>
          </cell>
          <cell r="E22">
            <v>46</v>
          </cell>
          <cell r="G22">
            <v>0.15</v>
          </cell>
          <cell r="H22">
            <v>60</v>
          </cell>
          <cell r="I22">
            <v>89</v>
          </cell>
          <cell r="J22">
            <v>-45</v>
          </cell>
          <cell r="L22">
            <v>80</v>
          </cell>
          <cell r="N22">
            <v>8.8000000000000007</v>
          </cell>
          <cell r="O22">
            <v>14.318181818181817</v>
          </cell>
          <cell r="P22">
            <v>2.0909090909090908</v>
          </cell>
          <cell r="Q22">
            <v>21.2</v>
          </cell>
          <cell r="R22">
            <v>20.8</v>
          </cell>
          <cell r="S22">
            <v>22</v>
          </cell>
          <cell r="U22" t="e">
            <v>#REF!</v>
          </cell>
          <cell r="V22">
            <v>0</v>
          </cell>
        </row>
        <row r="23">
          <cell r="A23" t="str">
            <v>5682 САЛЯМИ МЕЛКОЗЕРНЕНАЯ с/к в/у 1/120_60с   ОСТАНКИНО</v>
          </cell>
          <cell r="B23">
            <v>276</v>
          </cell>
          <cell r="C23">
            <v>116</v>
          </cell>
          <cell r="D23">
            <v>123</v>
          </cell>
          <cell r="E23">
            <v>265</v>
          </cell>
          <cell r="G23">
            <v>0.12</v>
          </cell>
          <cell r="H23">
            <v>60</v>
          </cell>
          <cell r="I23">
            <v>105</v>
          </cell>
          <cell r="J23">
            <v>18</v>
          </cell>
          <cell r="K23">
            <v>120</v>
          </cell>
          <cell r="N23">
            <v>24.6</v>
          </cell>
          <cell r="O23">
            <v>15.650406504065039</v>
          </cell>
          <cell r="P23">
            <v>9.2013888888888893</v>
          </cell>
          <cell r="Q23">
            <v>24.6</v>
          </cell>
          <cell r="R23">
            <v>23.8</v>
          </cell>
          <cell r="S23">
            <v>28.8</v>
          </cell>
          <cell r="U23" t="e">
            <v>#REF!</v>
          </cell>
          <cell r="V23">
            <v>14.399999999999999</v>
          </cell>
        </row>
        <row r="24">
          <cell r="A24" t="str">
            <v>5692 САЛЯМИ Папа может с/к в/у 1/220 8шт. ОСТАНКИНО</v>
          </cell>
          <cell r="B24">
            <v>260</v>
          </cell>
          <cell r="C24">
            <v>0</v>
          </cell>
          <cell r="D24">
            <v>16</v>
          </cell>
          <cell r="E24">
            <v>244</v>
          </cell>
          <cell r="G24">
            <v>0.22</v>
          </cell>
          <cell r="I24">
            <v>12</v>
          </cell>
          <cell r="J24">
            <v>4</v>
          </cell>
          <cell r="N24">
            <v>3.2</v>
          </cell>
          <cell r="O24">
            <v>76.25</v>
          </cell>
          <cell r="P24">
            <v>50.833333333333336</v>
          </cell>
          <cell r="Q24">
            <v>5</v>
          </cell>
          <cell r="R24">
            <v>4.8</v>
          </cell>
          <cell r="S24">
            <v>4.8</v>
          </cell>
          <cell r="U24" t="e">
            <v>#REF!</v>
          </cell>
          <cell r="V24">
            <v>0</v>
          </cell>
        </row>
        <row r="25">
          <cell r="A25" t="str">
            <v>5706 АРОМАТНАЯ Папа может с/к в/у 1/250 8шт.  ОСТАНКИНО</v>
          </cell>
          <cell r="B25">
            <v>180</v>
          </cell>
          <cell r="C25">
            <v>0</v>
          </cell>
          <cell r="D25">
            <v>73</v>
          </cell>
          <cell r="E25">
            <v>107</v>
          </cell>
          <cell r="G25">
            <v>0.25</v>
          </cell>
          <cell r="I25">
            <v>58</v>
          </cell>
          <cell r="J25">
            <v>15</v>
          </cell>
          <cell r="L25">
            <v>80</v>
          </cell>
          <cell r="M25">
            <v>80</v>
          </cell>
          <cell r="N25">
            <v>14.6</v>
          </cell>
          <cell r="O25">
            <v>18.287671232876711</v>
          </cell>
          <cell r="P25">
            <v>3.9051094890510951</v>
          </cell>
          <cell r="Q25">
            <v>11.4</v>
          </cell>
          <cell r="R25">
            <v>14.8</v>
          </cell>
          <cell r="S25">
            <v>27.4</v>
          </cell>
          <cell r="U25" t="e">
            <v>#REF!</v>
          </cell>
          <cell r="V25">
            <v>0</v>
          </cell>
        </row>
        <row r="26">
          <cell r="A26" t="str">
            <v>6006 БЕКОН с/к с/н в/у 1/100   ОСТАНКИНО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G26">
            <v>0.1</v>
          </cell>
          <cell r="I26">
            <v>0</v>
          </cell>
          <cell r="J26">
            <v>0</v>
          </cell>
          <cell r="N26">
            <v>0</v>
          </cell>
          <cell r="O26" t="e">
            <v>#DIV/0!</v>
          </cell>
          <cell r="P26" t="e">
            <v>#DIV/0!</v>
          </cell>
          <cell r="Q26">
            <v>0</v>
          </cell>
          <cell r="R26">
            <v>0</v>
          </cell>
          <cell r="S26">
            <v>0</v>
          </cell>
          <cell r="U26" t="e">
            <v>#REF!</v>
          </cell>
          <cell r="V26">
            <v>0</v>
          </cell>
        </row>
        <row r="27">
          <cell r="A27" t="str">
            <v>6042 МОЛОЧНЫЕ К ЗАВТРАКУ сос п/о в/у 0.4кг   ОСТАНКИНО</v>
          </cell>
          <cell r="B27">
            <v>25</v>
          </cell>
          <cell r="C27">
            <v>59</v>
          </cell>
          <cell r="D27">
            <v>75</v>
          </cell>
          <cell r="E27">
            <v>9</v>
          </cell>
          <cell r="G27">
            <v>0.4</v>
          </cell>
          <cell r="H27">
            <v>45</v>
          </cell>
          <cell r="I27">
            <v>82</v>
          </cell>
          <cell r="J27">
            <v>-7</v>
          </cell>
          <cell r="K27">
            <v>80</v>
          </cell>
          <cell r="L27">
            <v>48</v>
          </cell>
          <cell r="M27">
            <v>80</v>
          </cell>
          <cell r="N27">
            <v>15</v>
          </cell>
          <cell r="O27">
            <v>14.466666666666667</v>
          </cell>
          <cell r="P27">
            <v>0.47368421052631576</v>
          </cell>
          <cell r="Q27">
            <v>10.6</v>
          </cell>
          <cell r="R27">
            <v>17.399999999999999</v>
          </cell>
          <cell r="S27">
            <v>19</v>
          </cell>
          <cell r="U27" t="e">
            <v>#REF!</v>
          </cell>
          <cell r="V27">
            <v>32</v>
          </cell>
        </row>
        <row r="28">
          <cell r="A28" t="str">
            <v>6113 СОЧНЫЕ сос п/о мгс1*6_Ашан ОСТАНКИНО</v>
          </cell>
          <cell r="B28">
            <v>0</v>
          </cell>
          <cell r="C28">
            <v>18.837</v>
          </cell>
          <cell r="D28">
            <v>6.4459999999999997</v>
          </cell>
          <cell r="E28">
            <v>12.391</v>
          </cell>
          <cell r="G28">
            <v>1</v>
          </cell>
          <cell r="H28">
            <v>45</v>
          </cell>
          <cell r="I28">
            <v>6</v>
          </cell>
          <cell r="J28">
            <v>0.44599999999999973</v>
          </cell>
          <cell r="L28">
            <v>6</v>
          </cell>
          <cell r="N28">
            <v>1.2891999999999999</v>
          </cell>
          <cell r="O28">
            <v>14.265435929258455</v>
          </cell>
          <cell r="P28">
            <v>14.681279620853081</v>
          </cell>
          <cell r="Q28">
            <v>0</v>
          </cell>
          <cell r="R28">
            <v>0</v>
          </cell>
          <cell r="S28">
            <v>0.84399999999999997</v>
          </cell>
          <cell r="U28" t="e">
            <v>#REF!</v>
          </cell>
          <cell r="V28">
            <v>0</v>
          </cell>
        </row>
        <row r="29">
          <cell r="A29" t="str">
            <v>АРОМАТНАЯ С ЧЕСНОЧКОМ СН в/к мгс 0.330кг (6658)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 t="str">
            <v>Н</v>
          </cell>
          <cell r="G29">
            <v>0.33</v>
          </cell>
          <cell r="H29">
            <v>45</v>
          </cell>
          <cell r="I29">
            <v>0</v>
          </cell>
          <cell r="J29">
            <v>0</v>
          </cell>
          <cell r="L29">
            <v>9</v>
          </cell>
          <cell r="N29">
            <v>0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U29" t="e">
            <v>#REF!</v>
          </cell>
          <cell r="V29">
            <v>0</v>
          </cell>
        </row>
        <row r="30">
          <cell r="A30" t="str">
            <v>МОЛОЧНЫЕ ГОСТ СН сос п/о мгс 0.41кг 10шт (6589)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 t="str">
            <v>Н</v>
          </cell>
          <cell r="G30">
            <v>0.41</v>
          </cell>
          <cell r="H30">
            <v>45</v>
          </cell>
          <cell r="I30">
            <v>0</v>
          </cell>
          <cell r="J30">
            <v>0</v>
          </cell>
          <cell r="K30">
            <v>20</v>
          </cell>
          <cell r="M30">
            <v>10</v>
          </cell>
          <cell r="N30">
            <v>0</v>
          </cell>
          <cell r="O30" t="e">
            <v>#DIV/0!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U30" t="e">
            <v>#REF!</v>
          </cell>
          <cell r="V30">
            <v>8.1999999999999993</v>
          </cell>
        </row>
        <row r="31">
          <cell r="A31" t="str">
            <v>6144 МОЛОЧНЫЕ ТРАДИЦ сос п/о в/у 1/360 (1+1) ОСТАНКИНО</v>
          </cell>
          <cell r="B31">
            <v>26</v>
          </cell>
          <cell r="C31">
            <v>0</v>
          </cell>
          <cell r="D31">
            <v>3</v>
          </cell>
          <cell r="E31">
            <v>22</v>
          </cell>
          <cell r="G31">
            <v>0.36</v>
          </cell>
          <cell r="H31">
            <v>45</v>
          </cell>
          <cell r="I31">
            <v>3</v>
          </cell>
          <cell r="J31">
            <v>0</v>
          </cell>
          <cell r="N31">
            <v>0.6</v>
          </cell>
          <cell r="O31">
            <v>36.666666666666671</v>
          </cell>
          <cell r="P31" t="e">
            <v>#DIV/0!</v>
          </cell>
          <cell r="Q31">
            <v>0.6</v>
          </cell>
          <cell r="R31">
            <v>0.8</v>
          </cell>
          <cell r="S31">
            <v>0</v>
          </cell>
          <cell r="U31" t="e">
            <v>#REF!</v>
          </cell>
          <cell r="V31">
            <v>0</v>
          </cell>
        </row>
        <row r="32">
          <cell r="A32" t="str">
            <v>6196 ВЕТЧ.ФИЛЕЙНАЯ Папа может п/о 400*6   ОСТАНКИНО</v>
          </cell>
          <cell r="B32">
            <v>71</v>
          </cell>
          <cell r="C32">
            <v>87</v>
          </cell>
          <cell r="D32">
            <v>132</v>
          </cell>
          <cell r="E32">
            <v>23</v>
          </cell>
          <cell r="G32">
            <v>0.4</v>
          </cell>
          <cell r="H32">
            <v>60</v>
          </cell>
          <cell r="I32">
            <v>105</v>
          </cell>
          <cell r="J32">
            <v>27</v>
          </cell>
          <cell r="K32">
            <v>60</v>
          </cell>
          <cell r="L32">
            <v>90</v>
          </cell>
          <cell r="N32">
            <v>26.4</v>
          </cell>
          <cell r="O32">
            <v>6.5530303030303036</v>
          </cell>
          <cell r="P32">
            <v>0.61827956989247312</v>
          </cell>
          <cell r="Q32">
            <v>11.4</v>
          </cell>
          <cell r="R32">
            <v>13</v>
          </cell>
          <cell r="S32">
            <v>37.200000000000003</v>
          </cell>
          <cell r="U32" t="e">
            <v>#REF!</v>
          </cell>
          <cell r="V32">
            <v>24</v>
          </cell>
        </row>
        <row r="33">
          <cell r="A33" t="str">
            <v>6213 СЕРВЕЛАТ ФИНСКИЙ СН в/к в/у 0.35кг 8шт.  ОСТАНКИНО</v>
          </cell>
          <cell r="B33">
            <v>13</v>
          </cell>
          <cell r="C33">
            <v>0</v>
          </cell>
          <cell r="D33">
            <v>6</v>
          </cell>
          <cell r="E33">
            <v>7</v>
          </cell>
          <cell r="G33">
            <v>0.35</v>
          </cell>
          <cell r="I33">
            <v>6</v>
          </cell>
          <cell r="J33">
            <v>0</v>
          </cell>
          <cell r="K33">
            <v>16</v>
          </cell>
          <cell r="M33">
            <v>16</v>
          </cell>
          <cell r="N33">
            <v>1.2</v>
          </cell>
          <cell r="O33">
            <v>32.5</v>
          </cell>
          <cell r="P33">
            <v>3.5</v>
          </cell>
          <cell r="Q33">
            <v>2</v>
          </cell>
          <cell r="R33">
            <v>3.6</v>
          </cell>
          <cell r="S33">
            <v>2</v>
          </cell>
          <cell r="U33" t="e">
            <v>#REF!</v>
          </cell>
          <cell r="V33">
            <v>5.6</v>
          </cell>
        </row>
        <row r="34">
          <cell r="A34" t="str">
            <v>6215 СЕРВЕЛАТ ОРЕХОВЫЙ СН в/к в/у 0.35кг 8шт  ОСТАНКИНО</v>
          </cell>
          <cell r="B34">
            <v>1</v>
          </cell>
          <cell r="C34">
            <v>25</v>
          </cell>
          <cell r="D34">
            <v>4</v>
          </cell>
          <cell r="E34">
            <v>22</v>
          </cell>
          <cell r="G34">
            <v>0.35</v>
          </cell>
          <cell r="I34">
            <v>5</v>
          </cell>
          <cell r="J34">
            <v>-1</v>
          </cell>
          <cell r="K34">
            <v>16</v>
          </cell>
          <cell r="M34">
            <v>16</v>
          </cell>
          <cell r="N34">
            <v>0.8</v>
          </cell>
          <cell r="O34">
            <v>67.5</v>
          </cell>
          <cell r="P34">
            <v>110</v>
          </cell>
          <cell r="Q34">
            <v>5.8</v>
          </cell>
          <cell r="R34">
            <v>6.2</v>
          </cell>
          <cell r="S34">
            <v>0.2</v>
          </cell>
          <cell r="U34" t="e">
            <v>#REF!</v>
          </cell>
          <cell r="V34">
            <v>5.6</v>
          </cell>
        </row>
        <row r="35">
          <cell r="A35" t="str">
            <v>6241 ХОТ-ДОГ Папа может сос п/о мгс 0.38кг  ОСТАНКИНО</v>
          </cell>
          <cell r="B35">
            <v>13</v>
          </cell>
          <cell r="C35">
            <v>0</v>
          </cell>
          <cell r="D35">
            <v>9</v>
          </cell>
          <cell r="E35">
            <v>4</v>
          </cell>
          <cell r="G35">
            <v>0.38</v>
          </cell>
          <cell r="I35">
            <v>8</v>
          </cell>
          <cell r="J35">
            <v>1</v>
          </cell>
          <cell r="K35">
            <v>30</v>
          </cell>
          <cell r="L35">
            <v>16</v>
          </cell>
          <cell r="M35">
            <v>30</v>
          </cell>
          <cell r="N35">
            <v>1.8</v>
          </cell>
          <cell r="O35">
            <v>44.444444444444443</v>
          </cell>
          <cell r="P35">
            <v>0.60606060606060608</v>
          </cell>
          <cell r="Q35">
            <v>3</v>
          </cell>
          <cell r="R35">
            <v>4.8</v>
          </cell>
          <cell r="S35">
            <v>6.6</v>
          </cell>
          <cell r="U35" t="e">
            <v>#REF!</v>
          </cell>
          <cell r="V35">
            <v>11.4</v>
          </cell>
        </row>
        <row r="36">
          <cell r="A36" t="str">
            <v>6268 ГОВЯЖЬЯ Папа может вар п/о 0,4кг 8 шт.  ОСТАНКИНО</v>
          </cell>
          <cell r="B36">
            <v>18</v>
          </cell>
          <cell r="C36">
            <v>105</v>
          </cell>
          <cell r="D36">
            <v>53</v>
          </cell>
          <cell r="E36">
            <v>70</v>
          </cell>
          <cell r="G36">
            <v>0.4</v>
          </cell>
          <cell r="H36">
            <v>60</v>
          </cell>
          <cell r="I36">
            <v>45</v>
          </cell>
          <cell r="J36">
            <v>8</v>
          </cell>
          <cell r="K36">
            <v>56</v>
          </cell>
          <cell r="L36">
            <v>16</v>
          </cell>
          <cell r="N36">
            <v>10.6</v>
          </cell>
          <cell r="O36">
            <v>13.39622641509434</v>
          </cell>
          <cell r="P36">
            <v>7.4468085106382977</v>
          </cell>
          <cell r="Q36">
            <v>5.6</v>
          </cell>
          <cell r="R36">
            <v>7.2</v>
          </cell>
          <cell r="S36">
            <v>9.4</v>
          </cell>
          <cell r="U36" t="e">
            <v>#REF!</v>
          </cell>
          <cell r="V36">
            <v>22.400000000000002</v>
          </cell>
        </row>
        <row r="37">
          <cell r="A37" t="str">
            <v>6279 КОРЕЙКА ПО-ОСТ.к/в в/с с/н в/у 1/150_45с  ОСТАНКИНО</v>
          </cell>
          <cell r="B37">
            <v>76</v>
          </cell>
          <cell r="C37">
            <v>144</v>
          </cell>
          <cell r="D37">
            <v>96</v>
          </cell>
          <cell r="E37">
            <v>124</v>
          </cell>
          <cell r="G37">
            <v>0.15</v>
          </cell>
          <cell r="I37">
            <v>99</v>
          </cell>
          <cell r="J37">
            <v>-3</v>
          </cell>
          <cell r="K37">
            <v>120</v>
          </cell>
          <cell r="L37">
            <v>80</v>
          </cell>
          <cell r="N37">
            <v>19.2</v>
          </cell>
          <cell r="O37">
            <v>16.875</v>
          </cell>
          <cell r="P37">
            <v>12.653061224489795</v>
          </cell>
          <cell r="Q37">
            <v>9</v>
          </cell>
          <cell r="R37">
            <v>12</v>
          </cell>
          <cell r="S37">
            <v>9.8000000000000007</v>
          </cell>
          <cell r="U37" t="e">
            <v>#REF!</v>
          </cell>
          <cell r="V37">
            <v>18</v>
          </cell>
        </row>
        <row r="38">
          <cell r="A38" t="str">
            <v>6333 МЯСНАЯ Папа может вар п/о 0.4кг 8шт.  ОСТАНКИНО</v>
          </cell>
          <cell r="B38">
            <v>137</v>
          </cell>
          <cell r="C38">
            <v>46</v>
          </cell>
          <cell r="D38">
            <v>146</v>
          </cell>
          <cell r="E38">
            <v>34</v>
          </cell>
          <cell r="G38">
            <v>0.4</v>
          </cell>
          <cell r="H38">
            <v>60</v>
          </cell>
          <cell r="I38">
            <v>119</v>
          </cell>
          <cell r="J38">
            <v>27</v>
          </cell>
          <cell r="K38">
            <v>120</v>
          </cell>
          <cell r="L38">
            <v>80</v>
          </cell>
          <cell r="M38">
            <v>120</v>
          </cell>
          <cell r="N38">
            <v>29.2</v>
          </cell>
          <cell r="O38">
            <v>12.123287671232877</v>
          </cell>
          <cell r="P38">
            <v>0.72649572649572658</v>
          </cell>
          <cell r="Q38">
            <v>19.8</v>
          </cell>
          <cell r="R38">
            <v>24</v>
          </cell>
          <cell r="S38">
            <v>46.8</v>
          </cell>
          <cell r="U38" t="e">
            <v>#REF!</v>
          </cell>
          <cell r="V38">
            <v>48</v>
          </cell>
        </row>
        <row r="39">
          <cell r="A39" t="str">
            <v>6337 МЯСНАЯ СО ШПИКОМ вар п/о 0,5кг 8шт ОСТАНКИНО</v>
          </cell>
          <cell r="B39">
            <v>-2</v>
          </cell>
          <cell r="C39">
            <v>57</v>
          </cell>
          <cell r="D39">
            <v>18</v>
          </cell>
          <cell r="E39">
            <v>37</v>
          </cell>
          <cell r="G39">
            <v>0.5</v>
          </cell>
          <cell r="H39">
            <v>60</v>
          </cell>
          <cell r="I39">
            <v>25</v>
          </cell>
          <cell r="J39">
            <v>-7</v>
          </cell>
          <cell r="K39">
            <v>24</v>
          </cell>
          <cell r="N39">
            <v>3.6</v>
          </cell>
          <cell r="O39">
            <v>16.944444444444443</v>
          </cell>
          <cell r="P39">
            <v>8.8095238095238084</v>
          </cell>
          <cell r="Q39">
            <v>5.6</v>
          </cell>
          <cell r="R39">
            <v>4.8</v>
          </cell>
          <cell r="S39">
            <v>4.2</v>
          </cell>
          <cell r="U39" t="e">
            <v>#REF!</v>
          </cell>
          <cell r="V39">
            <v>12</v>
          </cell>
        </row>
        <row r="40">
          <cell r="A40" t="str">
            <v>6348 ФИЛЕЙНАЯ Папа может вар п/о 0,4кг 8шт.  ОСТАНКИНО</v>
          </cell>
          <cell r="B40">
            <v>-26</v>
          </cell>
          <cell r="C40">
            <v>0</v>
          </cell>
          <cell r="D40">
            <v>0</v>
          </cell>
          <cell r="E40">
            <v>-26</v>
          </cell>
          <cell r="G40">
            <v>0.4</v>
          </cell>
          <cell r="H40">
            <v>60</v>
          </cell>
          <cell r="I40">
            <v>0</v>
          </cell>
          <cell r="J40">
            <v>0</v>
          </cell>
          <cell r="N40">
            <v>0</v>
          </cell>
          <cell r="O40" t="e">
            <v>#DIV/0!</v>
          </cell>
          <cell r="P40">
            <v>-26</v>
          </cell>
          <cell r="Q40">
            <v>0.2</v>
          </cell>
          <cell r="R40">
            <v>0.2</v>
          </cell>
          <cell r="S40">
            <v>1</v>
          </cell>
          <cell r="U40" t="e">
            <v>#REF!</v>
          </cell>
          <cell r="V40">
            <v>0</v>
          </cell>
        </row>
        <row r="41">
          <cell r="A41" t="str">
            <v>6353 ЭКСТРА Папа может вар п/о 0.4кг 8шт.  ОСТАНКИНО</v>
          </cell>
          <cell r="B41">
            <v>90</v>
          </cell>
          <cell r="C41">
            <v>83</v>
          </cell>
          <cell r="D41">
            <v>62</v>
          </cell>
          <cell r="E41">
            <v>108</v>
          </cell>
          <cell r="G41">
            <v>0.4</v>
          </cell>
          <cell r="H41">
            <v>60</v>
          </cell>
          <cell r="I41">
            <v>52</v>
          </cell>
          <cell r="J41">
            <v>10</v>
          </cell>
          <cell r="K41">
            <v>80</v>
          </cell>
          <cell r="L41">
            <v>24</v>
          </cell>
          <cell r="N41">
            <v>12.4</v>
          </cell>
          <cell r="O41">
            <v>17.096774193548388</v>
          </cell>
          <cell r="P41">
            <v>6.0674157303370784</v>
          </cell>
          <cell r="Q41">
            <v>8</v>
          </cell>
          <cell r="R41">
            <v>11.6</v>
          </cell>
          <cell r="S41">
            <v>17.8</v>
          </cell>
          <cell r="U41" t="e">
            <v>#REF!</v>
          </cell>
          <cell r="V41">
            <v>32</v>
          </cell>
        </row>
        <row r="42">
          <cell r="A42" t="str">
            <v>6392 ФИЛЕЙНАЯ Папа может вар п/о 0.4кг. ОСТАНКИНО</v>
          </cell>
          <cell r="B42">
            <v>80</v>
          </cell>
          <cell r="C42">
            <v>0</v>
          </cell>
          <cell r="D42">
            <v>46</v>
          </cell>
          <cell r="E42">
            <v>34</v>
          </cell>
          <cell r="G42">
            <v>0.4</v>
          </cell>
          <cell r="H42">
            <v>60</v>
          </cell>
          <cell r="I42">
            <v>38</v>
          </cell>
          <cell r="J42">
            <v>8</v>
          </cell>
          <cell r="K42">
            <v>30</v>
          </cell>
          <cell r="L42">
            <v>48</v>
          </cell>
          <cell r="N42">
            <v>9.1999999999999993</v>
          </cell>
          <cell r="O42">
            <v>12.173913043478262</v>
          </cell>
          <cell r="P42">
            <v>2.6153846153846154</v>
          </cell>
          <cell r="Q42">
            <v>8.8000000000000007</v>
          </cell>
          <cell r="R42">
            <v>10</v>
          </cell>
          <cell r="S42">
            <v>13</v>
          </cell>
          <cell r="U42" t="e">
            <v>#REF!</v>
          </cell>
          <cell r="V42">
            <v>12</v>
          </cell>
        </row>
        <row r="43">
          <cell r="A43" t="str">
            <v>6407 ЧЕСНОЧНАЯ п/к в/у срез 0.35кг 8шт.   ОСТАНКИНО</v>
          </cell>
          <cell r="B43">
            <v>26</v>
          </cell>
          <cell r="C43">
            <v>0</v>
          </cell>
          <cell r="D43">
            <v>1</v>
          </cell>
          <cell r="E43">
            <v>25</v>
          </cell>
          <cell r="G43">
            <v>0.35</v>
          </cell>
          <cell r="I43">
            <v>1</v>
          </cell>
          <cell r="J43">
            <v>0</v>
          </cell>
          <cell r="N43">
            <v>0.2</v>
          </cell>
          <cell r="O43">
            <v>125</v>
          </cell>
          <cell r="P43" t="e">
            <v>#DIV/0!</v>
          </cell>
          <cell r="Q43">
            <v>0</v>
          </cell>
          <cell r="R43">
            <v>0.6</v>
          </cell>
          <cell r="S43">
            <v>0</v>
          </cell>
          <cell r="U43" t="e">
            <v>#REF!</v>
          </cell>
          <cell r="V43">
            <v>0</v>
          </cell>
        </row>
        <row r="44">
          <cell r="A44" t="str">
            <v>6428 СОЧНЫЙ ГРИЛЬ ПМ сос п/о мгс 0.45кг 8шт.  ОСТАНКИНО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G44">
            <v>0.45</v>
          </cell>
          <cell r="I44">
            <v>0</v>
          </cell>
          <cell r="J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  <cell r="S44">
            <v>0</v>
          </cell>
          <cell r="U44" t="e">
            <v>#REF!</v>
          </cell>
          <cell r="V44">
            <v>0</v>
          </cell>
        </row>
        <row r="45">
          <cell r="A45" t="str">
            <v>6439 ХОТ-ДОГ Папа может сос п/о мгс 0.38кг  ОСТАНКИНО</v>
          </cell>
          <cell r="B45">
            <v>63</v>
          </cell>
          <cell r="C45">
            <v>0</v>
          </cell>
          <cell r="D45">
            <v>2</v>
          </cell>
          <cell r="E45">
            <v>61</v>
          </cell>
          <cell r="G45">
            <v>0.38</v>
          </cell>
          <cell r="H45">
            <v>45</v>
          </cell>
          <cell r="I45">
            <v>3</v>
          </cell>
          <cell r="J45">
            <v>-1</v>
          </cell>
          <cell r="N45">
            <v>0.4</v>
          </cell>
          <cell r="O45">
            <v>152.5</v>
          </cell>
          <cell r="P45">
            <v>33.888888888888886</v>
          </cell>
          <cell r="Q45">
            <v>2.2000000000000002</v>
          </cell>
          <cell r="R45">
            <v>2.4</v>
          </cell>
          <cell r="S45">
            <v>1.8</v>
          </cell>
          <cell r="U45" t="e">
            <v>#REF!</v>
          </cell>
          <cell r="V45">
            <v>0</v>
          </cell>
        </row>
        <row r="46">
          <cell r="A46" t="str">
            <v>6450 БЕКОН с/к с/н в/у 1/100 10шт   ОСТАНКИНО</v>
          </cell>
          <cell r="B46">
            <v>2</v>
          </cell>
          <cell r="C46">
            <v>120</v>
          </cell>
          <cell r="D46">
            <v>35</v>
          </cell>
          <cell r="E46">
            <v>87</v>
          </cell>
          <cell r="G46">
            <v>0.1</v>
          </cell>
          <cell r="H46">
            <v>45</v>
          </cell>
          <cell r="I46">
            <v>35</v>
          </cell>
          <cell r="J46">
            <v>0</v>
          </cell>
          <cell r="K46">
            <v>100</v>
          </cell>
          <cell r="N46">
            <v>7</v>
          </cell>
          <cell r="O46">
            <v>26.714285714285715</v>
          </cell>
          <cell r="P46" t="e">
            <v>#DIV/0!</v>
          </cell>
          <cell r="Q46">
            <v>6.4</v>
          </cell>
          <cell r="R46">
            <v>4.5999999999999996</v>
          </cell>
          <cell r="S46">
            <v>0</v>
          </cell>
          <cell r="U46" t="e">
            <v>#REF!</v>
          </cell>
          <cell r="V46">
            <v>10</v>
          </cell>
        </row>
        <row r="47">
          <cell r="A47" t="str">
            <v>6452 ДЫМОВИЦА ИЗ ЛОПАТКИ к/в с/н в/у 1/150*10   ОСТАНКИНО</v>
          </cell>
          <cell r="B47">
            <v>34</v>
          </cell>
          <cell r="C47">
            <v>360</v>
          </cell>
          <cell r="D47">
            <v>144</v>
          </cell>
          <cell r="E47">
            <v>250</v>
          </cell>
          <cell r="G47">
            <v>0.15</v>
          </cell>
          <cell r="H47">
            <v>45</v>
          </cell>
          <cell r="I47">
            <v>243</v>
          </cell>
          <cell r="J47">
            <v>-99</v>
          </cell>
          <cell r="K47">
            <v>200</v>
          </cell>
          <cell r="L47">
            <v>80</v>
          </cell>
          <cell r="N47">
            <v>28.8</v>
          </cell>
          <cell r="O47">
            <v>18.402777777777779</v>
          </cell>
          <cell r="P47">
            <v>3.8226299694189598</v>
          </cell>
          <cell r="Q47">
            <v>19.8</v>
          </cell>
          <cell r="R47">
            <v>29.2</v>
          </cell>
          <cell r="S47">
            <v>65.400000000000006</v>
          </cell>
          <cell r="U47" t="e">
            <v>#REF!</v>
          </cell>
          <cell r="V47">
            <v>30</v>
          </cell>
        </row>
        <row r="48">
          <cell r="A48" t="str">
            <v>6453 ЭКСТРА Папа может с/к с/н в/у 1/100 14шт.   ОСТАНКИНО</v>
          </cell>
          <cell r="B48">
            <v>80</v>
          </cell>
          <cell r="C48">
            <v>21</v>
          </cell>
          <cell r="D48">
            <v>94</v>
          </cell>
          <cell r="E48">
            <v>-1</v>
          </cell>
          <cell r="G48">
            <v>0.1</v>
          </cell>
          <cell r="H48">
            <v>60</v>
          </cell>
          <cell r="I48">
            <v>138</v>
          </cell>
          <cell r="J48">
            <v>-44</v>
          </cell>
          <cell r="L48">
            <v>300</v>
          </cell>
          <cell r="N48">
            <v>18.8</v>
          </cell>
          <cell r="O48">
            <v>15.904255319148936</v>
          </cell>
          <cell r="P48">
            <v>-2.7173913043478264E-2</v>
          </cell>
          <cell r="Q48">
            <v>12.2</v>
          </cell>
          <cell r="R48">
            <v>19.8</v>
          </cell>
          <cell r="S48">
            <v>36.799999999999997</v>
          </cell>
          <cell r="U48" t="e">
            <v>#REF!</v>
          </cell>
          <cell r="V48">
            <v>0</v>
          </cell>
        </row>
        <row r="49">
          <cell r="A49" t="str">
            <v>6454 АРОМАТНАЯ с/к с/н в/у 1/100 10шт ОСТАНКИНО</v>
          </cell>
          <cell r="B49">
            <v>58</v>
          </cell>
          <cell r="C49">
            <v>508</v>
          </cell>
          <cell r="D49">
            <v>195</v>
          </cell>
          <cell r="E49">
            <v>363</v>
          </cell>
          <cell r="G49">
            <v>0.1</v>
          </cell>
          <cell r="H49">
            <v>60</v>
          </cell>
          <cell r="I49">
            <v>257</v>
          </cell>
          <cell r="J49">
            <v>-62</v>
          </cell>
          <cell r="K49">
            <v>300</v>
          </cell>
          <cell r="L49">
            <v>80</v>
          </cell>
          <cell r="N49">
            <v>39</v>
          </cell>
          <cell r="O49">
            <v>19.051282051282051</v>
          </cell>
          <cell r="P49">
            <v>4.5717884130982362</v>
          </cell>
          <cell r="Q49">
            <v>60.6</v>
          </cell>
          <cell r="R49">
            <v>70.2</v>
          </cell>
          <cell r="S49">
            <v>79.400000000000006</v>
          </cell>
          <cell r="U49" t="e">
            <v>#REF!</v>
          </cell>
          <cell r="V49">
            <v>30</v>
          </cell>
        </row>
        <row r="50">
          <cell r="A50" t="str">
            <v>6459 СЕРВЕЛАТ ШВЕЙЦАРСКИЙ в/к с/н в/у 1/100  ОСТАНКИНО</v>
          </cell>
          <cell r="B50">
            <v>42</v>
          </cell>
          <cell r="C50">
            <v>0</v>
          </cell>
          <cell r="D50">
            <v>42</v>
          </cell>
          <cell r="E50">
            <v>0</v>
          </cell>
          <cell r="G50">
            <v>0.1</v>
          </cell>
          <cell r="H50">
            <v>45</v>
          </cell>
          <cell r="I50">
            <v>51</v>
          </cell>
          <cell r="J50">
            <v>-9</v>
          </cell>
          <cell r="L50">
            <v>60</v>
          </cell>
          <cell r="N50">
            <v>8.4</v>
          </cell>
          <cell r="O50">
            <v>7.1428571428571423</v>
          </cell>
          <cell r="P50">
            <v>0</v>
          </cell>
          <cell r="Q50">
            <v>5.8</v>
          </cell>
          <cell r="R50">
            <v>7.6</v>
          </cell>
          <cell r="S50">
            <v>19</v>
          </cell>
          <cell r="U50" t="e">
            <v>#REF!</v>
          </cell>
          <cell r="V50">
            <v>0</v>
          </cell>
        </row>
        <row r="51">
          <cell r="A51" t="str">
            <v>6475 С СЫРОМ Папа может сос ц/о мгс 0.4кг 6шт  ОСТАНКИНО</v>
          </cell>
          <cell r="B51">
            <v>19</v>
          </cell>
          <cell r="C51">
            <v>0</v>
          </cell>
          <cell r="D51">
            <v>19</v>
          </cell>
          <cell r="E51">
            <v>0</v>
          </cell>
          <cell r="G51">
            <v>0.4</v>
          </cell>
          <cell r="H51">
            <v>45</v>
          </cell>
          <cell r="I51">
            <v>17</v>
          </cell>
          <cell r="J51">
            <v>2</v>
          </cell>
          <cell r="N51">
            <v>3.8</v>
          </cell>
          <cell r="O51">
            <v>0</v>
          </cell>
          <cell r="P51">
            <v>0</v>
          </cell>
          <cell r="Q51">
            <v>2.8</v>
          </cell>
          <cell r="R51">
            <v>3.2</v>
          </cell>
          <cell r="S51">
            <v>4.8</v>
          </cell>
          <cell r="U51" t="e">
            <v>#REF!</v>
          </cell>
          <cell r="V51">
            <v>0</v>
          </cell>
        </row>
        <row r="52">
          <cell r="A52" t="str">
            <v>6500 КАРБОНАД к/в в/с с/н в/у 1/150 8шт.  ОСТАНКИНО</v>
          </cell>
          <cell r="B52">
            <v>0</v>
          </cell>
          <cell r="C52">
            <v>200</v>
          </cell>
          <cell r="D52">
            <v>119</v>
          </cell>
          <cell r="E52">
            <v>81</v>
          </cell>
          <cell r="G52">
            <v>0.15</v>
          </cell>
          <cell r="I52">
            <v>117</v>
          </cell>
          <cell r="J52">
            <v>2</v>
          </cell>
          <cell r="M52">
            <v>120</v>
          </cell>
          <cell r="N52">
            <v>23.8</v>
          </cell>
          <cell r="O52">
            <v>8.4453781512605044</v>
          </cell>
          <cell r="P52">
            <v>1.8493150684931507</v>
          </cell>
          <cell r="Q52">
            <v>1.6</v>
          </cell>
          <cell r="R52">
            <v>0</v>
          </cell>
          <cell r="S52">
            <v>43.8</v>
          </cell>
          <cell r="U52" t="e">
            <v>#REF!</v>
          </cell>
          <cell r="V52">
            <v>0</v>
          </cell>
        </row>
        <row r="53">
          <cell r="A53" t="str">
            <v>6534 СЕРВЕЛАТ ФИНСКИЙ СН в/к п/о 0.35кг 8шт  ОСТАНКИНО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G53">
            <v>0.35</v>
          </cell>
          <cell r="I53">
            <v>0</v>
          </cell>
          <cell r="J53">
            <v>0</v>
          </cell>
          <cell r="N53">
            <v>0</v>
          </cell>
          <cell r="O53" t="e">
            <v>#DIV/0!</v>
          </cell>
          <cell r="P53">
            <v>0</v>
          </cell>
          <cell r="Q53">
            <v>0</v>
          </cell>
          <cell r="R53">
            <v>0</v>
          </cell>
          <cell r="S53">
            <v>0.4</v>
          </cell>
          <cell r="U53" t="e">
            <v>#REF!</v>
          </cell>
          <cell r="V53">
            <v>0</v>
          </cell>
        </row>
        <row r="54">
          <cell r="A54" t="str">
            <v>6562 СЕРВЕЛАТ КАРЕЛЬСКИЙ СН в/к в/у 0,28кг  ОСТАНКИНО</v>
          </cell>
          <cell r="B54">
            <v>3</v>
          </cell>
          <cell r="C54">
            <v>8</v>
          </cell>
          <cell r="D54">
            <v>8</v>
          </cell>
          <cell r="E54">
            <v>3</v>
          </cell>
          <cell r="G54">
            <v>0.28000000000000003</v>
          </cell>
          <cell r="I54">
            <v>9</v>
          </cell>
          <cell r="J54">
            <v>0</v>
          </cell>
          <cell r="L54">
            <v>16</v>
          </cell>
          <cell r="N54">
            <v>1.6</v>
          </cell>
          <cell r="O54">
            <v>11.875</v>
          </cell>
          <cell r="P54">
            <v>1.0714285714285714</v>
          </cell>
          <cell r="Q54">
            <v>2.6</v>
          </cell>
          <cell r="R54">
            <v>4.8</v>
          </cell>
          <cell r="S54">
            <v>2.8</v>
          </cell>
          <cell r="U54" t="e">
            <v>#REF!</v>
          </cell>
          <cell r="V54">
            <v>0</v>
          </cell>
        </row>
        <row r="55">
          <cell r="A55" t="str">
            <v>6564 СЕРВЕЛАТ ОРЕХОВЫЙ ПМ в/к в/у 0.31кг 8шт.  ОСТАНКИНО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G55">
            <v>0.31</v>
          </cell>
          <cell r="H55">
            <v>45</v>
          </cell>
          <cell r="I55">
            <v>19</v>
          </cell>
          <cell r="J55">
            <v>-19</v>
          </cell>
          <cell r="N55">
            <v>0</v>
          </cell>
          <cell r="O55" t="e">
            <v>#DIV/0!</v>
          </cell>
          <cell r="P55">
            <v>0</v>
          </cell>
          <cell r="Q55">
            <v>0</v>
          </cell>
          <cell r="R55">
            <v>0</v>
          </cell>
          <cell r="S55">
            <v>4.4000000000000004</v>
          </cell>
          <cell r="U55" t="e">
            <v>#REF!</v>
          </cell>
          <cell r="V55">
            <v>0</v>
          </cell>
        </row>
        <row r="56">
          <cell r="A56" t="str">
            <v>6590 СЛИВОЧНЫЕ СН сос п/о мгс 0.41кг 10шт.  ОСТАНКИНО</v>
          </cell>
          <cell r="B56">
            <v>19</v>
          </cell>
          <cell r="C56">
            <v>0</v>
          </cell>
          <cell r="D56">
            <v>0</v>
          </cell>
          <cell r="E56">
            <v>0</v>
          </cell>
          <cell r="G56">
            <v>0.41</v>
          </cell>
          <cell r="H56">
            <v>45</v>
          </cell>
          <cell r="I56">
            <v>1</v>
          </cell>
          <cell r="J56">
            <v>-1</v>
          </cell>
          <cell r="N56">
            <v>0</v>
          </cell>
          <cell r="O56" t="e">
            <v>#DIV/0!</v>
          </cell>
          <cell r="P56">
            <v>0</v>
          </cell>
          <cell r="Q56">
            <v>0</v>
          </cell>
          <cell r="R56">
            <v>0</v>
          </cell>
          <cell r="S56">
            <v>2.6</v>
          </cell>
          <cell r="U56" t="e">
            <v>#REF!</v>
          </cell>
          <cell r="V56">
            <v>0</v>
          </cell>
        </row>
        <row r="57">
          <cell r="A57" t="str">
            <v>6593 ДОКТОРСКАЯ СН вар п/о 0.45кг 8шт.  ОСТАНКИНО</v>
          </cell>
          <cell r="B57">
            <v>18</v>
          </cell>
          <cell r="C57">
            <v>0</v>
          </cell>
          <cell r="D57">
            <v>11</v>
          </cell>
          <cell r="E57">
            <v>7</v>
          </cell>
          <cell r="G57">
            <v>0.45</v>
          </cell>
          <cell r="H57">
            <v>60</v>
          </cell>
          <cell r="I57">
            <v>9</v>
          </cell>
          <cell r="J57">
            <v>2</v>
          </cell>
          <cell r="M57">
            <v>16</v>
          </cell>
          <cell r="N57">
            <v>2.2000000000000002</v>
          </cell>
          <cell r="O57">
            <v>10.454545454545453</v>
          </cell>
          <cell r="P57">
            <v>3.8888888888888888</v>
          </cell>
          <cell r="Q57">
            <v>0</v>
          </cell>
          <cell r="R57">
            <v>1.2</v>
          </cell>
          <cell r="S57">
            <v>1.8</v>
          </cell>
          <cell r="U57" t="e">
            <v>#REF!</v>
          </cell>
          <cell r="V57">
            <v>0</v>
          </cell>
        </row>
        <row r="58">
          <cell r="A58" t="str">
            <v>6595 МОЛОЧНАЯ СН вар п/о 0.45кг 8шт.  ОСТАНКИНО</v>
          </cell>
          <cell r="B58">
            <v>11</v>
          </cell>
          <cell r="C58">
            <v>8</v>
          </cell>
          <cell r="D58">
            <v>7</v>
          </cell>
          <cell r="E58">
            <v>12</v>
          </cell>
          <cell r="G58">
            <v>0.45</v>
          </cell>
          <cell r="H58">
            <v>60</v>
          </cell>
          <cell r="I58">
            <v>6</v>
          </cell>
          <cell r="J58">
            <v>1</v>
          </cell>
          <cell r="N58">
            <v>1.4</v>
          </cell>
          <cell r="O58">
            <v>8.5714285714285712</v>
          </cell>
          <cell r="P58">
            <v>7.5</v>
          </cell>
          <cell r="Q58">
            <v>2</v>
          </cell>
          <cell r="R58">
            <v>2.4</v>
          </cell>
          <cell r="S58">
            <v>1.6</v>
          </cell>
          <cell r="U58" t="e">
            <v>#REF!</v>
          </cell>
          <cell r="V58">
            <v>0</v>
          </cell>
        </row>
        <row r="59">
          <cell r="A59" t="str">
            <v>6597 РУССКАЯ СН вар п/о 0.45кг 8шт.  ОСТАНКИНО</v>
          </cell>
          <cell r="B59">
            <v>4</v>
          </cell>
          <cell r="C59">
            <v>17</v>
          </cell>
          <cell r="D59">
            <v>4</v>
          </cell>
          <cell r="E59">
            <v>17</v>
          </cell>
          <cell r="G59">
            <v>0.45</v>
          </cell>
          <cell r="H59">
            <v>60</v>
          </cell>
          <cell r="I59">
            <v>3</v>
          </cell>
          <cell r="J59">
            <v>1</v>
          </cell>
          <cell r="K59">
            <v>8</v>
          </cell>
          <cell r="N59">
            <v>0.8</v>
          </cell>
          <cell r="O59">
            <v>31.25</v>
          </cell>
          <cell r="P59">
            <v>12.142857142857144</v>
          </cell>
          <cell r="Q59">
            <v>2.6</v>
          </cell>
          <cell r="R59">
            <v>2.8</v>
          </cell>
          <cell r="S59">
            <v>1.4</v>
          </cell>
          <cell r="U59" t="e">
            <v>#REF!</v>
          </cell>
          <cell r="V59">
            <v>3.6</v>
          </cell>
        </row>
        <row r="60">
          <cell r="A60" t="str">
            <v>6636 БАЛЫКОВАЯ СН в/к п/о 0,35кг 8шт  ОСТАНКИНО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G60">
            <v>0.35</v>
          </cell>
          <cell r="I60">
            <v>0</v>
          </cell>
          <cell r="J60">
            <v>0</v>
          </cell>
          <cell r="L60">
            <v>16</v>
          </cell>
          <cell r="N60">
            <v>0</v>
          </cell>
          <cell r="O60" t="e">
            <v>#DIV/0!</v>
          </cell>
          <cell r="P60" t="e">
            <v>#DIV/0!</v>
          </cell>
          <cell r="Q60">
            <v>0</v>
          </cell>
          <cell r="R60">
            <v>0</v>
          </cell>
          <cell r="S60">
            <v>0</v>
          </cell>
          <cell r="U60" t="e">
            <v>#REF!</v>
          </cell>
          <cell r="V60">
            <v>0</v>
          </cell>
        </row>
        <row r="61">
          <cell r="A61" t="str">
            <v>6641 СЛИВОЧНЫЕ ПМ сос п/о мгс 0,41кг 10шт.  ОСТАНКИНО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G61">
            <v>0.41</v>
          </cell>
          <cell r="H61">
            <v>45</v>
          </cell>
          <cell r="I61">
            <v>0</v>
          </cell>
          <cell r="J61">
            <v>0</v>
          </cell>
          <cell r="N61">
            <v>0</v>
          </cell>
          <cell r="O61" t="e">
            <v>#DIV/0!</v>
          </cell>
          <cell r="P61" t="e">
            <v>#DIV/0!</v>
          </cell>
          <cell r="Q61">
            <v>0</v>
          </cell>
          <cell r="R61">
            <v>0</v>
          </cell>
          <cell r="S61">
            <v>0</v>
          </cell>
          <cell r="U61" t="e">
            <v>#REF!</v>
          </cell>
          <cell r="V61">
            <v>0</v>
          </cell>
        </row>
        <row r="62">
          <cell r="A62" t="str">
            <v>6642 СОЧНЫЙ ГРИЛЬ ПМ сос п/о мгс 0,41кг 8шт.  ОСТАНКИНО</v>
          </cell>
          <cell r="B62">
            <v>-6</v>
          </cell>
          <cell r="C62">
            <v>0</v>
          </cell>
          <cell r="D62">
            <v>3</v>
          </cell>
          <cell r="E62">
            <v>-9</v>
          </cell>
          <cell r="G62">
            <v>0.41</v>
          </cell>
          <cell r="H62">
            <v>45</v>
          </cell>
          <cell r="I62">
            <v>2</v>
          </cell>
          <cell r="J62">
            <v>0</v>
          </cell>
          <cell r="N62">
            <v>0.6</v>
          </cell>
          <cell r="O62">
            <v>-15</v>
          </cell>
          <cell r="P62">
            <v>-11.25</v>
          </cell>
          <cell r="Q62">
            <v>1.2</v>
          </cell>
          <cell r="R62">
            <v>1.2</v>
          </cell>
          <cell r="S62">
            <v>0.8</v>
          </cell>
          <cell r="U62" t="e">
            <v>#REF!</v>
          </cell>
          <cell r="V62">
            <v>0</v>
          </cell>
        </row>
        <row r="63">
          <cell r="A63" t="str">
            <v>6644 СОЧНЫЕ ПМ сос п/о мгс 0,41кг 10шт.  ОСТАНКИНО</v>
          </cell>
          <cell r="B63">
            <v>-2</v>
          </cell>
          <cell r="C63">
            <v>0</v>
          </cell>
          <cell r="D63">
            <v>6</v>
          </cell>
          <cell r="E63">
            <v>-8</v>
          </cell>
          <cell r="G63">
            <v>0.41</v>
          </cell>
          <cell r="H63">
            <v>45</v>
          </cell>
          <cell r="I63">
            <v>4</v>
          </cell>
          <cell r="J63">
            <v>2</v>
          </cell>
          <cell r="N63">
            <v>1.2</v>
          </cell>
          <cell r="O63">
            <v>-6.666666666666667</v>
          </cell>
          <cell r="P63">
            <v>-8</v>
          </cell>
          <cell r="Q63">
            <v>0.4</v>
          </cell>
          <cell r="R63">
            <v>0.4</v>
          </cell>
          <cell r="S63">
            <v>1</v>
          </cell>
          <cell r="U63" t="e">
            <v>#REF!</v>
          </cell>
          <cell r="V63">
            <v>0</v>
          </cell>
        </row>
        <row r="64">
          <cell r="A64" t="str">
            <v>6665 БАЛЫКОВАЯ Папа Может п/к в/у 0,31кг 8шт ОСТАНКИНО</v>
          </cell>
          <cell r="B64">
            <v>30</v>
          </cell>
          <cell r="C64">
            <v>59</v>
          </cell>
          <cell r="D64">
            <v>46</v>
          </cell>
          <cell r="E64">
            <v>40</v>
          </cell>
          <cell r="G64">
            <v>0.31</v>
          </cell>
          <cell r="H64">
            <v>45</v>
          </cell>
          <cell r="I64">
            <v>38</v>
          </cell>
          <cell r="J64">
            <v>8</v>
          </cell>
          <cell r="K64">
            <v>48</v>
          </cell>
          <cell r="L64">
            <v>24</v>
          </cell>
          <cell r="M64">
            <v>24</v>
          </cell>
          <cell r="N64">
            <v>9.1999999999999993</v>
          </cell>
          <cell r="O64">
            <v>14.782608695652176</v>
          </cell>
          <cell r="P64">
            <v>4.0816326530612246</v>
          </cell>
          <cell r="Q64">
            <v>7.8</v>
          </cell>
          <cell r="R64">
            <v>11.6</v>
          </cell>
          <cell r="S64">
            <v>9.8000000000000007</v>
          </cell>
          <cell r="U64" t="e">
            <v>#REF!</v>
          </cell>
          <cell r="V64">
            <v>14.879999999999999</v>
          </cell>
        </row>
        <row r="65">
          <cell r="A65" t="str">
            <v>6676 ЧЕСНОЧНАЯ Папа может п/к в/у 0.35кг 8шт.   ОСТАНКИНО</v>
          </cell>
          <cell r="B65">
            <v>59</v>
          </cell>
          <cell r="C65">
            <v>1</v>
          </cell>
          <cell r="D65">
            <v>27</v>
          </cell>
          <cell r="E65">
            <v>33</v>
          </cell>
          <cell r="G65">
            <v>0.35</v>
          </cell>
          <cell r="H65">
            <v>45</v>
          </cell>
          <cell r="I65">
            <v>21</v>
          </cell>
          <cell r="J65">
            <v>6</v>
          </cell>
          <cell r="K65">
            <v>48</v>
          </cell>
          <cell r="N65">
            <v>5.4</v>
          </cell>
          <cell r="O65">
            <v>14.999999999999998</v>
          </cell>
          <cell r="P65">
            <v>3.9285714285714284</v>
          </cell>
          <cell r="Q65">
            <v>6.6</v>
          </cell>
          <cell r="R65">
            <v>10.6</v>
          </cell>
          <cell r="S65">
            <v>8.4</v>
          </cell>
          <cell r="U65" t="e">
            <v>#REF!</v>
          </cell>
          <cell r="V65">
            <v>16.799999999999997</v>
          </cell>
        </row>
        <row r="66">
          <cell r="A66" t="str">
            <v>6683 СЕРВЕЛАТ ЗЕРНИСТЫЙ ПМ в/к в/у 0,35кг  ОСТАНКИНО</v>
          </cell>
          <cell r="B66">
            <v>160</v>
          </cell>
          <cell r="C66">
            <v>12</v>
          </cell>
          <cell r="D66">
            <v>111</v>
          </cell>
          <cell r="E66">
            <v>51</v>
          </cell>
          <cell r="G66">
            <v>0.35</v>
          </cell>
          <cell r="H66">
            <v>45</v>
          </cell>
          <cell r="I66">
            <v>97</v>
          </cell>
          <cell r="J66">
            <v>14</v>
          </cell>
          <cell r="L66">
            <v>160</v>
          </cell>
          <cell r="M66">
            <v>160</v>
          </cell>
          <cell r="N66">
            <v>22.2</v>
          </cell>
          <cell r="O66">
            <v>16.711711711711711</v>
          </cell>
          <cell r="P66">
            <v>1.0408163265306123</v>
          </cell>
          <cell r="Q66">
            <v>18.600000000000001</v>
          </cell>
          <cell r="R66">
            <v>21.6</v>
          </cell>
          <cell r="S66">
            <v>49</v>
          </cell>
          <cell r="U66" t="e">
            <v>#REF!</v>
          </cell>
          <cell r="V66">
            <v>0</v>
          </cell>
        </row>
        <row r="67">
          <cell r="A67" t="str">
            <v>6684 СЕРВЕЛАТ КАРЕЛЬСКИЙ ПМ в/к в/у 0.28кг  ОСТАНКИНО</v>
          </cell>
          <cell r="B67">
            <v>58</v>
          </cell>
          <cell r="C67">
            <v>5</v>
          </cell>
          <cell r="D67">
            <v>56</v>
          </cell>
          <cell r="E67">
            <v>1</v>
          </cell>
          <cell r="G67">
            <v>0.28000000000000003</v>
          </cell>
          <cell r="H67">
            <v>45</v>
          </cell>
          <cell r="I67">
            <v>49</v>
          </cell>
          <cell r="J67">
            <v>7</v>
          </cell>
          <cell r="L67">
            <v>80</v>
          </cell>
          <cell r="M67">
            <v>48</v>
          </cell>
          <cell r="N67">
            <v>11.2</v>
          </cell>
          <cell r="O67">
            <v>11.517857142857144</v>
          </cell>
          <cell r="P67">
            <v>7.8125E-2</v>
          </cell>
          <cell r="Q67">
            <v>1.6</v>
          </cell>
          <cell r="R67">
            <v>4.8</v>
          </cell>
          <cell r="S67">
            <v>12.8</v>
          </cell>
          <cell r="U67" t="e">
            <v>#REF!</v>
          </cell>
          <cell r="V67">
            <v>0</v>
          </cell>
        </row>
        <row r="68">
          <cell r="A68" t="str">
            <v>6689 СЕРВЕЛАТ ОХОТНИЧИЙ ПМ в/к в/у 0,35кг 8шт  ОСТАНКИНО</v>
          </cell>
          <cell r="B68">
            <v>64</v>
          </cell>
          <cell r="C68">
            <v>124</v>
          </cell>
          <cell r="D68">
            <v>130</v>
          </cell>
          <cell r="E68">
            <v>54</v>
          </cell>
          <cell r="G68">
            <v>0.35</v>
          </cell>
          <cell r="H68">
            <v>45</v>
          </cell>
          <cell r="I68">
            <v>104</v>
          </cell>
          <cell r="J68">
            <v>26</v>
          </cell>
          <cell r="L68">
            <v>200</v>
          </cell>
          <cell r="M68">
            <v>80</v>
          </cell>
          <cell r="N68">
            <v>26</v>
          </cell>
          <cell r="O68">
            <v>12.846153846153847</v>
          </cell>
          <cell r="P68">
            <v>1.0714285714285714</v>
          </cell>
          <cell r="Q68">
            <v>19.399999999999999</v>
          </cell>
          <cell r="R68">
            <v>27.2</v>
          </cell>
          <cell r="S68">
            <v>50.4</v>
          </cell>
          <cell r="U68" t="e">
            <v>#REF!</v>
          </cell>
          <cell r="V68">
            <v>0</v>
          </cell>
        </row>
        <row r="69">
          <cell r="A69" t="str">
            <v>6697 СЕРВЕЛАТ ФИНСКИЙ ПМ в/к в/у 0,35кг 8шт.  ОСТАНКИНО</v>
          </cell>
          <cell r="B69">
            <v>188</v>
          </cell>
          <cell r="C69">
            <v>3</v>
          </cell>
          <cell r="D69">
            <v>139</v>
          </cell>
          <cell r="E69">
            <v>46</v>
          </cell>
          <cell r="G69">
            <v>0.35</v>
          </cell>
          <cell r="H69">
            <v>45</v>
          </cell>
          <cell r="I69">
            <v>114</v>
          </cell>
          <cell r="J69">
            <v>25</v>
          </cell>
          <cell r="L69">
            <v>200</v>
          </cell>
          <cell r="M69">
            <v>80</v>
          </cell>
          <cell r="N69">
            <v>27.8</v>
          </cell>
          <cell r="O69">
            <v>11.726618705035971</v>
          </cell>
          <cell r="P69">
            <v>0.96234309623430969</v>
          </cell>
          <cell r="Q69">
            <v>20</v>
          </cell>
          <cell r="R69">
            <v>26</v>
          </cell>
          <cell r="S69">
            <v>47.8</v>
          </cell>
          <cell r="U69" t="e">
            <v>#REF!</v>
          </cell>
          <cell r="V69">
            <v>0</v>
          </cell>
        </row>
        <row r="70">
          <cell r="A70" t="str">
            <v>6713 СОЧНЫЙ ГРИЛЬ ПМ сос п/о мгс 0,41 кг 8 шт ОСТАНКИНО</v>
          </cell>
          <cell r="B70">
            <v>48</v>
          </cell>
          <cell r="C70">
            <v>131</v>
          </cell>
          <cell r="D70">
            <v>84</v>
          </cell>
          <cell r="E70">
            <v>92</v>
          </cell>
          <cell r="G70">
            <v>0.41</v>
          </cell>
          <cell r="I70">
            <v>75</v>
          </cell>
          <cell r="J70">
            <v>9</v>
          </cell>
          <cell r="K70">
            <v>60</v>
          </cell>
          <cell r="L70">
            <v>40</v>
          </cell>
          <cell r="N70">
            <v>16.8</v>
          </cell>
          <cell r="O70">
            <v>11.428571428571429</v>
          </cell>
          <cell r="P70">
            <v>5.8227848101265822</v>
          </cell>
          <cell r="Q70">
            <v>14.2</v>
          </cell>
          <cell r="R70">
            <v>19.2</v>
          </cell>
          <cell r="S70">
            <v>15.8</v>
          </cell>
          <cell r="U70" t="e">
            <v>#REF!</v>
          </cell>
          <cell r="V70">
            <v>24.599999999999998</v>
          </cell>
        </row>
        <row r="71">
          <cell r="A71" t="str">
            <v>6722 СОЧНЫЕ ПМ сос п/о мгс 0,41кг 10шт.  ОСТАНКИНО</v>
          </cell>
          <cell r="B71">
            <v>94</v>
          </cell>
          <cell r="C71">
            <v>103</v>
          </cell>
          <cell r="D71">
            <v>95</v>
          </cell>
          <cell r="E71">
            <v>99</v>
          </cell>
          <cell r="G71">
            <v>0.41</v>
          </cell>
          <cell r="I71">
            <v>80</v>
          </cell>
          <cell r="J71">
            <v>15</v>
          </cell>
          <cell r="K71">
            <v>80</v>
          </cell>
          <cell r="L71">
            <v>50</v>
          </cell>
          <cell r="N71">
            <v>19</v>
          </cell>
          <cell r="O71">
            <v>12.052631578947368</v>
          </cell>
          <cell r="P71">
            <v>3.0745341614906829</v>
          </cell>
          <cell r="Q71">
            <v>18.399999999999999</v>
          </cell>
          <cell r="R71">
            <v>21.2</v>
          </cell>
          <cell r="S71">
            <v>32.200000000000003</v>
          </cell>
          <cell r="U71" t="e">
            <v>#REF!</v>
          </cell>
          <cell r="V71">
            <v>32.799999999999997</v>
          </cell>
        </row>
        <row r="72">
          <cell r="A72" t="str">
            <v>6726 СЛИВОЧНЫЕ ПМ сос п/о мгс 0.41кг 10шт.  ОСТАНКИНО</v>
          </cell>
          <cell r="B72">
            <v>110</v>
          </cell>
          <cell r="C72">
            <v>3</v>
          </cell>
          <cell r="D72">
            <v>94</v>
          </cell>
          <cell r="E72">
            <v>16</v>
          </cell>
          <cell r="G72">
            <v>0.41</v>
          </cell>
          <cell r="I72">
            <v>77</v>
          </cell>
          <cell r="J72">
            <v>17</v>
          </cell>
          <cell r="L72">
            <v>120</v>
          </cell>
          <cell r="N72">
            <v>18.8</v>
          </cell>
          <cell r="O72">
            <v>7.2340425531914887</v>
          </cell>
          <cell r="P72">
            <v>3.2</v>
          </cell>
          <cell r="Q72">
            <v>14.8</v>
          </cell>
          <cell r="R72">
            <v>22.4</v>
          </cell>
          <cell r="S72">
            <v>5</v>
          </cell>
          <cell r="U72" t="e">
            <v>#REF!</v>
          </cell>
          <cell r="V72">
            <v>0</v>
          </cell>
        </row>
        <row r="73">
          <cell r="A73" t="str">
            <v>6415 БАЛЫКОВАЯ Коровино п/к в/у 0.84кг 6шт.  ОСТАНКИНО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G73">
            <v>0.84</v>
          </cell>
          <cell r="I73">
            <v>0</v>
          </cell>
          <cell r="J73">
            <v>0</v>
          </cell>
          <cell r="N73">
            <v>0</v>
          </cell>
          <cell r="O73" t="e">
            <v>#DIV/0!</v>
          </cell>
          <cell r="P73">
            <v>0</v>
          </cell>
          <cell r="Q73">
            <v>0</v>
          </cell>
          <cell r="R73">
            <v>0</v>
          </cell>
          <cell r="S73">
            <v>0.6</v>
          </cell>
          <cell r="U73" t="e">
            <v>#REF!</v>
          </cell>
          <cell r="V73">
            <v>0</v>
          </cell>
        </row>
        <row r="74">
          <cell r="A74" t="str">
            <v>6716 ОСОБАЯ Коровино (в сетке) 0.5кг 8шт.  ОСТАНКИНО</v>
          </cell>
          <cell r="B74">
            <v>50</v>
          </cell>
          <cell r="C74">
            <v>0</v>
          </cell>
          <cell r="D74">
            <v>13</v>
          </cell>
          <cell r="E74">
            <v>34</v>
          </cell>
          <cell r="G74">
            <v>0.5</v>
          </cell>
          <cell r="H74">
            <v>60</v>
          </cell>
          <cell r="I74">
            <v>13</v>
          </cell>
          <cell r="J74">
            <v>0</v>
          </cell>
          <cell r="N74">
            <v>2.6</v>
          </cell>
          <cell r="O74">
            <v>13.076923076923077</v>
          </cell>
          <cell r="P74">
            <v>6.8</v>
          </cell>
          <cell r="Q74">
            <v>2.6</v>
          </cell>
          <cell r="R74">
            <v>3.4</v>
          </cell>
          <cell r="S74">
            <v>5</v>
          </cell>
          <cell r="U74" t="e">
            <v>#REF!</v>
          </cell>
          <cell r="V74">
            <v>0</v>
          </cell>
        </row>
        <row r="75">
          <cell r="A75" t="str">
            <v>Итого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A3" t="str">
            <v>Номенклатура</v>
          </cell>
          <cell r="B3" t="str">
            <v>Количество</v>
          </cell>
        </row>
        <row r="4">
          <cell r="B4" t="str">
            <v>Начальный остаток</v>
          </cell>
          <cell r="C4" t="str">
            <v>Приход</v>
          </cell>
          <cell r="D4" t="str">
            <v>Расход</v>
          </cell>
          <cell r="E4" t="str">
            <v>Конечный остаток</v>
          </cell>
        </row>
        <row r="5">
          <cell r="A5" t="str">
            <v>Останкино ООО</v>
          </cell>
        </row>
        <row r="6">
          <cell r="A6" t="str">
            <v>4063 МЯСНАЯ Папа может вар п/о_Л   ОСТАНКИНО</v>
          </cell>
          <cell r="B6">
            <v>17.433</v>
          </cell>
          <cell r="D6">
            <v>2.6949999999999998</v>
          </cell>
          <cell r="E6">
            <v>14.738</v>
          </cell>
        </row>
        <row r="7">
          <cell r="A7" t="str">
            <v>5981 МОЛОЧНЫЕ ТРАДИЦ. сос п/о мгс 1*6_45с   ОСТАНКИНО</v>
          </cell>
          <cell r="B7">
            <v>1.07</v>
          </cell>
          <cell r="C7">
            <v>6.3680000000000003</v>
          </cell>
          <cell r="D7">
            <v>2.13</v>
          </cell>
          <cell r="E7">
            <v>5.3079999999999998</v>
          </cell>
        </row>
        <row r="8">
          <cell r="A8" t="str">
            <v>6041 МОЛОЧНЫЕ К ЗАВТРАКУ сос п/о мгс 1*3   ОСТАНКИНО</v>
          </cell>
          <cell r="B8">
            <v>6.2E-2</v>
          </cell>
          <cell r="E8">
            <v>6.2E-2</v>
          </cell>
        </row>
        <row r="9">
          <cell r="A9" t="str">
            <v>6607 С ГОВЯДИНОЙ ПМ сар б/о мгс 1*3_45с  ОСТАНКИНО</v>
          </cell>
          <cell r="B9">
            <v>-102.328</v>
          </cell>
          <cell r="C9">
            <v>12.12</v>
          </cell>
          <cell r="D9">
            <v>4.0380000000000003</v>
          </cell>
          <cell r="E9">
            <v>-94.245999999999995</v>
          </cell>
        </row>
        <row r="10">
          <cell r="A10" t="str">
            <v>4943 Краковская Традиция 0,330 кг ОСТАНКИНО</v>
          </cell>
          <cell r="B10">
            <v>23</v>
          </cell>
          <cell r="D10">
            <v>15</v>
          </cell>
          <cell r="E10">
            <v>8</v>
          </cell>
        </row>
        <row r="11">
          <cell r="A11" t="str">
            <v>5015 БУРГУНДИЯ с/к в/у 1/250 ОСТАНКИНО</v>
          </cell>
          <cell r="B11">
            <v>112</v>
          </cell>
          <cell r="C11">
            <v>80</v>
          </cell>
          <cell r="D11">
            <v>38</v>
          </cell>
          <cell r="E11">
            <v>154</v>
          </cell>
        </row>
        <row r="12">
          <cell r="A12" t="str">
            <v>5483 ЭКСТРА Папа может с/к в/у 1/250 8шт.   ОСТАНКИНО</v>
          </cell>
          <cell r="B12">
            <v>176</v>
          </cell>
          <cell r="D12">
            <v>28</v>
          </cell>
          <cell r="E12">
            <v>148</v>
          </cell>
        </row>
        <row r="13">
          <cell r="A13" t="str">
            <v>5533 СОЧНЫЕ сос п/о в/у 1/350 8шт_45с   ОСТАНКИНО</v>
          </cell>
          <cell r="B13">
            <v>61</v>
          </cell>
          <cell r="D13">
            <v>31</v>
          </cell>
          <cell r="E13">
            <v>30</v>
          </cell>
        </row>
        <row r="14">
          <cell r="A14" t="str">
            <v>5679 САЛЯМИ ИТАЛЬЯНСКАЯ с/к в/у 1/150_60с ОСТАНКИНО</v>
          </cell>
          <cell r="B14">
            <v>85</v>
          </cell>
          <cell r="D14">
            <v>84</v>
          </cell>
          <cell r="E14">
            <v>1</v>
          </cell>
        </row>
        <row r="15">
          <cell r="A15" t="str">
            <v>5682 САЛЯМИ МЕЛКОЗЕРНЕНАЯ с/к в/у 1/120_60с   ОСТАНКИНО</v>
          </cell>
          <cell r="B15">
            <v>194</v>
          </cell>
          <cell r="D15">
            <v>101</v>
          </cell>
          <cell r="E15">
            <v>93</v>
          </cell>
        </row>
        <row r="16">
          <cell r="A16" t="str">
            <v>5692 САЛЯМИ Папа может с/к в/у 1/220 8шт. ОСТАНКИНО</v>
          </cell>
          <cell r="B16">
            <v>230</v>
          </cell>
          <cell r="D16">
            <v>26</v>
          </cell>
          <cell r="E16">
            <v>204</v>
          </cell>
        </row>
        <row r="17">
          <cell r="A17" t="str">
            <v>5706 АРОМАТНАЯ Папа может с/к в/у 1/250 8шт.  ОСТАНКИНО</v>
          </cell>
          <cell r="B17">
            <v>140.08000000000001</v>
          </cell>
          <cell r="C17">
            <v>80</v>
          </cell>
          <cell r="D17">
            <v>29</v>
          </cell>
          <cell r="E17">
            <v>191.08</v>
          </cell>
        </row>
        <row r="18">
          <cell r="A18" t="str">
            <v>6042 МОЛОЧНЫЕ К ЗАВТРАКУ сос п/о в/у 0.4кг   ОСТАНКИНО</v>
          </cell>
          <cell r="B18">
            <v>30</v>
          </cell>
          <cell r="C18">
            <v>80</v>
          </cell>
          <cell r="D18">
            <v>83</v>
          </cell>
          <cell r="E18">
            <v>27</v>
          </cell>
        </row>
        <row r="19">
          <cell r="A19" t="str">
            <v>6113 СОЧНЫЕ сос п/о мгс1*6_Ашан ОСТАНКИНО</v>
          </cell>
          <cell r="B19">
            <v>2.0920000000000001</v>
          </cell>
          <cell r="C19">
            <v>6.4429999999999996</v>
          </cell>
          <cell r="D19">
            <v>1.0840000000000001</v>
          </cell>
          <cell r="E19">
            <v>7.4509999999999996</v>
          </cell>
        </row>
        <row r="20">
          <cell r="A20" t="str">
            <v>6144 МОЛОЧНЫЕ ТРАДИЦ сос п/о в/у 1/360 (1+1) ОСТАНКИНО</v>
          </cell>
          <cell r="B20">
            <v>12</v>
          </cell>
          <cell r="E20">
            <v>12</v>
          </cell>
        </row>
        <row r="21">
          <cell r="A21" t="str">
            <v>6196 ВЕТЧ.ФИЛЕЙНАЯ Папа может п/о 400*6   ОСТАНКИНО</v>
          </cell>
          <cell r="B21">
            <v>26</v>
          </cell>
          <cell r="D21">
            <v>40</v>
          </cell>
          <cell r="E21">
            <v>-14</v>
          </cell>
        </row>
        <row r="22">
          <cell r="A22" t="str">
            <v>6213 СЕРВЕЛАТ ФИНСКИЙ СН в/к в/у 0.35кг 8шт.  ОСТАНКИНО</v>
          </cell>
          <cell r="B22">
            <v>2</v>
          </cell>
          <cell r="D22">
            <v>1</v>
          </cell>
          <cell r="E22">
            <v>1</v>
          </cell>
        </row>
        <row r="23">
          <cell r="A23" t="str">
            <v>6215 СЕРВЕЛАТ ОРЕХОВЫЙ СН в/к в/у 0.35кг 8шт  ОСТАНКИНО</v>
          </cell>
          <cell r="B23">
            <v>16</v>
          </cell>
          <cell r="D23">
            <v>5</v>
          </cell>
          <cell r="E23">
            <v>11</v>
          </cell>
        </row>
        <row r="24">
          <cell r="A24" t="str">
            <v>6225 ИМПЕРСКАЯ И БАЛЫКОВАЯ в/к с/н мгс 1/90  ОСТАНКИНО</v>
          </cell>
          <cell r="B24">
            <v>50</v>
          </cell>
          <cell r="D24">
            <v>50</v>
          </cell>
        </row>
        <row r="25">
          <cell r="A25" t="str">
            <v>6228 МЯСНОЕ АССОРТИ к/з с/н мгс 1/90 10шт.  ОСТАНКИНО</v>
          </cell>
          <cell r="C25">
            <v>40</v>
          </cell>
          <cell r="D25">
            <v>40</v>
          </cell>
        </row>
        <row r="26">
          <cell r="A26" t="str">
            <v>6241 ХОТ-ДОГ Папа может сос п/о мгс 0.38кг  ОСТАНКИНО</v>
          </cell>
          <cell r="B26">
            <v>14</v>
          </cell>
          <cell r="C26">
            <v>32</v>
          </cell>
          <cell r="D26">
            <v>20</v>
          </cell>
          <cell r="E26">
            <v>26</v>
          </cell>
        </row>
        <row r="27">
          <cell r="A27" t="str">
            <v>6268 ГОВЯЖЬЯ Папа может вар п/о 0,4кг 8 шт.  ОСТАНКИНО</v>
          </cell>
          <cell r="B27">
            <v>62</v>
          </cell>
          <cell r="D27">
            <v>48</v>
          </cell>
          <cell r="E27">
            <v>14</v>
          </cell>
        </row>
        <row r="28">
          <cell r="A28" t="str">
            <v>6279 КОРЕЙКА ПО-ОСТ.к/в в/с с/н в/у 1/150_45с  ОСТАНКИНО</v>
          </cell>
          <cell r="B28">
            <v>123</v>
          </cell>
          <cell r="D28">
            <v>67</v>
          </cell>
          <cell r="E28">
            <v>56</v>
          </cell>
        </row>
        <row r="29">
          <cell r="A29" t="str">
            <v>6333 МЯСНАЯ Папа может вар п/о 0.4кг 8шт.  ОСТАНКИНО</v>
          </cell>
          <cell r="B29">
            <v>21</v>
          </cell>
          <cell r="C29">
            <v>120</v>
          </cell>
          <cell r="D29">
            <v>48</v>
          </cell>
          <cell r="E29">
            <v>93</v>
          </cell>
        </row>
        <row r="30">
          <cell r="A30" t="str">
            <v>6337 МЯСНАЯ СО ШПИКОМ вар п/о 0,5кг 8шт ОСТАНКИНО</v>
          </cell>
          <cell r="B30">
            <v>19</v>
          </cell>
          <cell r="D30">
            <v>14</v>
          </cell>
          <cell r="E30">
            <v>5</v>
          </cell>
        </row>
        <row r="31">
          <cell r="A31" t="str">
            <v>6348 ФИЛЕЙНАЯ Папа может вар п/о 0,4кг 8шт.  ОСТАНКИНО</v>
          </cell>
          <cell r="B31">
            <v>-28</v>
          </cell>
          <cell r="E31">
            <v>-28</v>
          </cell>
        </row>
        <row r="32">
          <cell r="A32" t="str">
            <v>6353 ЭКСТРА Папа может вар п/о 0.4кг 8шт.  ОСТАНКИНО</v>
          </cell>
          <cell r="B32">
            <v>97</v>
          </cell>
          <cell r="D32">
            <v>37</v>
          </cell>
          <cell r="E32">
            <v>60</v>
          </cell>
        </row>
        <row r="33">
          <cell r="A33" t="str">
            <v>6392 ФИЛЕЙНАЯ Папа может вар п/о 0.4кг. ОСТАНКИНО</v>
          </cell>
          <cell r="B33">
            <v>57</v>
          </cell>
          <cell r="D33">
            <v>36</v>
          </cell>
          <cell r="E33">
            <v>21</v>
          </cell>
        </row>
        <row r="34">
          <cell r="A34" t="str">
            <v>6407 ЧЕСНОЧНАЯ п/к в/у срез 0.35кг 8шт.   ОСТАНКИНО</v>
          </cell>
          <cell r="B34">
            <v>25</v>
          </cell>
          <cell r="D34">
            <v>1</v>
          </cell>
          <cell r="E34">
            <v>24</v>
          </cell>
        </row>
        <row r="35">
          <cell r="A35" t="str">
            <v>6439 ХОТ-ДОГ Папа может сос п/о мгс 0.38кг  ОСТАНКИНО</v>
          </cell>
          <cell r="B35">
            <v>57</v>
          </cell>
          <cell r="D35">
            <v>11</v>
          </cell>
          <cell r="E35">
            <v>46</v>
          </cell>
        </row>
        <row r="36">
          <cell r="A36" t="str">
            <v>6445 БЕКОН с/к с/н в/у 1/180 10шт.  ОСТАНКИНО</v>
          </cell>
          <cell r="B36">
            <v>5</v>
          </cell>
          <cell r="E36">
            <v>5</v>
          </cell>
        </row>
        <row r="37">
          <cell r="A37" t="str">
            <v>6450 БЕКОН с/к с/н в/у 1/100 10шт   ОСТАНКИНО</v>
          </cell>
          <cell r="B37">
            <v>5</v>
          </cell>
          <cell r="E37">
            <v>5</v>
          </cell>
        </row>
        <row r="38">
          <cell r="A38" t="str">
            <v>6452 ДЫМОВИЦА ИЗ ЛОПАТКИ к/в с/н в/у 1/150*10   ОСТАНКИНО</v>
          </cell>
          <cell r="B38">
            <v>146</v>
          </cell>
          <cell r="D38">
            <v>80</v>
          </cell>
          <cell r="E38">
            <v>66</v>
          </cell>
        </row>
        <row r="39">
          <cell r="A39" t="str">
            <v>6453 ЭКСТРА Папа может с/к с/н в/у 1/100 14шт.   ОСТАНКИНО</v>
          </cell>
          <cell r="B39">
            <v>289</v>
          </cell>
          <cell r="D39">
            <v>152</v>
          </cell>
          <cell r="E39">
            <v>137</v>
          </cell>
        </row>
        <row r="40">
          <cell r="A40" t="str">
            <v>6454 АРОМАТНАЯ с/к с/н в/у 1/100 10шт ОСТАНКИНО</v>
          </cell>
          <cell r="B40">
            <v>234</v>
          </cell>
          <cell r="D40">
            <v>78</v>
          </cell>
          <cell r="E40">
            <v>156</v>
          </cell>
        </row>
        <row r="41">
          <cell r="A41" t="str">
            <v>6459 СЕРВЕЛАТ ШВЕЙЦАРСКИЙ в/к с/н в/у 1/100  ОСТАНКИНО</v>
          </cell>
          <cell r="B41">
            <v>29</v>
          </cell>
          <cell r="D41">
            <v>29</v>
          </cell>
        </row>
        <row r="42">
          <cell r="A42" t="str">
            <v>6500 КАРБОНАД к/в в/с с/н в/у 1/150 8шт.  ОСТАНКИНО</v>
          </cell>
          <cell r="B42">
            <v>11</v>
          </cell>
          <cell r="C42">
            <v>168</v>
          </cell>
          <cell r="D42">
            <v>76</v>
          </cell>
          <cell r="E42">
            <v>103</v>
          </cell>
        </row>
        <row r="43">
          <cell r="A43" t="str">
            <v>6562 СЕРВЕЛАТ КАРЕЛЬСКИЙ СН в/к в/у 0,28кг  ОСТАНКИНО</v>
          </cell>
          <cell r="B43">
            <v>14</v>
          </cell>
          <cell r="D43">
            <v>5</v>
          </cell>
          <cell r="E43">
            <v>9</v>
          </cell>
        </row>
        <row r="44">
          <cell r="A44" t="str">
            <v>6593 ДОКТОРСКАЯ СН вар п/о 0.45кг 8шт.  ОСТАНКИНО</v>
          </cell>
          <cell r="C44">
            <v>16</v>
          </cell>
          <cell r="D44">
            <v>1</v>
          </cell>
          <cell r="E44">
            <v>15</v>
          </cell>
        </row>
        <row r="45">
          <cell r="A45" t="str">
            <v>6595 МОЛОЧНАЯ СН вар п/о 0.45кг 8шт.  ОСТАНКИНО</v>
          </cell>
          <cell r="B45">
            <v>-1</v>
          </cell>
          <cell r="C45">
            <v>8</v>
          </cell>
          <cell r="D45">
            <v>2</v>
          </cell>
          <cell r="E45">
            <v>5</v>
          </cell>
        </row>
        <row r="46">
          <cell r="A46" t="str">
            <v>6597 РУССКАЯ СН вар п/о 0.45кг 8шт.  ОСТАНКИНО</v>
          </cell>
          <cell r="B46">
            <v>3</v>
          </cell>
          <cell r="D46">
            <v>1</v>
          </cell>
          <cell r="E46">
            <v>2</v>
          </cell>
        </row>
        <row r="47">
          <cell r="A47" t="str">
            <v>6642 СОЧНЫЙ ГРИЛЬ ПМ сос п/о мгс 0,41кг 8шт.  ОСТАНКИНО</v>
          </cell>
          <cell r="D47">
            <v>3</v>
          </cell>
          <cell r="E47">
            <v>-3</v>
          </cell>
        </row>
        <row r="48">
          <cell r="A48" t="str">
            <v>6644 СОЧНЫЕ ПМ сос п/о мгс 0,41кг 10шт.  ОСТАНКИНО</v>
          </cell>
          <cell r="D48">
            <v>3</v>
          </cell>
          <cell r="E48">
            <v>-3</v>
          </cell>
        </row>
        <row r="49">
          <cell r="A49" t="str">
            <v>6658 АРОМАТНАЯ С ЧЕСНОЧКОМ СН в/к мгс 0,330кг ОСТАНКИНО</v>
          </cell>
          <cell r="B49">
            <v>9</v>
          </cell>
          <cell r="D49">
            <v>5</v>
          </cell>
          <cell r="E49">
            <v>4</v>
          </cell>
        </row>
        <row r="50">
          <cell r="A50" t="str">
            <v>6665 БАЛЫКОВАЯ Папа Может п/к в/у 0,31кг 8шт ОСТАНКИНО</v>
          </cell>
          <cell r="B50">
            <v>-1</v>
          </cell>
          <cell r="C50">
            <v>24</v>
          </cell>
          <cell r="D50">
            <v>23</v>
          </cell>
        </row>
        <row r="51">
          <cell r="A51" t="str">
            <v>6676 ЧЕСНОЧНАЯ Папа может п/к в/у 0.35кг 8шт.   ОСТАНКИНО</v>
          </cell>
          <cell r="B51">
            <v>21</v>
          </cell>
          <cell r="C51">
            <v>48</v>
          </cell>
          <cell r="D51">
            <v>27</v>
          </cell>
          <cell r="E51">
            <v>42</v>
          </cell>
        </row>
        <row r="52">
          <cell r="A52" t="str">
            <v>6683 СЕРВЕЛАТ ЗЕРНИСТЫЙ ПМ в/к в/у 0,35кг  ОСТАНКИНО</v>
          </cell>
          <cell r="B52">
            <v>127</v>
          </cell>
          <cell r="C52">
            <v>160</v>
          </cell>
          <cell r="D52">
            <v>54</v>
          </cell>
          <cell r="E52">
            <v>233</v>
          </cell>
        </row>
        <row r="53">
          <cell r="A53" t="str">
            <v>6684 СЕРВЕЛАТ КАРЕЛЬСКИЙ ПМ в/к в/у 0.28кг  ОСТАНКИНО</v>
          </cell>
          <cell r="B53">
            <v>63</v>
          </cell>
          <cell r="C53">
            <v>48</v>
          </cell>
          <cell r="D53">
            <v>52</v>
          </cell>
          <cell r="E53">
            <v>59</v>
          </cell>
        </row>
        <row r="54">
          <cell r="A54" t="str">
            <v>6689 СЕРВЕЛАТ ОХОТНИЧИЙ ПМ в/к в/у 0,35кг 8шт  ОСТАНКИНО</v>
          </cell>
          <cell r="B54">
            <v>176</v>
          </cell>
          <cell r="C54">
            <v>80</v>
          </cell>
          <cell r="D54">
            <v>62</v>
          </cell>
          <cell r="E54">
            <v>194</v>
          </cell>
        </row>
        <row r="55">
          <cell r="A55" t="str">
            <v>6697 СЕРВЕЛАТ ФИНСКИЙ ПМ в/к в/у 0,35кг 8шт.  ОСТАНКИНО</v>
          </cell>
          <cell r="B55">
            <v>149</v>
          </cell>
          <cell r="C55">
            <v>160</v>
          </cell>
          <cell r="D55">
            <v>68</v>
          </cell>
          <cell r="E55">
            <v>241</v>
          </cell>
        </row>
        <row r="56">
          <cell r="A56" t="str">
            <v>6713 СОЧНЫЙ ГРИЛЬ ПМ сос п/о мгс 0,41 кг 8 шт ОСТАНКИНО</v>
          </cell>
          <cell r="B56">
            <v>68</v>
          </cell>
          <cell r="C56">
            <v>32</v>
          </cell>
          <cell r="D56">
            <v>49</v>
          </cell>
          <cell r="E56">
            <v>51</v>
          </cell>
        </row>
        <row r="57">
          <cell r="A57" t="str">
            <v>6722 СОЧНЫЕ ПМ сос п/о мгс 0,41кг 10шт.  ОСТАНКИНО</v>
          </cell>
          <cell r="B57">
            <v>68</v>
          </cell>
          <cell r="C57">
            <v>1</v>
          </cell>
          <cell r="D57">
            <v>62</v>
          </cell>
          <cell r="E57">
            <v>7</v>
          </cell>
        </row>
        <row r="58">
          <cell r="A58" t="str">
            <v>6726 СЛИВОЧНЫЕ ПМ сос п/о мгс 0.41кг 10шт.  ОСТАНКИНО</v>
          </cell>
          <cell r="B58">
            <v>92</v>
          </cell>
          <cell r="C58">
            <v>40</v>
          </cell>
          <cell r="D58">
            <v>78</v>
          </cell>
          <cell r="E58">
            <v>54</v>
          </cell>
        </row>
        <row r="59">
          <cell r="A59" t="str">
            <v>6750 МОЛОЧНЫЕ ГОСТ СН сос п/о мгс 0,41 кг 10шт ОСТАНКИНО</v>
          </cell>
          <cell r="B59">
            <v>1</v>
          </cell>
          <cell r="C59">
            <v>10</v>
          </cell>
          <cell r="D59">
            <v>9</v>
          </cell>
          <cell r="E59">
            <v>2</v>
          </cell>
        </row>
        <row r="60">
          <cell r="A60" t="str">
            <v>6716 ОСОБАЯ Коровино (в сетке) 0.5кг 8шт.  ОСТАНКИНО</v>
          </cell>
          <cell r="B60">
            <v>12</v>
          </cell>
          <cell r="C60">
            <v>24</v>
          </cell>
          <cell r="D60">
            <v>33</v>
          </cell>
          <cell r="E60">
            <v>3</v>
          </cell>
        </row>
        <row r="61">
          <cell r="A61" t="str">
            <v>Итого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9">
          <cell r="A9" t="str">
            <v>Останкино ООО</v>
          </cell>
          <cell r="B9">
            <v>1865.7</v>
          </cell>
          <cell r="C9">
            <v>1734.9469999999999</v>
          </cell>
        </row>
        <row r="10">
          <cell r="A10" t="str">
            <v>6450 БЕКОН с/к с/н в/у 1/100 10шт   ОСТАНКИНО</v>
          </cell>
          <cell r="B10">
            <v>87</v>
          </cell>
        </row>
        <row r="11">
          <cell r="A11" t="str">
            <v>Акопян Аршак Левонович ИП Краснодарский край, пгт. Сириус, ул Хуторская, д. 44</v>
          </cell>
          <cell r="B11">
            <v>10</v>
          </cell>
        </row>
        <row r="12">
          <cell r="A12" t="str">
            <v>ВЕЛЕС ООО г. Сочи, ул. Фигурная, 23</v>
          </cell>
          <cell r="B12">
            <v>10</v>
          </cell>
        </row>
        <row r="13">
          <cell r="A13" t="str">
            <v>РЕСТ-ИНТЕР ООО Краснодарский край, г.Сочи, ул.Пасека, д.3</v>
          </cell>
          <cell r="B13">
            <v>10</v>
          </cell>
        </row>
        <row r="14">
          <cell r="A14" t="str">
            <v>Техник ООО Краснодарский край, р-н Адлерский, ул Ленина, д. 156</v>
          </cell>
          <cell r="B14">
            <v>10</v>
          </cell>
        </row>
        <row r="15">
          <cell r="A15" t="str">
            <v>Данелян Армен Герасимович ИП Краснодарский край, г Сочи, пгт Красная Поляна, ул Волоколамская, д. 33</v>
          </cell>
          <cell r="B15">
            <v>5</v>
          </cell>
        </row>
        <row r="16">
          <cell r="A16" t="str">
            <v>Кесьян К.В. ИП г Сочи, Ленина, д. 288</v>
          </cell>
          <cell r="B16">
            <v>5</v>
          </cell>
        </row>
        <row r="17">
          <cell r="A17" t="str">
            <v>Галушкина С.Г. ИП  г Сочи, Старошкольная, д. 4</v>
          </cell>
          <cell r="B17">
            <v>3</v>
          </cell>
        </row>
        <row r="18">
          <cell r="A18" t="str">
            <v>Данелян Ю. В. ИП  г.о. город-курорт Сочи, г Сочи, с Эстосадок, ул Березовая, д. 104/5</v>
          </cell>
          <cell r="B18">
            <v>3</v>
          </cell>
        </row>
        <row r="19">
          <cell r="A19" t="str">
            <v>Кочконян А. Г. ИП Краснодарский край, г.Сочи, ул.Миндальная, д.7</v>
          </cell>
          <cell r="B19">
            <v>3</v>
          </cell>
        </row>
        <row r="20">
          <cell r="A20" t="str">
            <v>Кулиев М.Я. Оглы ИПКраснодарский край, г.о. город-курорт Сочи, г Сочи, ул Мацестинская, д. 14</v>
          </cell>
          <cell r="B20">
            <v>3</v>
          </cell>
        </row>
        <row r="21">
          <cell r="A21" t="str">
            <v>Парцикян Р. А. ИП Краснодарский край,  г Сочи,Староохотничья ул., д. 8</v>
          </cell>
          <cell r="B21">
            <v>3</v>
          </cell>
        </row>
        <row r="22">
          <cell r="A22" t="str">
            <v>Хачатурян Г. И. ИП Краснодарский край г, Сочи, р-н Адлерский, Урожайная, д.22б</v>
          </cell>
          <cell r="B22">
            <v>3</v>
          </cell>
        </row>
        <row r="23">
          <cell r="A23" t="str">
            <v>Хубулава О.Ш. ИП г Сочи, Просвящения, д. 118 б</v>
          </cell>
          <cell r="B23">
            <v>3</v>
          </cell>
        </row>
        <row r="24">
          <cell r="A24" t="str">
            <v>Айвазян А. Т. ИП Краснодарский край, г.о. город-курорт Сочи, г Адлер, ул Гастелло 38Г</v>
          </cell>
          <cell r="B24">
            <v>2</v>
          </cell>
        </row>
        <row r="25">
          <cell r="A25" t="str">
            <v>Гезикова Т. С. ИП раснодарский край, г Сочи, р-н Лазаревский, Павлова, д. 81 Магазин Кофетун</v>
          </cell>
          <cell r="B25">
            <v>2</v>
          </cell>
        </row>
        <row r="26">
          <cell r="A26" t="str">
            <v>Жюль Верн ООО Краснодарский край, г Сочи, Удачи, д. 16</v>
          </cell>
          <cell r="B26">
            <v>2</v>
          </cell>
        </row>
        <row r="27">
          <cell r="A27" t="str">
            <v>Кебу Е.В. ИП  г.Сочи Адлерский район ул.Малиновая д.15</v>
          </cell>
          <cell r="B27">
            <v>2</v>
          </cell>
        </row>
        <row r="28">
          <cell r="A28" t="str">
            <v>Серегина А.А. ИП Краснодарский край, г.о. город-курорт Сочи, с Бестужевское, ул. Главная с/</v>
          </cell>
          <cell r="B28">
            <v>2</v>
          </cell>
        </row>
        <row r="29">
          <cell r="A29" t="str">
            <v>Соуксиди Виктория Витальевна ИП Краснодарский край, г Сочи, с.Галицино, ул. Батайская, д. 47А</v>
          </cell>
          <cell r="B29">
            <v>2</v>
          </cell>
        </row>
        <row r="30">
          <cell r="A30" t="str">
            <v>Тертерян А. А. ИП Краснодарский край, г.о. город-курорт Сочи, г Сочи, с Высокое, ул Брянская, д. 9/3</v>
          </cell>
          <cell r="B30">
            <v>2</v>
          </cell>
        </row>
        <row r="31">
          <cell r="A31" t="str">
            <v>ФИРМА ПАРИТЕТЪ ООО Краснодарский край, г. Сочи, пер. Морской, дом 9</v>
          </cell>
          <cell r="B31">
            <v>2</v>
          </cell>
        </row>
        <row r="32">
          <cell r="A32" t="str">
            <v>6475 С СЫРОМ Папа может сос ц/о мгс 0.4кг 6шт  ОСТАНКИНО</v>
          </cell>
          <cell r="B32">
            <v>17</v>
          </cell>
        </row>
        <row r="33">
          <cell r="A33" t="str">
            <v>Данелян А.К. ИП Краснодарский край,  г Сочи, с Эстосадок, ул Эстонская, д.19</v>
          </cell>
          <cell r="B33">
            <v>4</v>
          </cell>
        </row>
        <row r="34">
          <cell r="A34" t="str">
            <v>Данелян Армен Герасимович ИП Краснодарский край, г Сочи, пгт Красная Поляна, ул Волоколамская, д. 33</v>
          </cell>
          <cell r="B34">
            <v>4</v>
          </cell>
        </row>
        <row r="35">
          <cell r="A35" t="str">
            <v>ВЕЛЕС ООО г. Сочи, ул. Фигурная, 23</v>
          </cell>
          <cell r="B35">
            <v>3</v>
          </cell>
        </row>
        <row r="36">
          <cell r="A36" t="str">
            <v>Парцикян Р. А. ИП Краснодарский край,  г Сочи,Староохотничья ул., д. 8</v>
          </cell>
          <cell r="B36">
            <v>3</v>
          </cell>
        </row>
        <row r="37">
          <cell r="A37" t="str">
            <v>Данелян Ю. В. ИП  г.о. город-курорт Сочи, г Сочи, с Эстосадок, ул Березовая, д. 104/5</v>
          </cell>
          <cell r="B37">
            <v>2</v>
          </cell>
        </row>
        <row r="38">
          <cell r="A38" t="str">
            <v>Лаптев А. В. ИП Краснодарский край, г.Сочи, ул. Троицкая, д.32/1</v>
          </cell>
          <cell r="B38">
            <v>1</v>
          </cell>
        </row>
        <row r="39">
          <cell r="A39" t="str">
            <v>6665 БАЛЫКОВАЯ Папа Может п/к в/у 0,31кг 8шт ОСТАНКИНО</v>
          </cell>
          <cell r="B39">
            <v>36</v>
          </cell>
          <cell r="C39">
            <v>23</v>
          </cell>
        </row>
        <row r="40">
          <cell r="A40" t="str">
            <v>ВЕЛЕС ООО г. Сочи, ул. Фигурная, 23</v>
          </cell>
          <cell r="B40">
            <v>2</v>
          </cell>
        </row>
        <row r="41">
          <cell r="A41" t="str">
            <v>Кочконян А. Г. ИП Краснодарский край, г.Сочи, ул.Миндальная, д.7</v>
          </cell>
          <cell r="B41">
            <v>2</v>
          </cell>
        </row>
        <row r="42">
          <cell r="A42" t="str">
            <v>Лаптев А. В. ИП Краснодарский край, г.Сочи, ул. Троицкая, д.32/1</v>
          </cell>
          <cell r="B42">
            <v>2</v>
          </cell>
        </row>
        <row r="43">
          <cell r="A43" t="str">
            <v>Папазян К.А. ИП г Сочи, с Веселое, ул Мира, д. 105</v>
          </cell>
          <cell r="B43">
            <v>2</v>
          </cell>
        </row>
        <row r="44">
          <cell r="A44" t="str">
            <v>Зубкова А. Ю. ИП, г.Сочи, ул.Пасечная, 20</v>
          </cell>
          <cell r="B44">
            <v>1</v>
          </cell>
        </row>
        <row r="45">
          <cell r="A45" t="str">
            <v>Кочов А.Е. ИП Краснодарский край, г Сочи,ул.Станиславского, д. 28</v>
          </cell>
          <cell r="B45">
            <v>1</v>
          </cell>
        </row>
        <row r="46">
          <cell r="A46" t="str">
            <v>Мамиконян В.Б. ИП Краснодарский край, г Сочи, ул. Хуторская ул., д. 46</v>
          </cell>
          <cell r="B46">
            <v>1</v>
          </cell>
        </row>
        <row r="47">
          <cell r="A47" t="str">
            <v>Миносян С. М. ИП  Краснодарский край, г Сочи, с Нижняя Шиловка, ул Светогорская, д. 104</v>
          </cell>
          <cell r="B47">
            <v>1</v>
          </cell>
        </row>
        <row r="48">
          <cell r="A48" t="str">
            <v>ПОЖАРСКИЙ ООО г.Сочи, ул.Мира 142</v>
          </cell>
          <cell r="B48">
            <v>1</v>
          </cell>
        </row>
        <row r="49">
          <cell r="A49" t="str">
            <v>Сухотерина М. А.ИП Краснод. край, р-н г Сочи Адлерский, с.Верхневеселое, Ворошиловградская, д.260</v>
          </cell>
          <cell r="B49">
            <v>1</v>
          </cell>
        </row>
        <row r="50">
          <cell r="A50" t="str">
            <v>Хубулава О.Ш. ИП г Сочи, Просвящения, д. 118 б</v>
          </cell>
          <cell r="B50">
            <v>1</v>
          </cell>
        </row>
        <row r="51">
          <cell r="A51" t="str">
            <v>Айвазян А. Т. ИП Краснодарский край, г.о. город-курорт Сочи, г Адлер, ул Гастелло 38Г</v>
          </cell>
          <cell r="B51">
            <v>1</v>
          </cell>
          <cell r="C51">
            <v>1</v>
          </cell>
        </row>
        <row r="52">
          <cell r="A52" t="str">
            <v>Акопян Аршак Левонович ИП Краснодарский край, пгт. Сириус, ул Хуторская, д. 44</v>
          </cell>
          <cell r="B52">
            <v>3</v>
          </cell>
          <cell r="C52">
            <v>4</v>
          </cell>
        </row>
        <row r="53">
          <cell r="A53" t="str">
            <v>Байрамов Э. А. ИП Краснодарский край, г.Сочи, ул.Виноградная, д.184</v>
          </cell>
          <cell r="B53">
            <v>2</v>
          </cell>
          <cell r="C53">
            <v>3</v>
          </cell>
        </row>
        <row r="54">
          <cell r="A54" t="str">
            <v>Байрамов Э. А. ИП Краснодарский край, г.Сочи, ул.Красноармейская, д.25</v>
          </cell>
          <cell r="B54">
            <v>1</v>
          </cell>
          <cell r="C54">
            <v>1</v>
          </cell>
        </row>
        <row r="55">
          <cell r="A55" t="str">
            <v>Белашов М. П. ИП Краснодарский край, г Сочи,р-н.Адлерский, с. Черешня, ул Владимировская, д.27 а</v>
          </cell>
          <cell r="B55">
            <v>1</v>
          </cell>
          <cell r="C55">
            <v>1</v>
          </cell>
        </row>
        <row r="56">
          <cell r="A56" t="str">
            <v>Григорьев А. Е. ИП Краснодарский край, г. Сочи, Учительская ул., д. 27А,</v>
          </cell>
          <cell r="B56">
            <v>1</v>
          </cell>
          <cell r="C56">
            <v>1</v>
          </cell>
        </row>
        <row r="57">
          <cell r="A57" t="str">
            <v>Карапетян А.О. ИП г Сочи, ПГТ Сириус ул. Перелетная, д. 6</v>
          </cell>
          <cell r="B57">
            <v>3</v>
          </cell>
          <cell r="C57">
            <v>3</v>
          </cell>
        </row>
        <row r="58">
          <cell r="A58" t="str">
            <v>ООО Продкомпани 3 г.Сочи Центральный район ул. Гагарина 54</v>
          </cell>
          <cell r="B58">
            <v>1</v>
          </cell>
          <cell r="C58">
            <v>1</v>
          </cell>
        </row>
        <row r="59">
          <cell r="A59" t="str">
            <v>ООО Эльдорадо, Ивановская 2а/5</v>
          </cell>
          <cell r="B59">
            <v>2</v>
          </cell>
          <cell r="C59">
            <v>2</v>
          </cell>
        </row>
        <row r="60">
          <cell r="A60" t="str">
            <v>Парцикян Р. А. ИП Краснодарский край,  г Сочи,Староохотничья ул., д. 8</v>
          </cell>
          <cell r="B60">
            <v>2</v>
          </cell>
          <cell r="C60">
            <v>2</v>
          </cell>
        </row>
        <row r="61">
          <cell r="A61" t="str">
            <v>Тертерян А. А. ИП Краснодарский край, г.о. город-курорт Сочи, г Сочи, с Высокое, ул Брянская, д. 9/3</v>
          </cell>
          <cell r="B61">
            <v>2</v>
          </cell>
          <cell r="C61">
            <v>2</v>
          </cell>
        </row>
        <row r="62">
          <cell r="A62" t="str">
            <v>Хачатурян Г. И. ИП Краснодарский край г, Сочи, р-н Адлерский, Урожайная, д.22б</v>
          </cell>
          <cell r="B62">
            <v>2</v>
          </cell>
          <cell r="C62">
            <v>2</v>
          </cell>
        </row>
        <row r="63">
          <cell r="A63" t="str">
            <v>6459 СЕРВЕЛАТ ШВЕЙЦАРСКИЙ в/к с/н в/у 1/100  ОСТАНКИНО</v>
          </cell>
          <cell r="B63">
            <v>68</v>
          </cell>
          <cell r="C63">
            <v>29</v>
          </cell>
        </row>
        <row r="64">
          <cell r="A64" t="str">
            <v>ВЕЛЕС ООО г. Сочи, ул. Фигурная, 23</v>
          </cell>
          <cell r="B64">
            <v>10</v>
          </cell>
        </row>
        <row r="65">
          <cell r="A65" t="str">
            <v>РЕСТ-ИНТЕР ООО Краснодарский край, г.Сочи, ул.Пасека, д.3</v>
          </cell>
          <cell r="B65">
            <v>10</v>
          </cell>
        </row>
        <row r="66">
          <cell r="A66" t="str">
            <v>Парцикян Р. А. ИП Краснодарский край,  г Сочи,Староохотничья ул., д. 8</v>
          </cell>
          <cell r="B66">
            <v>3</v>
          </cell>
        </row>
        <row r="67">
          <cell r="A67" t="str">
            <v>Соуксиди Виктория Витальевна ИП Краснодарский край, г Сочи, с.Галицино, ул. Батайская, д. 47А</v>
          </cell>
          <cell r="B67">
            <v>3</v>
          </cell>
        </row>
        <row r="68">
          <cell r="A68" t="str">
            <v>Хубулава О.Ш. ИП г Сочи, Просвящения, д. 118 б</v>
          </cell>
          <cell r="B68">
            <v>3</v>
          </cell>
        </row>
        <row r="69">
          <cell r="A69" t="str">
            <v>Чучвара Алиса Германовна ИП Краснодарский край, г Сочи, р-н Адлерский, Мира, д. 44А</v>
          </cell>
          <cell r="B69">
            <v>3</v>
          </cell>
        </row>
        <row r="70">
          <cell r="A70" t="str">
            <v>Кочов А.Е. ИП Краснодарский край, г Сочи,ул.Станиславского, д. 28</v>
          </cell>
          <cell r="B70">
            <v>2</v>
          </cell>
        </row>
        <row r="71">
          <cell r="A71" t="str">
            <v>Кулиев М.Я. Оглы ИПКраснодарский край, г.о. город-курорт Сочи, г Сочи, ул Мацестинская, д. 14</v>
          </cell>
          <cell r="B71">
            <v>2</v>
          </cell>
        </row>
        <row r="72">
          <cell r="A72" t="str">
            <v>Сухотерина М. А.ИП Краснод. край, р-н г Сочи Адлерский, с.Верхневеселое, Ворошиловградская, д.260</v>
          </cell>
          <cell r="B72">
            <v>2</v>
          </cell>
        </row>
        <row r="73">
          <cell r="A73" t="str">
            <v>Тертерян А. А. ИП Краснодарский край, г.о. город-курорт Сочи, г Сочи, с Высокое, ул Брянская, д. 9/3</v>
          </cell>
          <cell r="B73">
            <v>3</v>
          </cell>
          <cell r="C73">
            <v>2</v>
          </cell>
        </row>
        <row r="74">
          <cell r="A74" t="str">
            <v>Айвазян А. Т. ИП Краснодарский край, г.о. город-курорт Сочи, г Адлер, ул Гастелло 38Г</v>
          </cell>
          <cell r="B74">
            <v>2</v>
          </cell>
          <cell r="C74">
            <v>2</v>
          </cell>
        </row>
        <row r="75">
          <cell r="A75" t="str">
            <v>Акопян Аршак Левонович ИП Краснодарский край, пгт. Сириус, ул Хуторская, д. 44</v>
          </cell>
          <cell r="B75">
            <v>10</v>
          </cell>
          <cell r="C75">
            <v>10</v>
          </cell>
        </row>
        <row r="76">
          <cell r="A76" t="str">
            <v>Данелян А.К. ИП Краснодарский край,  г Сочи, с Эстосадок, ул Эстонская, д.19</v>
          </cell>
          <cell r="B76">
            <v>10</v>
          </cell>
          <cell r="C76">
            <v>10</v>
          </cell>
        </row>
        <row r="77">
          <cell r="A77" t="str">
            <v>Данелян Ю. В. ИП  г.о. город-курорт Сочи, г Сочи, с Эстосадок, ул Березовая, д. 104/5</v>
          </cell>
          <cell r="B77">
            <v>5</v>
          </cell>
          <cell r="C77">
            <v>5</v>
          </cell>
        </row>
        <row r="78">
          <cell r="A78" t="str">
            <v>6144 МОЛОЧНЫЕ ТРАДИЦ сос п/о в/у 1/360 (1+1) ОСТАНКИНО</v>
          </cell>
          <cell r="B78">
            <v>8</v>
          </cell>
        </row>
        <row r="79">
          <cell r="A79" t="str">
            <v>Данелян Армен Герасимович ИП Краснодарский край, г Сочи, пгт Красная Поляна, ул Волоколамская, д. 33</v>
          </cell>
          <cell r="B79">
            <v>3</v>
          </cell>
        </row>
        <row r="80">
          <cell r="A80" t="str">
            <v>Парцикян Р. А. ИП Краснодарский край,  г Сочи,Староохотничья ул., д. 8</v>
          </cell>
          <cell r="B80">
            <v>3</v>
          </cell>
        </row>
        <row r="81">
          <cell r="A81" t="str">
            <v>ООО Продкомпани 3 г.Сочи Центральный район ул. Гагарина 54</v>
          </cell>
          <cell r="B81">
            <v>2</v>
          </cell>
        </row>
        <row r="82">
          <cell r="A82" t="str">
            <v>5682 САЛЯМИ МЕЛКОЗЕРНЕНАЯ с/к в/у 1/120_60с   ОСТАНКИНО</v>
          </cell>
          <cell r="B82">
            <v>97</v>
          </cell>
          <cell r="C82">
            <v>93</v>
          </cell>
        </row>
        <row r="83">
          <cell r="A83" t="str">
            <v>ВЕЛЕС ООО г. Сочи, с. Эстосадок, ул. Горная, 4 Бар</v>
          </cell>
          <cell r="B83">
            <v>8</v>
          </cell>
        </row>
        <row r="84">
          <cell r="A84" t="str">
            <v>ООО Продкомпани 3 г.Сочи Центральный район ул. Гагарина 54</v>
          </cell>
          <cell r="B84">
            <v>3</v>
          </cell>
          <cell r="C84">
            <v>2</v>
          </cell>
        </row>
        <row r="85">
          <cell r="A85" t="str">
            <v>Акопян Аршак Левонович ИП Краснодарский край, пгт. Сириус, ул Хуторская, д. 44</v>
          </cell>
          <cell r="B85">
            <v>8</v>
          </cell>
          <cell r="C85">
            <v>8</v>
          </cell>
        </row>
        <row r="86">
          <cell r="A86" t="str">
            <v>Байрамов Э. А. ИП Краснодарский край, г.Сочи, ул.Виноградная, д.184</v>
          </cell>
          <cell r="B86">
            <v>3</v>
          </cell>
          <cell r="C86">
            <v>4</v>
          </cell>
        </row>
        <row r="87">
          <cell r="A87" t="str">
            <v>Байрамов Э. А. ИП Краснодарский край, г.Сочи, ул.Красноармейская, д.25</v>
          </cell>
          <cell r="B87">
            <v>2</v>
          </cell>
          <cell r="C87">
            <v>3</v>
          </cell>
        </row>
        <row r="88">
          <cell r="A88" t="str">
            <v>Белашов М. П. ИП Краснодарский край, г Сочи,р-н.Адлерский, с. Черешня, ул Владимировская, д.27 а</v>
          </cell>
          <cell r="B88">
            <v>2</v>
          </cell>
          <cell r="C88">
            <v>2</v>
          </cell>
        </row>
        <row r="89">
          <cell r="A89" t="str">
            <v>ВЕЛЕС ООО г. Сочи, ул. Фигурная, 23</v>
          </cell>
          <cell r="B89">
            <v>5</v>
          </cell>
          <cell r="C89">
            <v>5</v>
          </cell>
        </row>
        <row r="90">
          <cell r="A90" t="str">
            <v>Гезикова Т. С. ИП раснодарский край, г Сочи, р-н Лазаревский, Павлова, д. 81 Магазин Кофетун</v>
          </cell>
          <cell r="B90">
            <v>2</v>
          </cell>
          <cell r="C90">
            <v>2</v>
          </cell>
        </row>
        <row r="91">
          <cell r="A91" t="str">
            <v>Григорьев А. Е. ИП Краснодарский край, г. Сочи, Учительская ул., д. 27А,</v>
          </cell>
          <cell r="B91">
            <v>2</v>
          </cell>
          <cell r="C91">
            <v>3</v>
          </cell>
        </row>
        <row r="92">
          <cell r="A92" t="str">
            <v>Данелян Армен Герасимович ИП Краснодарский край, г Сочи, пгт Красная Поляна, ул Волоколамская, д. 33</v>
          </cell>
          <cell r="B92">
            <v>8</v>
          </cell>
          <cell r="C92">
            <v>8</v>
          </cell>
        </row>
        <row r="93">
          <cell r="A93" t="str">
            <v>Зубкова А. Ю. ИП, г.Сочи, ул.Пасечная, 20</v>
          </cell>
          <cell r="B93">
            <v>2</v>
          </cell>
          <cell r="C93">
            <v>3</v>
          </cell>
        </row>
        <row r="94">
          <cell r="A94" t="str">
            <v>Кочов А.Е. ИП Краснодарский край, г Сочи,ул.Станиславского, д. 28</v>
          </cell>
          <cell r="B94">
            <v>2</v>
          </cell>
          <cell r="C94">
            <v>2</v>
          </cell>
        </row>
        <row r="95">
          <cell r="A95" t="str">
            <v>Мамиконян В.Б. ИП Краснодарский край, г Сочи, ул. Хуторская ул., д. 46</v>
          </cell>
          <cell r="B95">
            <v>2</v>
          </cell>
          <cell r="C95">
            <v>2</v>
          </cell>
        </row>
        <row r="96">
          <cell r="A96" t="str">
            <v>Оганян Артур Эдуардович ИП Краснодарский край, г.Сочи, ул.Рабочий переулок, д.26</v>
          </cell>
          <cell r="B96">
            <v>2</v>
          </cell>
          <cell r="C96">
            <v>2</v>
          </cell>
        </row>
        <row r="97">
          <cell r="A97" t="str">
            <v>ООО Эльдорадо, Ивановская 2а/5</v>
          </cell>
          <cell r="B97">
            <v>3</v>
          </cell>
          <cell r="C97">
            <v>3</v>
          </cell>
        </row>
        <row r="98">
          <cell r="A98" t="str">
            <v>Папазян К.А. ИП г Сочи, с Веселое, ул Мира, д. 105</v>
          </cell>
          <cell r="B98">
            <v>2</v>
          </cell>
          <cell r="C98">
            <v>2</v>
          </cell>
        </row>
        <row r="99">
          <cell r="A99" t="str">
            <v>Парцикян Р. А. ИП Краснодарский край,  г Сочи,Староохотничья ул., д. 8</v>
          </cell>
          <cell r="B99">
            <v>3</v>
          </cell>
          <cell r="C99">
            <v>3</v>
          </cell>
        </row>
        <row r="100">
          <cell r="A100" t="str">
            <v>РЕСТ-ИНТЕР ООО Краснодарский край, г.Сочи, ул.Пасека, д.3</v>
          </cell>
          <cell r="B100">
            <v>16</v>
          </cell>
          <cell r="C100">
            <v>16</v>
          </cell>
        </row>
        <row r="101">
          <cell r="A101" t="str">
            <v>Русакова В. Р. ИП Краснодарский край, г.о. город-курорт Сочи, г Сочи, ул Абрикосовая, д. 23/2</v>
          </cell>
          <cell r="B101">
            <v>2</v>
          </cell>
          <cell r="C101">
            <v>2</v>
          </cell>
        </row>
        <row r="102">
          <cell r="A102" t="str">
            <v>Серегина А.А. ИП Краснодарский край, г.о. город-курорт Сочи, с Бестужевское, ул. Главная с/</v>
          </cell>
          <cell r="B102">
            <v>2</v>
          </cell>
          <cell r="C102">
            <v>2</v>
          </cell>
        </row>
        <row r="103">
          <cell r="A103" t="str">
            <v>Соуксиди Виктория Витальевна ИП Краснодарский край, г Сочи, с.Галицино, ул. Батайская, д. 47А</v>
          </cell>
          <cell r="B103">
            <v>3</v>
          </cell>
          <cell r="C103">
            <v>3</v>
          </cell>
        </row>
        <row r="104">
          <cell r="A104" t="str">
            <v>СФЕРА-92 ООО Краснодарский край, г. Сочи, ул. Донская (центральный Р-Н), д. 37/1, магазин КЛАСС</v>
          </cell>
          <cell r="B104">
            <v>3</v>
          </cell>
          <cell r="C104">
            <v>4</v>
          </cell>
        </row>
        <row r="105">
          <cell r="A105" t="str">
            <v>Тепаносян Н.В. ИП Краснодарский край, г.о. город-курорт Сочи, г Сочи, пер Юртовский, д. 1</v>
          </cell>
          <cell r="B105">
            <v>1</v>
          </cell>
          <cell r="C105">
            <v>1</v>
          </cell>
        </row>
        <row r="106">
          <cell r="A106" t="str">
            <v>Техник ООО Краснодарский край, р-н Адлерский, ул Ленина, д. 156</v>
          </cell>
          <cell r="B106">
            <v>5</v>
          </cell>
          <cell r="C106">
            <v>5</v>
          </cell>
        </row>
        <row r="107">
          <cell r="A107" t="str">
            <v>Хубулава О.Ш. ИП г Сочи, Просвящения, д. 118 б</v>
          </cell>
          <cell r="B107">
            <v>3</v>
          </cell>
          <cell r="C107">
            <v>3</v>
          </cell>
        </row>
        <row r="108">
          <cell r="A108" t="str">
            <v>Чучвара Алиса Германовна ИП Краснодарский край, г Сочи, р-н Адлерский, Мира, д. 44А</v>
          </cell>
          <cell r="B108">
            <v>3</v>
          </cell>
          <cell r="C108">
            <v>3</v>
          </cell>
        </row>
        <row r="109">
          <cell r="A109" t="str">
            <v>6213 СЕРВЕЛАТ ФИНСКИЙ СН в/к в/у 0.35кг 8шт.  ОСТАНКИНО</v>
          </cell>
          <cell r="B109">
            <v>4</v>
          </cell>
          <cell r="C109">
            <v>1</v>
          </cell>
        </row>
        <row r="110">
          <cell r="A110" t="str">
            <v>Зубкова А. Ю. ИП, г.Сочи, ул.Пасечная, 20</v>
          </cell>
          <cell r="B110">
            <v>1</v>
          </cell>
        </row>
        <row r="111">
          <cell r="A111" t="str">
            <v>Ованесьян С.В. ИП Краснодарский край,г Сочи, с Сергей-Поле, ул Славы, д. 126</v>
          </cell>
          <cell r="B111">
            <v>1</v>
          </cell>
        </row>
        <row r="112">
          <cell r="A112" t="str">
            <v>ООО Продкомпани 3 г.Сочи Центральный район ул. Пятигорская 17/56</v>
          </cell>
          <cell r="B112">
            <v>1</v>
          </cell>
        </row>
        <row r="113">
          <cell r="A113" t="str">
            <v>ООО Продкомпани 3 г.Сочи Центральный район ул. Гагарина 54</v>
          </cell>
          <cell r="B113">
            <v>1</v>
          </cell>
          <cell r="C113">
            <v>1</v>
          </cell>
        </row>
        <row r="114">
          <cell r="A114" t="str">
            <v>6564 СЕРВЕЛАТ ОРЕХОВЫЙ ПМ в/к в/у 0.31кг 8шт.  ОСТАНКИНО</v>
          </cell>
          <cell r="B114">
            <v>3</v>
          </cell>
        </row>
        <row r="115">
          <cell r="A115" t="str">
            <v>Данелян А.К. ИП Краснодарский край,  г Сочи, с Эстосадок, ул Эстонская, д.19</v>
          </cell>
          <cell r="B115">
            <v>2</v>
          </cell>
        </row>
        <row r="116">
          <cell r="A116" t="str">
            <v>Кочов А.Е. ИП Краснодарский край, г Сочи,ул.Станиславского, д. 28</v>
          </cell>
          <cell r="B116">
            <v>1</v>
          </cell>
        </row>
        <row r="117">
          <cell r="A117" t="str">
            <v>6713 СОЧНЫЙ ГРИЛЬ ПМ сос п/о мгс 0,41 кг 8 шт ОСТАНКИНО</v>
          </cell>
          <cell r="B117">
            <v>46</v>
          </cell>
          <cell r="C117">
            <v>47</v>
          </cell>
        </row>
        <row r="118">
          <cell r="A118" t="str">
            <v>ВЕЛЕС ООО г. Сочи, с. Эстосадок, ул. Горная, 4 Бар</v>
          </cell>
          <cell r="B118">
            <v>5</v>
          </cell>
          <cell r="C118">
            <v>4</v>
          </cell>
        </row>
        <row r="119">
          <cell r="A119" t="str">
            <v>ООО Продкомпани 3 г.Сочи Центральный район ул. Пятигорская 17/56</v>
          </cell>
          <cell r="B119">
            <v>1</v>
          </cell>
        </row>
        <row r="120">
          <cell r="A120" t="str">
            <v>Айвазян А. Т. ИП Краснодарский край, г.о. город-курорт Сочи, г Адлер, ул Гастелло 38Г</v>
          </cell>
          <cell r="B120">
            <v>2</v>
          </cell>
          <cell r="C120">
            <v>2</v>
          </cell>
        </row>
        <row r="121">
          <cell r="A121" t="str">
            <v>Байрамов Э. А. ИП Краснодарский край, г.Сочи, ул.Красноармейская, д.25</v>
          </cell>
          <cell r="B121">
            <v>2</v>
          </cell>
          <cell r="C121">
            <v>3</v>
          </cell>
        </row>
        <row r="122">
          <cell r="A122" t="str">
            <v>ВЕЛЕС ООО г. Сочи, ул. Фигурная, 23</v>
          </cell>
          <cell r="B122">
            <v>3</v>
          </cell>
          <cell r="C122">
            <v>3</v>
          </cell>
        </row>
        <row r="123">
          <cell r="A123" t="str">
            <v>Гезикова Т. С. ИП раснодарский край, г Сочи, р-н Лазаревский, Павлова, д. 81 Магазин Кофетун</v>
          </cell>
          <cell r="B123">
            <v>1</v>
          </cell>
          <cell r="C123">
            <v>1</v>
          </cell>
        </row>
        <row r="124">
          <cell r="A124" t="str">
            <v>Данелян Армен Герасимович ИП Краснодарский край, г Сочи, пгт Красная Поляна, ул Волоколамская, д. 33</v>
          </cell>
          <cell r="B124">
            <v>4</v>
          </cell>
          <cell r="C124">
            <v>4</v>
          </cell>
        </row>
        <row r="125">
          <cell r="A125" t="str">
            <v>Дремлюков В.В. ИП г Сочи, с Нижняя Шиловка, ул Мясникяна, д. 3</v>
          </cell>
          <cell r="B125">
            <v>1</v>
          </cell>
          <cell r="C125">
            <v>1</v>
          </cell>
        </row>
        <row r="126">
          <cell r="A126" t="str">
            <v>Зубкова А. Ю. ИП, г.Сочи, ул.Пасечная, 20</v>
          </cell>
          <cell r="B126">
            <v>2</v>
          </cell>
          <cell r="C126">
            <v>3</v>
          </cell>
        </row>
        <row r="127">
          <cell r="A127" t="str">
            <v>Карапетян А.О. ИП г Сочи, ПГТ Сириус ул. Перелетная, д. 6</v>
          </cell>
          <cell r="B127">
            <v>1</v>
          </cell>
          <cell r="C127">
            <v>1</v>
          </cell>
        </row>
        <row r="128">
          <cell r="A128" t="str">
            <v>Кебу Е.В. ИП  г.Сочи Адлерский район ул.Малиновая д.15</v>
          </cell>
          <cell r="B128">
            <v>2</v>
          </cell>
          <cell r="C128">
            <v>3</v>
          </cell>
        </row>
        <row r="129">
          <cell r="A129" t="str">
            <v>Ковалева О. Н. ИП г. Адлер ,ул Лазурная Долина, 5а</v>
          </cell>
          <cell r="B129">
            <v>2</v>
          </cell>
          <cell r="C129">
            <v>2</v>
          </cell>
        </row>
        <row r="130">
          <cell r="A130" t="str">
            <v>Кочконян А. Г. ИП Краснодарский край, г.Сочи, ул.Миндальная, д.7</v>
          </cell>
          <cell r="B130">
            <v>2</v>
          </cell>
          <cell r="C130">
            <v>2</v>
          </cell>
        </row>
        <row r="131">
          <cell r="A131" t="str">
            <v>Кулиев М.Я. Оглы ИПКраснодарский край, г.о. город-курорт Сочи, г Сочи, ул Мацестинская, д. 14</v>
          </cell>
          <cell r="B131">
            <v>2</v>
          </cell>
          <cell r="C131">
            <v>2</v>
          </cell>
        </row>
        <row r="132">
          <cell r="A132" t="str">
            <v>Лаптев А. В. ИП Краснодарский край, г.Сочи, ул. Троицкая, д.32/1</v>
          </cell>
          <cell r="B132">
            <v>1</v>
          </cell>
          <cell r="C132">
            <v>1</v>
          </cell>
        </row>
        <row r="133">
          <cell r="A133" t="str">
            <v>Оганян Артур Эдуардович ИП Краснодарский край, г.Сочи, ул.Рабочий переулок, д.26</v>
          </cell>
          <cell r="B133">
            <v>3</v>
          </cell>
          <cell r="C133">
            <v>3</v>
          </cell>
        </row>
        <row r="134">
          <cell r="A134" t="str">
            <v>ООО Продкомпани 3 г.Сочи Центральный район ул. Гагарина 54</v>
          </cell>
          <cell r="B134">
            <v>1</v>
          </cell>
          <cell r="C134">
            <v>1</v>
          </cell>
        </row>
        <row r="135">
          <cell r="A135" t="str">
            <v>Папазян К.А. ИП г Сочи, с Веселое, ул Мира, д. 105</v>
          </cell>
          <cell r="B135">
            <v>2</v>
          </cell>
          <cell r="C135">
            <v>2</v>
          </cell>
        </row>
        <row r="136">
          <cell r="A136" t="str">
            <v>Парцикян Р. А. ИП Краснодарский край,  г Сочи,Староохотничья ул., д. 8</v>
          </cell>
          <cell r="B136">
            <v>3</v>
          </cell>
          <cell r="C136">
            <v>3</v>
          </cell>
        </row>
        <row r="137">
          <cell r="A137" t="str">
            <v>Серегина А.А. ИП Краснодарский край, г.о. город-курорт Сочи, с Бестужевское, ул. Главная с/</v>
          </cell>
          <cell r="B137">
            <v>2</v>
          </cell>
          <cell r="C137">
            <v>2</v>
          </cell>
        </row>
        <row r="138">
          <cell r="A138" t="str">
            <v>СФЕРА-92 ООО Краснодарский край, г. Сочи, ул. Донская (центральный Р-Н), д. 37/1, магазин КЛАСС</v>
          </cell>
          <cell r="B138">
            <v>1</v>
          </cell>
          <cell r="C138">
            <v>1</v>
          </cell>
        </row>
        <row r="139">
          <cell r="A139" t="str">
            <v>Тепаносян Н.В. ИП Краснодарский край, г.о. город-курорт Сочи, г Сочи, пер Юртовский, д. 1</v>
          </cell>
          <cell r="B139">
            <v>1</v>
          </cell>
          <cell r="C139">
            <v>1</v>
          </cell>
        </row>
        <row r="140">
          <cell r="A140" t="str">
            <v>Хубулава О.Ш. ИП г Сочи, Просвящения, д. 118 б</v>
          </cell>
          <cell r="B140">
            <v>1</v>
          </cell>
          <cell r="C140">
            <v>1</v>
          </cell>
        </row>
        <row r="141">
          <cell r="A141" t="str">
            <v>Чучвара Алиса Германовна ИП Краснодарский край, г Сочи, р-н Адлерский, Мира, д. 44А</v>
          </cell>
          <cell r="B141">
            <v>1</v>
          </cell>
          <cell r="C141">
            <v>1</v>
          </cell>
        </row>
        <row r="142">
          <cell r="A142" t="str">
            <v>6722 СОЧНЫЕ ПМ сос п/о мгс 0,41кг 10шт.  ОСТАНКИНО</v>
          </cell>
          <cell r="B142">
            <v>60</v>
          </cell>
          <cell r="C142">
            <v>62</v>
          </cell>
        </row>
        <row r="143">
          <cell r="A143" t="str">
            <v>Кочконян А. Г. ИП Краснодарский край, г.Сочи, ул.Миндальная, д.7</v>
          </cell>
          <cell r="B143">
            <v>2</v>
          </cell>
        </row>
        <row r="144">
          <cell r="A144" t="str">
            <v>Айвазян А. Т. ИП Краснодарский край, г.о. город-курорт Сочи, г Адлер, ул Гастелло 38Г</v>
          </cell>
          <cell r="B144">
            <v>2</v>
          </cell>
          <cell r="C144">
            <v>2</v>
          </cell>
        </row>
        <row r="145">
          <cell r="A145" t="str">
            <v>Байрамов Э. А. ИП Краснодарский край, г.Сочи, ул.Виноградная, д.184</v>
          </cell>
          <cell r="B145">
            <v>2</v>
          </cell>
          <cell r="C145">
            <v>2</v>
          </cell>
        </row>
        <row r="146">
          <cell r="A146" t="str">
            <v>Байрамов Э. А. ИП Краснодарский край, г.Сочи, ул.Красноармейская, д.25</v>
          </cell>
          <cell r="B146">
            <v>2</v>
          </cell>
          <cell r="C146">
            <v>3</v>
          </cell>
        </row>
        <row r="147">
          <cell r="A147" t="str">
            <v>Белашов М. П. ИП Краснодарский край, г Сочи,р-н.Адлерский, с. Черешня, ул Владимировская, д.27 а</v>
          </cell>
          <cell r="B147">
            <v>1</v>
          </cell>
          <cell r="C147">
            <v>1</v>
          </cell>
        </row>
        <row r="148">
          <cell r="A148" t="str">
            <v>ВЕЛЕС ООО г. Сочи, с. Эстосадок, ул. Горная, 4 Бар</v>
          </cell>
          <cell r="B148">
            <v>5</v>
          </cell>
          <cell r="C148">
            <v>5</v>
          </cell>
        </row>
        <row r="149">
          <cell r="A149" t="str">
            <v>ВЕЛЕС ООО г. Сочи, ул. Фигурная, 23</v>
          </cell>
          <cell r="B149">
            <v>3</v>
          </cell>
          <cell r="C149">
            <v>3</v>
          </cell>
        </row>
        <row r="150">
          <cell r="A150" t="str">
            <v>Данелян Армен Герасимович ИП Краснодарский край, г Сочи, пгт Красная Поляна, ул Волоколамская, д. 33</v>
          </cell>
          <cell r="B150">
            <v>2</v>
          </cell>
          <cell r="C150">
            <v>2</v>
          </cell>
        </row>
        <row r="151">
          <cell r="A151" t="str">
            <v>Данелян Ю. В. ИП  г.о. город-курорт Сочи, г Сочи, с Эстосадок, ул Березовая, д. 104/5</v>
          </cell>
          <cell r="B151">
            <v>2</v>
          </cell>
          <cell r="C151">
            <v>2</v>
          </cell>
        </row>
        <row r="152">
          <cell r="A152" t="str">
            <v>Дремлюков В.В. ИП г Сочи, с Нижняя Шиловка, ул Мясникяна, д. 3</v>
          </cell>
          <cell r="B152">
            <v>1</v>
          </cell>
          <cell r="C152">
            <v>1</v>
          </cell>
        </row>
        <row r="153">
          <cell r="A153" t="str">
            <v>Зубкова А. Ю. ИП, г.Сочи, ул.Пасечная, 20</v>
          </cell>
          <cell r="B153">
            <v>2</v>
          </cell>
          <cell r="C153">
            <v>3</v>
          </cell>
        </row>
        <row r="154">
          <cell r="A154" t="str">
            <v>Карапетян А.О. ИП г Сочи, ПГТ Сириус ул. Перелетная, д. 6</v>
          </cell>
          <cell r="B154">
            <v>1</v>
          </cell>
          <cell r="C154">
            <v>1</v>
          </cell>
        </row>
        <row r="155">
          <cell r="A155" t="str">
            <v>Кебу Е.В. ИП  г.Сочи Адлерский район ул.Малиновая д.15</v>
          </cell>
          <cell r="B155">
            <v>2</v>
          </cell>
          <cell r="C155">
            <v>3</v>
          </cell>
        </row>
        <row r="156">
          <cell r="A156" t="str">
            <v>Ковалева О. Н. ИП г. Адлер ,ул Лазурная Долина, 5а</v>
          </cell>
          <cell r="B156">
            <v>2</v>
          </cell>
          <cell r="C156">
            <v>2</v>
          </cell>
        </row>
        <row r="157">
          <cell r="A157" t="str">
            <v>Кулиев М.Я. Оглы ИПКраснодарский край, г.о. город-курорт Сочи, г Сочи, ул Мацестинская, д. 14</v>
          </cell>
          <cell r="B157">
            <v>2</v>
          </cell>
          <cell r="C157">
            <v>2</v>
          </cell>
        </row>
        <row r="158">
          <cell r="A158" t="str">
            <v>Лаптев А. В. ИП Краснодарский край, г.Сочи, ул. Троицкая, д.32/1</v>
          </cell>
          <cell r="B158">
            <v>1</v>
          </cell>
          <cell r="C158">
            <v>1</v>
          </cell>
        </row>
        <row r="159">
          <cell r="A159" t="str">
            <v>Ованесьян С.В. ИП Краснодарский край,г Сочи, с Сергей-Поле, ул Славы, д. 126</v>
          </cell>
          <cell r="B159">
            <v>2</v>
          </cell>
          <cell r="C159">
            <v>2</v>
          </cell>
        </row>
        <row r="160">
          <cell r="A160" t="str">
            <v>Оганян Артур Эдуардович ИП Краснодарский край, г.Сочи, ул.Рабочий переулок, д.26</v>
          </cell>
          <cell r="B160">
            <v>3</v>
          </cell>
          <cell r="C160">
            <v>3</v>
          </cell>
        </row>
        <row r="161">
          <cell r="A161" t="str">
            <v>ООО Продкомпани 3 г.Сочи Центральный район ул. Гагарина 54</v>
          </cell>
          <cell r="B161">
            <v>1</v>
          </cell>
          <cell r="C161">
            <v>1</v>
          </cell>
        </row>
        <row r="162">
          <cell r="A162" t="str">
            <v>ООО Продкомпани 3 г.Сочи Центральный район ул. Пятигорская 17/56</v>
          </cell>
          <cell r="B162">
            <v>1</v>
          </cell>
          <cell r="C162">
            <v>1</v>
          </cell>
        </row>
        <row r="163">
          <cell r="A163" t="str">
            <v>Парцикян Р. А. ИП Краснодарский край,  г Сочи,Староохотничья ул., д. 8</v>
          </cell>
          <cell r="B163">
            <v>3</v>
          </cell>
          <cell r="C163">
            <v>3</v>
          </cell>
        </row>
        <row r="164">
          <cell r="A164" t="str">
            <v>ПОЖАРСКИЙ ООО г. Сочи ул. Ачшиховская, 68</v>
          </cell>
          <cell r="B164">
            <v>3</v>
          </cell>
          <cell r="C164">
            <v>3</v>
          </cell>
        </row>
        <row r="165">
          <cell r="A165" t="str">
            <v>Серегина А.А. ИП Краснодарский край, г.о. город-курорт Сочи, с Бестужевское, ул. Главная с/</v>
          </cell>
          <cell r="B165">
            <v>2</v>
          </cell>
          <cell r="C165">
            <v>2</v>
          </cell>
        </row>
        <row r="166">
          <cell r="A166" t="str">
            <v>Соуксиди Виктория Витальевна ИП Краснодарский край, г Сочи, с.Галицино, ул. Батайская, д. 47А</v>
          </cell>
          <cell r="B166">
            <v>2</v>
          </cell>
          <cell r="C166">
            <v>2</v>
          </cell>
        </row>
        <row r="167">
          <cell r="A167" t="str">
            <v>СФЕРА-92 ООО Краснодарский край, г. Сочи, ул. Донская (центральный Р-Н), д. 37/1, магазин КЛАСС</v>
          </cell>
          <cell r="B167">
            <v>2</v>
          </cell>
          <cell r="C167">
            <v>3</v>
          </cell>
        </row>
        <row r="168">
          <cell r="A168" t="str">
            <v>Тепаносян Н.В. ИП Краснодарский край, г.о. город-курорт Сочи, г Сочи, пер Юртовский, д. 1</v>
          </cell>
          <cell r="B168">
            <v>1</v>
          </cell>
          <cell r="C168">
            <v>1</v>
          </cell>
        </row>
        <row r="169">
          <cell r="A169" t="str">
            <v>Тертерян А. А. ИП Краснодарский край, г.о. город-курорт Сочи, г Сочи, с Высокое, ул Брянская, д. 9/3</v>
          </cell>
          <cell r="B169">
            <v>2</v>
          </cell>
          <cell r="C169">
            <v>2</v>
          </cell>
        </row>
        <row r="170">
          <cell r="A170" t="str">
            <v>ФЕНИКС ООО Краснодарский край, г. Сочи, пгт Красная Поляна, ул. Заповедная, дом 8</v>
          </cell>
          <cell r="B170">
            <v>2</v>
          </cell>
          <cell r="C170">
            <v>2</v>
          </cell>
        </row>
        <row r="171">
          <cell r="A171" t="str">
            <v>Хубулава О.Ш. ИП г Сочи, Просвящения, д. 118 б</v>
          </cell>
          <cell r="B171">
            <v>1</v>
          </cell>
          <cell r="C171">
            <v>1</v>
          </cell>
        </row>
        <row r="172">
          <cell r="A172" t="str">
            <v>Чолокян Н. А. ИП Краснодарский край, м.р-н Туапсинский, с.п. Георгиевское, Советская,д.27</v>
          </cell>
          <cell r="B172">
            <v>2</v>
          </cell>
          <cell r="C172">
            <v>2</v>
          </cell>
        </row>
        <row r="173">
          <cell r="A173" t="str">
            <v>Чучвара Алиса Германовна ИП Краснодарский край, г Сочи, р-н Адлерский, Мира, д. 44А</v>
          </cell>
          <cell r="B173">
            <v>1</v>
          </cell>
          <cell r="C173">
            <v>1</v>
          </cell>
        </row>
        <row r="174">
          <cell r="A174" t="str">
            <v>6228 МЯСНОЕ АССОРТИ к/з с/н мгс 1/90 10шт.  ОСТАНКИНО</v>
          </cell>
          <cell r="B174">
            <v>44</v>
          </cell>
          <cell r="C174">
            <v>40</v>
          </cell>
        </row>
        <row r="175">
          <cell r="A175" t="str">
            <v>ВЕЛЕС ООО г. Сочи, ул. Фигурная, 23</v>
          </cell>
          <cell r="B175">
            <v>5</v>
          </cell>
        </row>
        <row r="176">
          <cell r="A176" t="str">
            <v>Зубкова А. Ю. ИП, г.Сочи, ул.Пасечная, 20</v>
          </cell>
          <cell r="B176">
            <v>2</v>
          </cell>
          <cell r="C176">
            <v>1</v>
          </cell>
        </row>
        <row r="177">
          <cell r="A177" t="str">
            <v>Акопян Аршак Левонович ИП Краснодарский край, пгт. Сириус, ул Хуторская, д. 44</v>
          </cell>
          <cell r="B177">
            <v>10</v>
          </cell>
          <cell r="C177">
            <v>10</v>
          </cell>
        </row>
        <row r="178">
          <cell r="A178" t="str">
            <v>Байрамов Э. А. ИП Краснодарский край, г.Сочи, ул.Виноградная, д.184</v>
          </cell>
          <cell r="B178">
            <v>3</v>
          </cell>
          <cell r="C178">
            <v>4</v>
          </cell>
        </row>
        <row r="179">
          <cell r="A179" t="str">
            <v>Данелян А.К. ИП Краснодарский край,  г Сочи, с Эстосадок, ул Эстонская, д.19</v>
          </cell>
          <cell r="B179">
            <v>5</v>
          </cell>
          <cell r="C179">
            <v>5</v>
          </cell>
        </row>
        <row r="180">
          <cell r="A180" t="str">
            <v>Данелян Армен Герасимович ИП Краснодарский край, г Сочи, пгт Красная Поляна, ул Волоколамская, д. 33</v>
          </cell>
          <cell r="B180">
            <v>5</v>
          </cell>
          <cell r="C180">
            <v>5</v>
          </cell>
        </row>
        <row r="181">
          <cell r="A181" t="str">
            <v>Оганян Артур Эдуардович ИП Краснодарский край, г.Сочи, ул.Рабочий переулок, д.26</v>
          </cell>
          <cell r="B181">
            <v>2</v>
          </cell>
          <cell r="C181">
            <v>2</v>
          </cell>
        </row>
        <row r="182">
          <cell r="A182" t="str">
            <v>ООО Продкомпани 3 г.Сочи Центральный район ул. Гагарина 54</v>
          </cell>
          <cell r="B182">
            <v>3</v>
          </cell>
          <cell r="C182">
            <v>3</v>
          </cell>
        </row>
        <row r="183">
          <cell r="A183" t="str">
            <v>ООО Продкомпани 3 г.Сочи Центральный район ул. Дмитриевой 31</v>
          </cell>
          <cell r="B183">
            <v>2</v>
          </cell>
          <cell r="C183">
            <v>2</v>
          </cell>
        </row>
        <row r="184">
          <cell r="A184" t="str">
            <v>ООО Продкомпани 3 г.Сочи Центральный район ул. Пятигорская 17/56</v>
          </cell>
          <cell r="B184">
            <v>1</v>
          </cell>
          <cell r="C184">
            <v>1</v>
          </cell>
        </row>
        <row r="185">
          <cell r="A185" t="str">
            <v>Русакова В. Р. ИП Краснодарский край, г.о. город-курорт Сочи, г Сочи, ул Абрикосовая, д. 23/2</v>
          </cell>
          <cell r="B185">
            <v>2</v>
          </cell>
          <cell r="C185">
            <v>2</v>
          </cell>
        </row>
        <row r="186">
          <cell r="A186" t="str">
            <v>ФИРМА ПАРИТЕТЪ ООО Краснодарский край, г. Сочи, пер. Морской, дом 9</v>
          </cell>
          <cell r="B186">
            <v>2</v>
          </cell>
          <cell r="C186">
            <v>3</v>
          </cell>
        </row>
        <row r="187">
          <cell r="A187" t="str">
            <v>ФОРТУНА ООО г. Сочи, ул. Горького, д.87</v>
          </cell>
          <cell r="B187">
            <v>2</v>
          </cell>
          <cell r="C187">
            <v>2</v>
          </cell>
        </row>
        <row r="188">
          <cell r="A188" t="str">
            <v>5706 АРОМАТНАЯ Папа может с/к в/у 1/250 8шт.  ОСТАНКИНО</v>
          </cell>
          <cell r="B188">
            <v>26</v>
          </cell>
          <cell r="C188">
            <v>25</v>
          </cell>
        </row>
        <row r="189">
          <cell r="A189" t="str">
            <v>Ковалева О. Н. ИП г. Адлер ,ул Лазурная Долина, 5а</v>
          </cell>
          <cell r="B189">
            <v>2</v>
          </cell>
        </row>
        <row r="190">
          <cell r="A190" t="str">
            <v>Айвазян А. Т. ИП Краснодарский край, г.о. город-курорт Сочи, г Адлер, ул Гастелло 38Г</v>
          </cell>
          <cell r="B190">
            <v>1</v>
          </cell>
          <cell r="C190">
            <v>1</v>
          </cell>
        </row>
        <row r="191">
          <cell r="A191" t="str">
            <v>Акопян Аршак Левонович ИП Краснодарский край, пгт. Сириус, ул Хуторская, д. 44</v>
          </cell>
          <cell r="B191">
            <v>5</v>
          </cell>
          <cell r="C191">
            <v>6</v>
          </cell>
        </row>
        <row r="192">
          <cell r="A192" t="str">
            <v>Байрамов Э. А. ИП Краснодарский край, г.Сочи, ул.Красноармейская, д.25</v>
          </cell>
          <cell r="B192">
            <v>1</v>
          </cell>
          <cell r="C192">
            <v>1</v>
          </cell>
        </row>
        <row r="193">
          <cell r="A193" t="str">
            <v>Белашов М. П. ИП Краснодарский край, г Сочи,р-н.Адлерский, с. Черешня, ул Владимировская, д.27 а</v>
          </cell>
          <cell r="B193">
            <v>1</v>
          </cell>
          <cell r="C193">
            <v>1</v>
          </cell>
        </row>
        <row r="194">
          <cell r="A194" t="str">
            <v>Гезикова Т. С. ИП раснодарский край, г Сочи, р-н Лазаревский, Павлова, д. 81 Магазин Кофетун</v>
          </cell>
          <cell r="B194">
            <v>1</v>
          </cell>
          <cell r="C194">
            <v>1</v>
          </cell>
        </row>
        <row r="195">
          <cell r="A195" t="str">
            <v>Зубкова А. Ю. ИП, г.Сочи, ул.Пасечная, 20</v>
          </cell>
          <cell r="B195">
            <v>1</v>
          </cell>
          <cell r="C195">
            <v>1</v>
          </cell>
        </row>
        <row r="196">
          <cell r="A196" t="str">
            <v>Кесьян К.В. ИП г Сочи, Ленина, д. 288</v>
          </cell>
          <cell r="B196">
            <v>1</v>
          </cell>
          <cell r="C196">
            <v>1</v>
          </cell>
        </row>
        <row r="197">
          <cell r="A197" t="str">
            <v>Кочов А.Е. ИП Краснодарский край, г Сочи,ул.Станиславского, д. 28</v>
          </cell>
          <cell r="B197">
            <v>1</v>
          </cell>
          <cell r="C197">
            <v>1</v>
          </cell>
        </row>
        <row r="198">
          <cell r="A198" t="str">
            <v>Мамиконян В.Б. ИП Краснодарский край, г Сочи, ул. Хуторская ул., д. 46</v>
          </cell>
          <cell r="B198">
            <v>1</v>
          </cell>
          <cell r="C198">
            <v>1</v>
          </cell>
        </row>
        <row r="199">
          <cell r="A199" t="str">
            <v>Ованесьян С.В. ИП Краснодарский край,г Сочи, с Сергей-Поле, ул Славы, д. 126</v>
          </cell>
          <cell r="B199">
            <v>3</v>
          </cell>
          <cell r="C199">
            <v>3</v>
          </cell>
        </row>
        <row r="200">
          <cell r="A200" t="str">
            <v>ООО Эльдорадо, Ивановская 2а/5</v>
          </cell>
          <cell r="B200">
            <v>2</v>
          </cell>
          <cell r="C200">
            <v>2</v>
          </cell>
        </row>
        <row r="201">
          <cell r="A201" t="str">
            <v>СФЕРА-92 ООО Краснодарский край, г. Сочи, ул. Донская (центральный Р-Н), д. 37/1, магазин КЛАСС</v>
          </cell>
          <cell r="B201">
            <v>1</v>
          </cell>
          <cell r="C201">
            <v>1</v>
          </cell>
        </row>
        <row r="202">
          <cell r="A202" t="str">
            <v>Хачатурян Г. И. ИП Краснодарский край г, Сочи, р-н Адлерский, Урожайная, д.22б</v>
          </cell>
          <cell r="B202">
            <v>2</v>
          </cell>
          <cell r="C202">
            <v>2</v>
          </cell>
        </row>
        <row r="203">
          <cell r="A203" t="str">
            <v>Хубулава О.Ш. ИП г Сочи, Просвящения, д. 118 б</v>
          </cell>
          <cell r="B203">
            <v>1</v>
          </cell>
          <cell r="C203">
            <v>1</v>
          </cell>
        </row>
        <row r="204">
          <cell r="A204" t="str">
            <v>Чолокян Н. А. ИП Краснодарский край, м.р-н Туапсинский, с.п. Георгиевское, Советская,д.27</v>
          </cell>
          <cell r="B204">
            <v>2</v>
          </cell>
          <cell r="C204">
            <v>2</v>
          </cell>
        </row>
        <row r="205">
          <cell r="A205" t="str">
            <v>6225 ИМПЕРСКАЯ И БАЛЫКОВАЯ в/к с/н мгс 1/90  ОСТАНКИНО</v>
          </cell>
          <cell r="B205">
            <v>5</v>
          </cell>
        </row>
        <row r="206">
          <cell r="A206" t="str">
            <v>Данелян А.К. ИП Краснодарский край,  г Сочи, с Эстосадок, ул Эстонская, д.19</v>
          </cell>
          <cell r="B206">
            <v>5</v>
          </cell>
        </row>
        <row r="207">
          <cell r="A207" t="str">
            <v>6333 МЯСНАЯ Папа может вар п/о 0.4кг 8шт.  ОСТАНКИНО</v>
          </cell>
          <cell r="B207">
            <v>47</v>
          </cell>
          <cell r="C207">
            <v>47</v>
          </cell>
        </row>
        <row r="208">
          <cell r="A208" t="str">
            <v>ООО Продкомпани 3 г.Сочи Центральный район ул. Гагарина 54</v>
          </cell>
          <cell r="B208">
            <v>1</v>
          </cell>
        </row>
        <row r="209">
          <cell r="A209" t="str">
            <v>Айвазян А. Т. ИП Краснодарский край, г.о. город-курорт Сочи, г Адлер, ул Гастелло 38Г</v>
          </cell>
          <cell r="B209">
            <v>1</v>
          </cell>
          <cell r="C209">
            <v>1</v>
          </cell>
        </row>
        <row r="210">
          <cell r="A210" t="str">
            <v>Акопян Аршак Левонович ИП Краснодарский край, пгт. Сириус, ул Хуторская, д. 44</v>
          </cell>
          <cell r="B210">
            <v>4</v>
          </cell>
          <cell r="C210">
            <v>5</v>
          </cell>
        </row>
        <row r="211">
          <cell r="A211" t="str">
            <v>Белашов М. П. ИП Краснодарский край, г Сочи,р-н.Адлерский, с. Черешня, ул Владимировская, д.27 а</v>
          </cell>
          <cell r="B211">
            <v>1</v>
          </cell>
          <cell r="C211">
            <v>1</v>
          </cell>
        </row>
        <row r="212">
          <cell r="A212" t="str">
            <v>ВЕЛЕС ООО г. Сочи, с. Эстосадок, ул. Горная, 4 Бар</v>
          </cell>
          <cell r="B212">
            <v>2</v>
          </cell>
          <cell r="C212">
            <v>2</v>
          </cell>
        </row>
        <row r="213">
          <cell r="A213" t="str">
            <v>ВЕЛЕС ООО г. Сочи, ул. Фигурная, 23</v>
          </cell>
          <cell r="B213">
            <v>2</v>
          </cell>
          <cell r="C213">
            <v>2</v>
          </cell>
        </row>
        <row r="214">
          <cell r="A214" t="str">
            <v>Гезикова Т. С. ИП раснодарский край, г Сочи, р-н Лазаревский, Павлова, д. 81 Магазин Кофетун</v>
          </cell>
          <cell r="B214">
            <v>1</v>
          </cell>
          <cell r="C214">
            <v>1</v>
          </cell>
        </row>
        <row r="215">
          <cell r="A215" t="str">
            <v>Данелян Армен Герасимович ИП Краснодарский край, г Сочи, пгт Красная Поляна, ул Волоколамская, д. 33</v>
          </cell>
          <cell r="B215">
            <v>3</v>
          </cell>
          <cell r="C215">
            <v>3</v>
          </cell>
        </row>
        <row r="216">
          <cell r="A216" t="str">
            <v>Данелян Ю. В. ИП  г.о. город-курорт Сочи, г Сочи, с Эстосадок, ул Березовая, д. 104/5</v>
          </cell>
          <cell r="B216">
            <v>2</v>
          </cell>
          <cell r="C216">
            <v>2</v>
          </cell>
        </row>
        <row r="217">
          <cell r="A217" t="str">
            <v>Дремлюков В.В. ИП г Сочи, с Нижняя Шиловка, ул Мясникяна, д. 3</v>
          </cell>
          <cell r="B217">
            <v>1</v>
          </cell>
          <cell r="C217">
            <v>1</v>
          </cell>
        </row>
        <row r="218">
          <cell r="A218" t="str">
            <v>Жюль Верн ООО Краснодарский край, г Сочи, Удачи, д. 16</v>
          </cell>
          <cell r="B218">
            <v>2</v>
          </cell>
          <cell r="C218">
            <v>2</v>
          </cell>
        </row>
        <row r="219">
          <cell r="A219" t="str">
            <v>Зубкова А. Ю. ИП, г.Сочи, ул.Пасечная, 20</v>
          </cell>
          <cell r="B219">
            <v>1</v>
          </cell>
          <cell r="C219">
            <v>1</v>
          </cell>
        </row>
        <row r="220">
          <cell r="A220" t="str">
            <v>Ковалева О. Н. ИП г. Адлер ,ул Лазурная Долина, 5а</v>
          </cell>
          <cell r="B220">
            <v>2</v>
          </cell>
          <cell r="C220">
            <v>2</v>
          </cell>
        </row>
        <row r="221">
          <cell r="A221" t="str">
            <v>Кочконян А. Г. ИП Краснодарский край, г.Сочи, ул.Миндальная, д.7</v>
          </cell>
          <cell r="B221">
            <v>2</v>
          </cell>
          <cell r="C221">
            <v>2</v>
          </cell>
        </row>
        <row r="222">
          <cell r="A222" t="str">
            <v>Кочов А.Е. ИП Краснодарский край, г Сочи,ул.Станиславского, д. 28</v>
          </cell>
          <cell r="B222">
            <v>1</v>
          </cell>
          <cell r="C222">
            <v>1</v>
          </cell>
        </row>
        <row r="223">
          <cell r="A223" t="str">
            <v>Лаптев А. В. ИП Краснодарский край, г.Сочи, ул. Троицкая, д.32/1</v>
          </cell>
          <cell r="B223">
            <v>2</v>
          </cell>
          <cell r="C223">
            <v>2</v>
          </cell>
        </row>
        <row r="224">
          <cell r="A224" t="str">
            <v>Мамиконян В.Б. ИП Краснодарский край, г Сочи, ул. Хуторская ул., д. 46</v>
          </cell>
          <cell r="B224">
            <v>1</v>
          </cell>
          <cell r="C224">
            <v>1</v>
          </cell>
        </row>
        <row r="225">
          <cell r="A225" t="str">
            <v>Миносян С. М. ИП  Краснодарский край, г Сочи, с Нижняя Шиловка, ул Светогорская, д. 104</v>
          </cell>
          <cell r="B225">
            <v>1</v>
          </cell>
          <cell r="C225">
            <v>1</v>
          </cell>
        </row>
        <row r="226">
          <cell r="A226" t="str">
            <v>Оганян Артур Эдуардович ИП Краснодарский край, г.Сочи, ул.Рабочий переулок, д.26</v>
          </cell>
          <cell r="B226">
            <v>2</v>
          </cell>
          <cell r="C226">
            <v>2</v>
          </cell>
        </row>
        <row r="227">
          <cell r="A227" t="str">
            <v>ООО Продкомпани 3 г.Сочи Центральный район ул. Дмитриевой 31</v>
          </cell>
          <cell r="B227">
            <v>1</v>
          </cell>
          <cell r="C227">
            <v>1</v>
          </cell>
        </row>
        <row r="228">
          <cell r="A228" t="str">
            <v>Парцикян Р. А. ИП Краснодарский край,  г Сочи,Староохотничья ул., д. 8</v>
          </cell>
          <cell r="B228">
            <v>2</v>
          </cell>
          <cell r="C228">
            <v>2</v>
          </cell>
        </row>
        <row r="229">
          <cell r="A229" t="str">
            <v>ПОЖАРСКИЙ ООО г. Сочи ул. Ачшиховская, 68</v>
          </cell>
          <cell r="B229">
            <v>2</v>
          </cell>
          <cell r="C229">
            <v>2</v>
          </cell>
        </row>
        <row r="230">
          <cell r="A230" t="str">
            <v>СФЕРА-92 ООО Краснодарский край, г. Сочи, ул. Донская (центральный Р-Н), д. 37/1, магазин КЛАСС</v>
          </cell>
          <cell r="B230">
            <v>1</v>
          </cell>
          <cell r="C230">
            <v>1</v>
          </cell>
        </row>
        <row r="231">
          <cell r="A231" t="str">
            <v>Тертерян А. А. ИП Краснодарский край, г.о. город-курорт Сочи, г Сочи, с Высокое, ул Брянская, д. 9/3</v>
          </cell>
          <cell r="B231">
            <v>2</v>
          </cell>
          <cell r="C231">
            <v>2</v>
          </cell>
        </row>
        <row r="232">
          <cell r="A232" t="str">
            <v>Техник ООО Краснодарский край, р-н Адлерский, ул Ленина, д. 156</v>
          </cell>
          <cell r="B232">
            <v>2</v>
          </cell>
          <cell r="C232">
            <v>2</v>
          </cell>
        </row>
        <row r="233">
          <cell r="A233" t="str">
            <v>Хачатурян Г. И. ИП Краснодарский край г, Сочи, р-н Адлерский, Урожайная, д.22б</v>
          </cell>
          <cell r="B233">
            <v>2</v>
          </cell>
          <cell r="C233">
            <v>2</v>
          </cell>
        </row>
        <row r="234">
          <cell r="A234" t="str">
            <v>Хубулава О.Ш. ИП г Сочи, Просвящения, д. 118 б</v>
          </cell>
          <cell r="B234">
            <v>1</v>
          </cell>
          <cell r="C234">
            <v>1</v>
          </cell>
        </row>
        <row r="235">
          <cell r="A235" t="str">
            <v>Чучвара Алиса Германовна ИП Краснодарский край, г Сочи, р-н Адлерский, Мира, д. 44А</v>
          </cell>
          <cell r="B235">
            <v>2</v>
          </cell>
          <cell r="C235">
            <v>2</v>
          </cell>
        </row>
        <row r="236">
          <cell r="A236" t="str">
            <v>6302 БАЛЫКОВАЯ СН в/к в/у 0.35кг 8шт.  ОСТАНКИНО</v>
          </cell>
          <cell r="B236">
            <v>1</v>
          </cell>
        </row>
        <row r="237">
          <cell r="A237" t="str">
            <v>ООО Продкомпани 3 г.Сочи Центральный район ул. Пятигорская 17/56</v>
          </cell>
          <cell r="B237">
            <v>1</v>
          </cell>
        </row>
        <row r="238">
          <cell r="A238" t="str">
            <v>6452 ДЫМОВИЦА ИЗ ЛОПАТКИ к/в с/н в/у 1/150*10   ОСТАНКИНО</v>
          </cell>
          <cell r="B238">
            <v>78</v>
          </cell>
          <cell r="C238">
            <v>78</v>
          </cell>
        </row>
        <row r="239">
          <cell r="A239" t="str">
            <v>Хачатурян Г. И. ИП Краснодарский край г, Сочи, р-н Адлерский, Урожайная, д.22б</v>
          </cell>
          <cell r="B239">
            <v>3</v>
          </cell>
          <cell r="C239">
            <v>1</v>
          </cell>
        </row>
        <row r="240">
          <cell r="A240" t="str">
            <v>Айвазян А. Т. ИП Краснодарский край, г.о. город-курорт Сочи, г Адлер, ул Гастелло 38Г</v>
          </cell>
          <cell r="B240">
            <v>2</v>
          </cell>
          <cell r="C240">
            <v>2</v>
          </cell>
        </row>
        <row r="241">
          <cell r="A241" t="str">
            <v>Байрамов Э. А. ИП Краснодарский край, г.Сочи, ул.Виноградная, д.184</v>
          </cell>
          <cell r="B241">
            <v>3</v>
          </cell>
          <cell r="C241">
            <v>4</v>
          </cell>
        </row>
        <row r="242">
          <cell r="A242" t="str">
            <v>Байрамов Э. А. ИП Краснодарский край, г.Сочи, ул.Красноармейская, д.25</v>
          </cell>
          <cell r="B242">
            <v>2</v>
          </cell>
          <cell r="C242">
            <v>3</v>
          </cell>
        </row>
        <row r="243">
          <cell r="A243" t="str">
            <v>Белашов М. П. ИП Краснодарский край, г Сочи,р-н.Адлерский, с. Черешня, ул Владимировская, д.27 а</v>
          </cell>
          <cell r="B243">
            <v>2</v>
          </cell>
          <cell r="C243">
            <v>2</v>
          </cell>
        </row>
        <row r="244">
          <cell r="A244" t="str">
            <v>ВЕЛЕС ООО г. Сочи, с. Эстосадок, ул. Горная, 4 Бар</v>
          </cell>
          <cell r="B244">
            <v>8</v>
          </cell>
          <cell r="C244">
            <v>8</v>
          </cell>
        </row>
        <row r="245">
          <cell r="A245" t="str">
            <v>ВЕЛЕС ООО г. Сочи, ул. Фигурная, 23</v>
          </cell>
          <cell r="B245">
            <v>10</v>
          </cell>
          <cell r="C245">
            <v>10</v>
          </cell>
        </row>
        <row r="246">
          <cell r="A246" t="str">
            <v>Данелян Ю. В. ИП  г.о. город-курорт Сочи, г Сочи, с Эстосадок, ул Березовая, д. 104/5</v>
          </cell>
          <cell r="B246">
            <v>5</v>
          </cell>
          <cell r="C246">
            <v>5</v>
          </cell>
        </row>
        <row r="247">
          <cell r="A247" t="str">
            <v>Кесьян К.В. ИП г Сочи, Ленина, д. 288</v>
          </cell>
          <cell r="B247">
            <v>5</v>
          </cell>
          <cell r="C247">
            <v>5</v>
          </cell>
        </row>
        <row r="248">
          <cell r="A248" t="str">
            <v>Кочов А.Е. ИП Краснодарский край, г Сочи,ул.Станиславского, д. 28</v>
          </cell>
          <cell r="B248">
            <v>2</v>
          </cell>
          <cell r="C248">
            <v>2</v>
          </cell>
        </row>
        <row r="249">
          <cell r="A249" t="str">
            <v>Кулиев М.Я. Оглы ИПКраснодарский край, г.о. город-курорт Сочи, г Сочи, ул Мацестинская, д. 14</v>
          </cell>
          <cell r="B249">
            <v>3</v>
          </cell>
          <cell r="C249">
            <v>3</v>
          </cell>
        </row>
        <row r="250">
          <cell r="A250" t="str">
            <v>ООО Продкомпани 3 г.Сочи Центральный район ул. Гагарина 54</v>
          </cell>
          <cell r="B250">
            <v>2</v>
          </cell>
          <cell r="C250">
            <v>2</v>
          </cell>
        </row>
        <row r="251">
          <cell r="A251" t="str">
            <v>ООО Продкомпани 3 г.Сочи Центральный район ул. Дмитриевой 31</v>
          </cell>
          <cell r="B251">
            <v>2</v>
          </cell>
          <cell r="C251">
            <v>2</v>
          </cell>
        </row>
        <row r="252">
          <cell r="A252" t="str">
            <v>ООО Продкомпани 3 г.Сочи Центральный район ул. Пятигорская 17/56</v>
          </cell>
          <cell r="B252">
            <v>1</v>
          </cell>
          <cell r="C252">
            <v>1</v>
          </cell>
        </row>
        <row r="253">
          <cell r="A253" t="str">
            <v>Парцикян Р. А. ИП Краснодарский край,  г Сочи,Староохотничья ул., д. 8</v>
          </cell>
          <cell r="B253">
            <v>3</v>
          </cell>
          <cell r="C253">
            <v>3</v>
          </cell>
        </row>
        <row r="254">
          <cell r="A254" t="str">
            <v>РЕСТ-ИНТЕР ООО Краснодарский край, г.Сочи, ул.Пасека, д.3</v>
          </cell>
          <cell r="B254">
            <v>20</v>
          </cell>
          <cell r="C254">
            <v>20</v>
          </cell>
        </row>
        <row r="255">
          <cell r="A255" t="str">
            <v>Сухотерина М. А.ИП Краснод. край, р-н г Сочи Адлерский, с.Верхневеселое, Ворошиловградская, д.260</v>
          </cell>
          <cell r="B255">
            <v>2</v>
          </cell>
          <cell r="C255">
            <v>2</v>
          </cell>
        </row>
        <row r="256">
          <cell r="A256" t="str">
            <v>Хубулава О.Ш. ИП г Сочи, Просвящения, д. 118 б</v>
          </cell>
          <cell r="B256">
            <v>3</v>
          </cell>
          <cell r="C256">
            <v>3</v>
          </cell>
        </row>
        <row r="257">
          <cell r="A257" t="str">
            <v>5639 ФУЭТ И САЛЬЧИЧОН с/к с/н в/у 1/90   ОСТАНКИНО</v>
          </cell>
          <cell r="B257">
            <v>2</v>
          </cell>
        </row>
        <row r="258">
          <cell r="A258" t="str">
            <v>Гезикова Т. С. ИП раснодарский край, г Сочи, р-н Лазаревский, Павлова, д. 81 Магазин Кофетун</v>
          </cell>
          <cell r="B258">
            <v>2</v>
          </cell>
        </row>
        <row r="259">
          <cell r="A259" t="str">
            <v>4943 Краковская Традиция 0,330 кг ОСТАНКИНО</v>
          </cell>
          <cell r="B259">
            <v>15</v>
          </cell>
          <cell r="C259">
            <v>15</v>
          </cell>
        </row>
        <row r="260">
          <cell r="A260" t="str">
            <v>ВЕЛЕС ООО г. Сочи, ул. Фигурная, 23</v>
          </cell>
          <cell r="B260">
            <v>2</v>
          </cell>
          <cell r="C260">
            <v>2</v>
          </cell>
        </row>
        <row r="261">
          <cell r="A261" t="str">
            <v>Данелян Армен Герасимович ИП Краснодарский край, г Сочи, пгт Красная Поляна, ул Волоколамская, д. 33</v>
          </cell>
          <cell r="B261">
            <v>3</v>
          </cell>
          <cell r="C261">
            <v>3</v>
          </cell>
        </row>
        <row r="262">
          <cell r="A262" t="str">
            <v>Жюль Верн ООО Краснодарский край, г Сочи, Удачи, д. 16</v>
          </cell>
          <cell r="B262">
            <v>1</v>
          </cell>
          <cell r="C262">
            <v>1</v>
          </cell>
        </row>
        <row r="263">
          <cell r="A263" t="str">
            <v>Кесьян К.В. ИП г Сочи, Ленина, д. 288</v>
          </cell>
          <cell r="B263">
            <v>3</v>
          </cell>
          <cell r="C263">
            <v>3</v>
          </cell>
        </row>
        <row r="264">
          <cell r="A264" t="str">
            <v>ООО Продкомпани 3 г.Сочи Центральный район ул. Дмитриевой 31</v>
          </cell>
          <cell r="B264">
            <v>2</v>
          </cell>
          <cell r="C264">
            <v>2</v>
          </cell>
        </row>
        <row r="265">
          <cell r="A265" t="str">
            <v>Парцикян Р. А. ИП Краснодарский край,  г Сочи,Староохотничья ул., д. 8</v>
          </cell>
          <cell r="B265">
            <v>2</v>
          </cell>
          <cell r="C265">
            <v>2</v>
          </cell>
        </row>
        <row r="266">
          <cell r="A266" t="str">
            <v>Техник ООО Краснодарский край, р-н Адлерский, ул Ленина, д. 156</v>
          </cell>
          <cell r="B266">
            <v>2</v>
          </cell>
          <cell r="C266">
            <v>2</v>
          </cell>
        </row>
        <row r="267">
          <cell r="A267" t="str">
            <v>5015 БУРГУНДИЯ с/к в/у 1/250 ОСТАНКИНО</v>
          </cell>
          <cell r="B267">
            <v>33</v>
          </cell>
          <cell r="C267">
            <v>34</v>
          </cell>
        </row>
        <row r="268">
          <cell r="A268" t="str">
            <v>Айвазян А. Т. ИП Краснодарский край, г.о. город-курорт Сочи, г Адлер, ул Гастелло 38Г</v>
          </cell>
          <cell r="B268">
            <v>1</v>
          </cell>
          <cell r="C268">
            <v>1</v>
          </cell>
        </row>
        <row r="269">
          <cell r="A269" t="str">
            <v>Акопян Аршак Левонович ИП Краснодарский край, пгт. Сириус, ул Хуторская, д. 44</v>
          </cell>
          <cell r="B269">
            <v>5</v>
          </cell>
          <cell r="C269">
            <v>5</v>
          </cell>
        </row>
        <row r="270">
          <cell r="A270" t="str">
            <v>Байрамов Э. А. ИП Краснодарский край, г.Сочи, ул.Виноградная, д.184</v>
          </cell>
          <cell r="B270">
            <v>2</v>
          </cell>
          <cell r="C270">
            <v>3</v>
          </cell>
        </row>
        <row r="271">
          <cell r="A271" t="str">
            <v>Байрамов Э. А. ИП Краснодарский край, г.Сочи, ул.Красноармейская, д.25</v>
          </cell>
          <cell r="B271">
            <v>1</v>
          </cell>
          <cell r="C271">
            <v>1</v>
          </cell>
        </row>
        <row r="272">
          <cell r="A272" t="str">
            <v>Белашов М. П. ИП Краснодарский край, г Сочи,р-н.Адлерский, с. Черешня, ул Владимировская, д.27 а</v>
          </cell>
          <cell r="B272">
            <v>1</v>
          </cell>
          <cell r="C272">
            <v>1</v>
          </cell>
        </row>
        <row r="273">
          <cell r="A273" t="str">
            <v>Галушкина С.Г. ИП  г Сочи, Старошкольная, д. 4</v>
          </cell>
          <cell r="B273">
            <v>4</v>
          </cell>
          <cell r="C273">
            <v>4</v>
          </cell>
        </row>
        <row r="274">
          <cell r="A274" t="str">
            <v>Гезикова Т. С. ИП раснодарский край, г Сочи, р-н Лазаревский, Павлова, д. 81 Магазин Кофетун</v>
          </cell>
          <cell r="B274">
            <v>1</v>
          </cell>
          <cell r="C274">
            <v>1</v>
          </cell>
        </row>
        <row r="275">
          <cell r="A275" t="str">
            <v>Зубкова А. Ю. ИП, г.Сочи, ул.Пасечная, 20</v>
          </cell>
          <cell r="B275">
            <v>1</v>
          </cell>
          <cell r="C275">
            <v>1</v>
          </cell>
        </row>
        <row r="276">
          <cell r="A276" t="str">
            <v>Кесьян К.В. ИП г Сочи, Ленина, д. 288</v>
          </cell>
          <cell r="B276">
            <v>1</v>
          </cell>
          <cell r="C276">
            <v>1</v>
          </cell>
        </row>
        <row r="277">
          <cell r="A277" t="str">
            <v>Ковалева О. Н. ИП г. Адлер ,ул Лазурная Долина, 5а</v>
          </cell>
          <cell r="B277">
            <v>2</v>
          </cell>
          <cell r="C277">
            <v>2</v>
          </cell>
        </row>
        <row r="278">
          <cell r="A278" t="str">
            <v>Кочов А.Е. ИП Краснодарский край, г Сочи,ул.Станиславского, д. 28</v>
          </cell>
          <cell r="B278">
            <v>1</v>
          </cell>
          <cell r="C278">
            <v>1</v>
          </cell>
        </row>
        <row r="279">
          <cell r="A279" t="str">
            <v>Кулиев М.Я. Оглы ИПКраснодарский край, г.о. город-курорт Сочи, г Сочи, ул Мацестинская, д. 14</v>
          </cell>
          <cell r="B279">
            <v>2</v>
          </cell>
          <cell r="C279">
            <v>2</v>
          </cell>
        </row>
        <row r="280">
          <cell r="A280" t="str">
            <v>Мамиконян В.Б. ИП Краснодарский край, г Сочи, ул. Хуторская ул., д. 46</v>
          </cell>
          <cell r="B280">
            <v>1</v>
          </cell>
          <cell r="C280">
            <v>1</v>
          </cell>
        </row>
        <row r="281">
          <cell r="A281" t="str">
            <v>Ованесьян С.В. ИП Краснодарский край,г Сочи, с Сергей-Поле, ул Славы, д. 126</v>
          </cell>
          <cell r="B281">
            <v>3</v>
          </cell>
          <cell r="C281">
            <v>3</v>
          </cell>
        </row>
        <row r="282">
          <cell r="A282" t="str">
            <v>ПОЖАРСКИЙ ООО г. Сочи ул. Ачшиховская, 68</v>
          </cell>
          <cell r="B282">
            <v>3</v>
          </cell>
          <cell r="C282">
            <v>3</v>
          </cell>
        </row>
        <row r="283">
          <cell r="A283" t="str">
            <v>СФЕРА-92 ООО Краснодарский край, г. Сочи, ул. Донская (центральный Р-Н), д. 37/1, магазин КЛАСС</v>
          </cell>
          <cell r="B283">
            <v>1</v>
          </cell>
          <cell r="C283">
            <v>1</v>
          </cell>
        </row>
        <row r="284">
          <cell r="A284" t="str">
            <v>ФИРМА ПАРИТЕТЪ ООО Краснодарский край, г. Сочи, пер. Морской, дом 9</v>
          </cell>
          <cell r="B284">
            <v>1</v>
          </cell>
          <cell r="C284">
            <v>1</v>
          </cell>
        </row>
        <row r="285">
          <cell r="A285" t="str">
            <v>ФОРТУНА ООО г. Сочи, ул. Горького, д.87</v>
          </cell>
          <cell r="B285">
            <v>1</v>
          </cell>
          <cell r="C285">
            <v>1</v>
          </cell>
        </row>
        <row r="286">
          <cell r="A286" t="str">
            <v>Хубулава О.Ш. ИП г Сочи, Просвящения, д. 118 б</v>
          </cell>
          <cell r="B286">
            <v>1</v>
          </cell>
          <cell r="C286">
            <v>1</v>
          </cell>
        </row>
        <row r="287">
          <cell r="A287" t="str">
            <v>5483 ЭКСТРА Папа может с/к в/у 1/250 8шт.   ОСТАНКИНО</v>
          </cell>
          <cell r="B287">
            <v>26</v>
          </cell>
          <cell r="C287">
            <v>27</v>
          </cell>
        </row>
        <row r="288">
          <cell r="A288" t="str">
            <v>Айвазян А. Т. ИП Краснодарский край, г.о. город-курорт Сочи, г Адлер, ул Гастелло 38Г</v>
          </cell>
          <cell r="B288">
            <v>1</v>
          </cell>
          <cell r="C288">
            <v>1</v>
          </cell>
        </row>
        <row r="289">
          <cell r="A289" t="str">
            <v>Акопян Аршак Левонович ИП Краснодарский край, пгт. Сириус, ул Хуторская, д. 44</v>
          </cell>
          <cell r="B289">
            <v>5</v>
          </cell>
          <cell r="C289">
            <v>6</v>
          </cell>
        </row>
        <row r="290">
          <cell r="A290" t="str">
            <v>Байрамов Э. А. ИП Краснодарский край, г.Сочи, ул.Красноармейская, д.25</v>
          </cell>
          <cell r="B290">
            <v>1</v>
          </cell>
          <cell r="C290">
            <v>1</v>
          </cell>
        </row>
        <row r="291">
          <cell r="A291" t="str">
            <v>Белашов М. П. ИП Краснодарский край, г Сочи,р-н.Адлерский, с. Черешня, ул Владимировская, д.27 а</v>
          </cell>
          <cell r="B291">
            <v>1</v>
          </cell>
          <cell r="C291">
            <v>1</v>
          </cell>
        </row>
        <row r="292">
          <cell r="A292" t="str">
            <v>Гезикова Т. С. ИП раснодарский край, г Сочи, р-н Лазаревский, Павлова, д. 81 Магазин Кофетун</v>
          </cell>
          <cell r="B292">
            <v>1</v>
          </cell>
          <cell r="C292">
            <v>1</v>
          </cell>
        </row>
        <row r="293">
          <cell r="A293" t="str">
            <v>Григорьев А. Е. ИП Краснодарский край, г. Сочи, Учительская ул., д. 27А,</v>
          </cell>
          <cell r="B293">
            <v>1</v>
          </cell>
          <cell r="C293">
            <v>1</v>
          </cell>
        </row>
        <row r="294">
          <cell r="A294" t="str">
            <v>Кочов А.Е. ИП Краснодарский край, г Сочи,ул.Станиславского, д. 28</v>
          </cell>
          <cell r="B294">
            <v>1</v>
          </cell>
          <cell r="C294">
            <v>1</v>
          </cell>
        </row>
        <row r="295">
          <cell r="A295" t="str">
            <v>Ованесьян С.В. ИП Краснодарский край,г Сочи, с Сергей-Поле, ул Славы, д. 126</v>
          </cell>
          <cell r="B295">
            <v>3</v>
          </cell>
          <cell r="C295">
            <v>3</v>
          </cell>
        </row>
        <row r="296">
          <cell r="A296" t="str">
            <v>ООО Эльдорадо, Ивановская 2а/5</v>
          </cell>
          <cell r="B296">
            <v>2</v>
          </cell>
          <cell r="C296">
            <v>2</v>
          </cell>
        </row>
        <row r="297">
          <cell r="A297" t="str">
            <v>Серегина А.А. ИП Краснодарский край, г.о. город-курорт Сочи, с Бестужевское, ул. Главная с/</v>
          </cell>
          <cell r="B297">
            <v>1</v>
          </cell>
          <cell r="C297">
            <v>1</v>
          </cell>
        </row>
        <row r="298">
          <cell r="A298" t="str">
            <v>Соуксиди Виктория Витальевна ИП Краснодарский край, г Сочи, с.Галицино, ул. Батайская, д. 47А</v>
          </cell>
          <cell r="B298">
            <v>1</v>
          </cell>
          <cell r="C298">
            <v>1</v>
          </cell>
        </row>
        <row r="299">
          <cell r="A299" t="str">
            <v>СФЕРА-92 ООО Краснодарский край, г. Сочи, ул. Донская (центральный Р-Н), д. 37/1, магазин КЛАСС</v>
          </cell>
          <cell r="B299">
            <v>1</v>
          </cell>
          <cell r="C299">
            <v>1</v>
          </cell>
        </row>
        <row r="300">
          <cell r="A300" t="str">
            <v>Тертерян А. А. ИП Краснодарский край, г.о. город-курорт Сочи, г Сочи, с Высокое, ул Брянская, д. 9/3</v>
          </cell>
          <cell r="B300">
            <v>1</v>
          </cell>
          <cell r="C300">
            <v>1</v>
          </cell>
        </row>
        <row r="301">
          <cell r="A301" t="str">
            <v>ФЕНИКС ООО Краснодарский край, г. Сочи, пгт Красная Поляна, ул. Заповедная, дом 8</v>
          </cell>
          <cell r="B301">
            <v>2</v>
          </cell>
          <cell r="C301">
            <v>2</v>
          </cell>
        </row>
        <row r="302">
          <cell r="A302" t="str">
            <v>ФИРМА ПАРИТЕТЪ ООО Краснодарский край, г. Сочи, пер. Морской, дом 9</v>
          </cell>
          <cell r="B302">
            <v>1</v>
          </cell>
          <cell r="C302">
            <v>1</v>
          </cell>
        </row>
        <row r="303">
          <cell r="A303" t="str">
            <v>Хачатурян Г. И. ИП Краснодарский край г, Сочи, р-н Адлерский, Урожайная, д.22б</v>
          </cell>
          <cell r="B303">
            <v>2</v>
          </cell>
          <cell r="C303">
            <v>2</v>
          </cell>
        </row>
        <row r="304">
          <cell r="A304" t="str">
            <v>Хубулава О.Ш. ИП г Сочи, Просвящения, д. 118 б</v>
          </cell>
          <cell r="B304">
            <v>1</v>
          </cell>
          <cell r="C304">
            <v>1</v>
          </cell>
        </row>
        <row r="305">
          <cell r="A305" t="str">
            <v>5533 СОЧНЫЕ сос п/о в/у 1/350 8шт_45с   ОСТАНКИНО</v>
          </cell>
          <cell r="B305">
            <v>31</v>
          </cell>
          <cell r="C305">
            <v>31</v>
          </cell>
        </row>
        <row r="306">
          <cell r="A306" t="str">
            <v>ВЕЛЕС ООО г. Сочи, с. Эстосадок, ул. Горная, 4 Бар</v>
          </cell>
          <cell r="B306">
            <v>5</v>
          </cell>
          <cell r="C306">
            <v>5</v>
          </cell>
        </row>
        <row r="307">
          <cell r="A307" t="str">
            <v>ВЕЛЕС ООО г. Сочи, ул. Фигурная, 23</v>
          </cell>
          <cell r="B307">
            <v>3</v>
          </cell>
          <cell r="C307">
            <v>3</v>
          </cell>
        </row>
        <row r="308">
          <cell r="A308" t="str">
            <v>Данелян Армен Герасимович ИП Краснодарский край, г Сочи, пгт Красная Поляна, ул Волоколамская, д. 33</v>
          </cell>
          <cell r="B308">
            <v>4</v>
          </cell>
          <cell r="C308">
            <v>4</v>
          </cell>
        </row>
        <row r="309">
          <cell r="A309" t="str">
            <v>Ковалева О. Н. ИП г. Адлер ,ул Лазурная Долина, 5а</v>
          </cell>
          <cell r="B309">
            <v>2</v>
          </cell>
          <cell r="C309">
            <v>2</v>
          </cell>
        </row>
        <row r="310">
          <cell r="A310" t="str">
            <v>Кочконян А. Г. ИП Краснодарский край, г.Сочи, ул.Миндальная, д.7</v>
          </cell>
          <cell r="B310">
            <v>2</v>
          </cell>
          <cell r="C310">
            <v>2</v>
          </cell>
        </row>
        <row r="311">
          <cell r="A311" t="str">
            <v>Лаптев А. В. ИП Краснодарский край, г.Сочи, ул. Троицкая, д.32/1</v>
          </cell>
          <cell r="B311">
            <v>2</v>
          </cell>
          <cell r="C311">
            <v>2</v>
          </cell>
        </row>
        <row r="312">
          <cell r="A312" t="str">
            <v>ООО Эльдорадо, Ивановская 2а/5</v>
          </cell>
          <cell r="B312">
            <v>3</v>
          </cell>
          <cell r="C312">
            <v>3</v>
          </cell>
        </row>
        <row r="313">
          <cell r="A313" t="str">
            <v>Парцикян Р. А. ИП Краснодарский край,  г Сочи,Староохотничья ул., д. 8</v>
          </cell>
          <cell r="B313">
            <v>3</v>
          </cell>
          <cell r="C313">
            <v>3</v>
          </cell>
        </row>
        <row r="314">
          <cell r="A314" t="str">
            <v>ПОЖАРСКИЙ ООО г. Сочи ул. Ачшиховская, 68</v>
          </cell>
          <cell r="B314">
            <v>3</v>
          </cell>
          <cell r="C314">
            <v>3</v>
          </cell>
        </row>
        <row r="315">
          <cell r="A315" t="str">
            <v>Серегина А.А. ИП Краснодарский край, г.о. город-курорт Сочи, с Бестужевское, ул. Главная с/</v>
          </cell>
          <cell r="B315">
            <v>2</v>
          </cell>
          <cell r="C315">
            <v>2</v>
          </cell>
        </row>
        <row r="316">
          <cell r="A316" t="str">
            <v>Соуксиди Виктория Витальевна ИП Краснодарский край, г Сочи, с.Галицино, ул. Батайская, д. 47А</v>
          </cell>
          <cell r="B316">
            <v>2</v>
          </cell>
          <cell r="C316">
            <v>2</v>
          </cell>
        </row>
        <row r="317">
          <cell r="A317" t="str">
            <v>5679 САЛЯМИ ИТАЛЬЯНСКАЯ с/к в/у 1/150_60с ОСТАНКИНО</v>
          </cell>
          <cell r="B317">
            <v>79</v>
          </cell>
          <cell r="C317">
            <v>84</v>
          </cell>
        </row>
        <row r="318">
          <cell r="A318" t="str">
            <v>Акопян Аршак Левонович ИП Краснодарский край, пгт. Сириус, ул Хуторская, д. 44</v>
          </cell>
          <cell r="B318">
            <v>8</v>
          </cell>
          <cell r="C318">
            <v>8</v>
          </cell>
        </row>
        <row r="319">
          <cell r="A319" t="str">
            <v>Байрамов Э. А. ИП Краснодарский край, г.Сочи, ул.Виноградная, д.184</v>
          </cell>
          <cell r="B319">
            <v>3</v>
          </cell>
          <cell r="C319">
            <v>4</v>
          </cell>
        </row>
        <row r="320">
          <cell r="A320" t="str">
            <v>Байрамов Э. А. ИП Краснодарский край, г.Сочи, ул.Красноармейская, д.25</v>
          </cell>
          <cell r="B320">
            <v>2</v>
          </cell>
          <cell r="C320">
            <v>3</v>
          </cell>
        </row>
        <row r="321">
          <cell r="A321" t="str">
            <v>ВЕЛЕС ООО г. Сочи, с. Эстосадок, ул. Горная, 4 Бар</v>
          </cell>
          <cell r="B321">
            <v>8</v>
          </cell>
          <cell r="C321">
            <v>8</v>
          </cell>
        </row>
        <row r="322">
          <cell r="A322" t="str">
            <v>ВЕЛЕС ООО г. Сочи, ул. Фигурная, 23</v>
          </cell>
          <cell r="B322">
            <v>8</v>
          </cell>
          <cell r="C322">
            <v>8</v>
          </cell>
        </row>
        <row r="323">
          <cell r="A323" t="str">
            <v>Данелян А.К. ИП Краснодарский край,  г Сочи, с Эстосадок, ул Эстонская, д.19</v>
          </cell>
          <cell r="B323">
            <v>8</v>
          </cell>
          <cell r="C323">
            <v>8</v>
          </cell>
        </row>
        <row r="324">
          <cell r="A324" t="str">
            <v>Данелян Ю. В. ИП  г.о. город-курорт Сочи, г Сочи, с Эстосадок, ул Березовая, д. 104/5</v>
          </cell>
          <cell r="B324">
            <v>5</v>
          </cell>
          <cell r="C324">
            <v>5</v>
          </cell>
        </row>
        <row r="325">
          <cell r="A325" t="str">
            <v>Зубкова А. Ю. ИП, г.Сочи, ул.Пасечная, 20</v>
          </cell>
          <cell r="B325">
            <v>2</v>
          </cell>
          <cell r="C325">
            <v>3</v>
          </cell>
        </row>
        <row r="326">
          <cell r="A326" t="str">
            <v>ООО Продкомпани 3 г.Сочи Центральный район ул. Гагарина 54</v>
          </cell>
          <cell r="B326">
            <v>3</v>
          </cell>
          <cell r="C326">
            <v>3</v>
          </cell>
        </row>
        <row r="327">
          <cell r="A327" t="str">
            <v>Парцикян Р. А. ИП Краснодарский край,  г Сочи,Староохотничья ул., д. 8</v>
          </cell>
          <cell r="B327">
            <v>3</v>
          </cell>
          <cell r="C327">
            <v>3</v>
          </cell>
        </row>
        <row r="328">
          <cell r="A328" t="str">
            <v>РЕСТ-ИНТЕР ООО Краснодарский край, г.Сочи, ул.Пасека, д.3</v>
          </cell>
          <cell r="B328">
            <v>16</v>
          </cell>
          <cell r="C328">
            <v>16</v>
          </cell>
        </row>
        <row r="329">
          <cell r="A329" t="str">
            <v>СФЕРА-92 ООО Краснодарский край, г. Сочи, ул. Донская (центральный Р-Н), д. 37/1, магазин КЛАСС</v>
          </cell>
          <cell r="B329">
            <v>3</v>
          </cell>
          <cell r="C329">
            <v>4</v>
          </cell>
        </row>
        <row r="330">
          <cell r="A330" t="str">
            <v>Техник ООО Краснодарский край, р-н Адлерский, ул Ленина, д. 156</v>
          </cell>
          <cell r="B330">
            <v>5</v>
          </cell>
          <cell r="C330">
            <v>5</v>
          </cell>
        </row>
        <row r="331">
          <cell r="A331" t="str">
            <v>ФИРМА ПАРИТЕТЪ ООО Краснодарский край, г. Сочи, пер. Морской, дом 9</v>
          </cell>
          <cell r="B331">
            <v>2</v>
          </cell>
          <cell r="C331">
            <v>3</v>
          </cell>
        </row>
        <row r="332">
          <cell r="A332" t="str">
            <v>Хубулава О.Ш. ИП г Сочи, Просвящения, д. 118 б</v>
          </cell>
          <cell r="B332">
            <v>3</v>
          </cell>
          <cell r="C332">
            <v>3</v>
          </cell>
        </row>
        <row r="333">
          <cell r="A333" t="str">
            <v>5692 САЛЯМИ Папа может с/к в/у 1/220 8шт. ОСТАНКИНО</v>
          </cell>
          <cell r="B333">
            <v>25</v>
          </cell>
          <cell r="C333">
            <v>26</v>
          </cell>
        </row>
        <row r="334">
          <cell r="A334" t="str">
            <v>Акопян Аршак Левонович ИП Краснодарский край, пгт. Сириус, ул Хуторская, д. 44</v>
          </cell>
          <cell r="B334">
            <v>5</v>
          </cell>
          <cell r="C334">
            <v>6</v>
          </cell>
        </row>
        <row r="335">
          <cell r="A335" t="str">
            <v>Байрамов Э. А. ИП Краснодарский край, г.Сочи, ул.Красноармейская, д.25</v>
          </cell>
          <cell r="B335">
            <v>1</v>
          </cell>
          <cell r="C335">
            <v>1</v>
          </cell>
        </row>
        <row r="336">
          <cell r="A336" t="str">
            <v>Белашов М. П. ИП Краснодарский край, г Сочи,р-н.Адлерский, с. Черешня, ул Владимировская, д.27 а</v>
          </cell>
          <cell r="B336">
            <v>1</v>
          </cell>
          <cell r="C336">
            <v>1</v>
          </cell>
        </row>
        <row r="337">
          <cell r="A337" t="str">
            <v>Гезикова Т. С. ИП раснодарский край, г Сочи, р-н Лазаревский, Павлова, д. 81 Магазин Кофетун</v>
          </cell>
          <cell r="B337">
            <v>1</v>
          </cell>
          <cell r="C337">
            <v>1</v>
          </cell>
        </row>
        <row r="338">
          <cell r="A338" t="str">
            <v>Григорьев А. Е. ИП Краснодарский край, г. Сочи, Учительская ул., д. 27А,</v>
          </cell>
          <cell r="B338">
            <v>1</v>
          </cell>
          <cell r="C338">
            <v>1</v>
          </cell>
        </row>
        <row r="339">
          <cell r="A339" t="str">
            <v>Зубкова А. Ю. ИП, г.Сочи, ул.Пасечная, 20</v>
          </cell>
          <cell r="B339">
            <v>1</v>
          </cell>
          <cell r="C339">
            <v>1</v>
          </cell>
        </row>
        <row r="340">
          <cell r="A340" t="str">
            <v>Кочов А.Е. ИП Краснодарский край, г Сочи,ул.Станиславского, д. 28</v>
          </cell>
          <cell r="B340">
            <v>1</v>
          </cell>
          <cell r="C340">
            <v>1</v>
          </cell>
        </row>
        <row r="341">
          <cell r="A341" t="str">
            <v>Ованесьян С.В. ИП Краснодарский край,г Сочи, с Сергей-Поле, ул Славы, д. 126</v>
          </cell>
          <cell r="B341">
            <v>3</v>
          </cell>
          <cell r="C341">
            <v>3</v>
          </cell>
        </row>
        <row r="342">
          <cell r="A342" t="str">
            <v>ООО Продкомпани 3 г.Сочи Центральный район ул. Гагарина 54</v>
          </cell>
          <cell r="B342">
            <v>2</v>
          </cell>
          <cell r="C342">
            <v>2</v>
          </cell>
        </row>
        <row r="343">
          <cell r="A343" t="str">
            <v>Серегина А.А. ИП Краснодарский край, г.о. город-курорт Сочи, с Бестужевское, ул. Главная с/</v>
          </cell>
          <cell r="B343">
            <v>1</v>
          </cell>
          <cell r="C343">
            <v>1</v>
          </cell>
        </row>
        <row r="344">
          <cell r="A344" t="str">
            <v>Соуксиди Виктория Витальевна ИП Краснодарский край, г Сочи, с.Галицино, ул. Батайская, д. 47А</v>
          </cell>
          <cell r="B344">
            <v>1</v>
          </cell>
          <cell r="C344">
            <v>1</v>
          </cell>
        </row>
        <row r="345">
          <cell r="A345" t="str">
            <v>СФЕРА-92 ООО Краснодарский край, г. Сочи, ул. Донская (центральный Р-Н), д. 37/1, магазин КЛАСС</v>
          </cell>
          <cell r="B345">
            <v>1</v>
          </cell>
          <cell r="C345">
            <v>1</v>
          </cell>
        </row>
        <row r="346">
          <cell r="A346" t="str">
            <v>Тертерян А. А. ИП Краснодарский край, г.о. город-курорт Сочи, г Сочи, с Высокое, ул Брянская, д. 9/3</v>
          </cell>
          <cell r="B346">
            <v>1</v>
          </cell>
          <cell r="C346">
            <v>1</v>
          </cell>
        </row>
        <row r="347">
          <cell r="A347" t="str">
            <v>ФИРМА ПАРИТЕТЪ ООО Краснодарский край, г. Сочи, пер. Морской, дом 9</v>
          </cell>
          <cell r="B347">
            <v>1</v>
          </cell>
          <cell r="C347">
            <v>1</v>
          </cell>
        </row>
        <row r="348">
          <cell r="A348" t="str">
            <v>ФОРТУНА ООО г. Сочи, ул. Горького, д.87</v>
          </cell>
          <cell r="B348">
            <v>1</v>
          </cell>
          <cell r="C348">
            <v>1</v>
          </cell>
        </row>
        <row r="349">
          <cell r="A349" t="str">
            <v>Хубулава О.Ш. ИП г Сочи, Просвящения, д. 118 б</v>
          </cell>
          <cell r="B349">
            <v>1</v>
          </cell>
          <cell r="C349">
            <v>1</v>
          </cell>
        </row>
        <row r="350">
          <cell r="A350" t="str">
            <v>Чолокян Н. А. ИП Краснодарский край, м.р-н Туапсинский, с.п. Георгиевское, Советская,д.27</v>
          </cell>
          <cell r="B350">
            <v>2</v>
          </cell>
          <cell r="C350">
            <v>2</v>
          </cell>
        </row>
        <row r="351">
          <cell r="A351" t="str">
            <v>6042 МОЛОЧНЫЕ К ЗАВТРАКУ сос п/о в/у 0.4кг   ОСТАНКИНО</v>
          </cell>
          <cell r="B351">
            <v>78</v>
          </cell>
          <cell r="C351">
            <v>82</v>
          </cell>
        </row>
        <row r="352">
          <cell r="A352" t="str">
            <v>Айвазян А. Т. ИП Краснодарский край, г.о. город-курорт Сочи, г Адлер, ул Гастелло 38Г</v>
          </cell>
          <cell r="B352">
            <v>2</v>
          </cell>
          <cell r="C352">
            <v>2</v>
          </cell>
        </row>
        <row r="353">
          <cell r="A353" t="str">
            <v>Байрамов Э. А. ИП Краснодарский край, г.Сочи, ул.Виноградная, д.184</v>
          </cell>
          <cell r="B353">
            <v>3</v>
          </cell>
          <cell r="C353">
            <v>4</v>
          </cell>
        </row>
        <row r="354">
          <cell r="A354" t="str">
            <v>Байрамов Э. А. ИП Краснодарский край, г.Сочи, ул.Красноармейская, д.25</v>
          </cell>
          <cell r="B354">
            <v>2</v>
          </cell>
          <cell r="C354">
            <v>3</v>
          </cell>
        </row>
        <row r="355">
          <cell r="A355" t="str">
            <v>ВЕЛЕС ООО г. Сочи, с. Эстосадок, ул. Горная, 4 Бар</v>
          </cell>
          <cell r="B355">
            <v>5</v>
          </cell>
          <cell r="C355">
            <v>5</v>
          </cell>
        </row>
        <row r="356">
          <cell r="A356" t="str">
            <v>ВЕЛЕС ООО г. Сочи, ул. Фигурная, 23</v>
          </cell>
          <cell r="B356">
            <v>6</v>
          </cell>
          <cell r="C356">
            <v>6</v>
          </cell>
        </row>
        <row r="357">
          <cell r="A357" t="str">
            <v>Гезикова Т. С. ИП раснодарский край, г Сочи, р-н Лазаревский, Павлова, д. 81 Магазин Кофетун</v>
          </cell>
          <cell r="B357">
            <v>1</v>
          </cell>
          <cell r="C357">
            <v>1</v>
          </cell>
        </row>
        <row r="358">
          <cell r="A358" t="str">
            <v>Григорьев А. Е. ИП Краснодарский край, г. Сочи, Учительская ул., д. 27А,</v>
          </cell>
          <cell r="B358">
            <v>1</v>
          </cell>
          <cell r="C358">
            <v>1</v>
          </cell>
        </row>
        <row r="359">
          <cell r="A359" t="str">
            <v>Данелян А.К. ИП Краснодарский край,  г Сочи, с Эстосадок, ул Эстонская, д.19</v>
          </cell>
          <cell r="B359">
            <v>4</v>
          </cell>
          <cell r="C359">
            <v>4</v>
          </cell>
        </row>
        <row r="360">
          <cell r="A360" t="str">
            <v>Данелян Армен Герасимович ИП Краснодарский край, г Сочи, пгт Красная Поляна, ул Волоколамская, д. 33</v>
          </cell>
          <cell r="B360">
            <v>6</v>
          </cell>
          <cell r="C360">
            <v>6</v>
          </cell>
        </row>
        <row r="361">
          <cell r="A361" t="str">
            <v>Данелян Ю. В. ИП  г.о. город-курорт Сочи, г Сочи, с Эстосадок, ул Березовая, д. 104/5</v>
          </cell>
          <cell r="B361">
            <v>4</v>
          </cell>
          <cell r="C361">
            <v>4</v>
          </cell>
        </row>
        <row r="362">
          <cell r="A362" t="str">
            <v>Кебу Е.В. ИП  г.Сочи Адлерский район ул.Малиновая д.15</v>
          </cell>
          <cell r="B362">
            <v>2</v>
          </cell>
          <cell r="C362">
            <v>3</v>
          </cell>
        </row>
        <row r="363">
          <cell r="A363" t="str">
            <v>Ковалева О. Н. ИП г. Адлер ,ул Лазурная Долина, 5а</v>
          </cell>
          <cell r="B363">
            <v>2</v>
          </cell>
          <cell r="C363">
            <v>2</v>
          </cell>
        </row>
        <row r="364">
          <cell r="A364" t="str">
            <v>Кочконян А. Г. ИП Краснодарский край, г.Сочи, ул.Миндальная, д.7</v>
          </cell>
          <cell r="B364">
            <v>2</v>
          </cell>
          <cell r="C364">
            <v>2</v>
          </cell>
        </row>
        <row r="365">
          <cell r="A365" t="str">
            <v>Кулиев М.Я. Оглы ИПКраснодарский край, г.о. город-курорт Сочи, г Сочи, ул Мацестинская, д. 14</v>
          </cell>
          <cell r="B365">
            <v>2</v>
          </cell>
          <cell r="C365">
            <v>2</v>
          </cell>
        </row>
        <row r="366">
          <cell r="A366" t="str">
            <v>Ованесьян С.В. ИП Краснодарский край,г Сочи, с Сергей-Поле, ул Славы, д. 126</v>
          </cell>
          <cell r="B366">
            <v>2</v>
          </cell>
          <cell r="C366">
            <v>2</v>
          </cell>
        </row>
        <row r="367">
          <cell r="A367" t="str">
            <v>Оганян Артур Эдуардович ИП Краснодарский край, г.Сочи, ул.Рабочий переулок, д.26</v>
          </cell>
          <cell r="B367">
            <v>3</v>
          </cell>
          <cell r="C367">
            <v>3</v>
          </cell>
        </row>
        <row r="368">
          <cell r="A368" t="str">
            <v>ООО Продкомпани 3 г.Сочи Центральный район ул. Гагарина 54</v>
          </cell>
          <cell r="B368">
            <v>2</v>
          </cell>
          <cell r="C368">
            <v>2</v>
          </cell>
        </row>
        <row r="369">
          <cell r="A369" t="str">
            <v>ООО Продкомпани 3 г.Сочи Центральный район ул. Дмитриевой 31</v>
          </cell>
          <cell r="B369">
            <v>3</v>
          </cell>
          <cell r="C369">
            <v>3</v>
          </cell>
        </row>
        <row r="370">
          <cell r="A370" t="str">
            <v>ООО Продкомпани 3 г.Сочи Центральный район ул. Пятигорская 17/56</v>
          </cell>
          <cell r="B370">
            <v>1</v>
          </cell>
          <cell r="C370">
            <v>1</v>
          </cell>
        </row>
        <row r="371">
          <cell r="A371" t="str">
            <v>ООО Эльдорадо, Ивановская 2а/5</v>
          </cell>
          <cell r="B371">
            <v>3</v>
          </cell>
          <cell r="C371">
            <v>3</v>
          </cell>
        </row>
        <row r="372">
          <cell r="A372" t="str">
            <v>Парцикян Р. А. ИП Краснодарский край,  г Сочи,Староохотничья ул., д. 8</v>
          </cell>
          <cell r="B372">
            <v>3</v>
          </cell>
          <cell r="C372">
            <v>3</v>
          </cell>
        </row>
        <row r="373">
          <cell r="A373" t="str">
            <v>ПОЖАРСКИЙ ООО г. Сочи ул. Ачшиховская, 68</v>
          </cell>
          <cell r="B373">
            <v>3</v>
          </cell>
          <cell r="C373">
            <v>3</v>
          </cell>
        </row>
        <row r="374">
          <cell r="A374" t="str">
            <v>ПОЖАРСКИЙ ООО г.Сочи, ул.Мира 142</v>
          </cell>
          <cell r="B374">
            <v>2</v>
          </cell>
          <cell r="C374">
            <v>2</v>
          </cell>
        </row>
        <row r="375">
          <cell r="A375" t="str">
            <v>Серегина А.А. ИП Краснодарский край, г.о. город-курорт Сочи, с Бестужевское, ул. Главная с/</v>
          </cell>
          <cell r="B375">
            <v>2</v>
          </cell>
          <cell r="C375">
            <v>2</v>
          </cell>
        </row>
        <row r="376">
          <cell r="A376" t="str">
            <v>Сухотерина М. А.ИП Краснод. край, р-н г Сочи Адлерский, с.Верхневеселое, Ворошиловградская, д.260</v>
          </cell>
          <cell r="B376">
            <v>2</v>
          </cell>
          <cell r="C376">
            <v>2</v>
          </cell>
        </row>
        <row r="377">
          <cell r="A377" t="str">
            <v>СФЕРА-92 ООО Краснодарский край, г. Сочи, ул. Донская (центральный Р-Н), д. 37/1, магазин КЛАСС</v>
          </cell>
          <cell r="B377">
            <v>2</v>
          </cell>
          <cell r="C377">
            <v>3</v>
          </cell>
        </row>
        <row r="378">
          <cell r="A378" t="str">
            <v>Тепаносян Н.В. ИП Краснодарский край, г.о. город-курорт Сочи, г Сочи, пер Юртовский, д. 1</v>
          </cell>
          <cell r="B378">
            <v>1</v>
          </cell>
          <cell r="C378">
            <v>1</v>
          </cell>
        </row>
        <row r="379">
          <cell r="A379" t="str">
            <v>ФОРТУНА ООО г. Сочи, ул. Горького, д.87</v>
          </cell>
          <cell r="B379">
            <v>2</v>
          </cell>
          <cell r="C379">
            <v>2</v>
          </cell>
        </row>
        <row r="380">
          <cell r="A380" t="str">
            <v>Хубулава О.Ш. ИП г Сочи, Просвящения, д. 118 б</v>
          </cell>
          <cell r="B380">
            <v>1</v>
          </cell>
          <cell r="C380">
            <v>1</v>
          </cell>
        </row>
        <row r="381">
          <cell r="A381" t="str">
            <v>Чолокян Н. А. ИП Краснодарский край, м.р-н Туапсинский, с.п. Георгиевское, Советская,д.27</v>
          </cell>
          <cell r="B381">
            <v>2</v>
          </cell>
          <cell r="C381">
            <v>2</v>
          </cell>
        </row>
        <row r="382">
          <cell r="A382" t="str">
            <v>Чучвара Алиса Германовна ИП Краснодарский край, г Сочи, р-н Адлерский, Мира, д. 44А</v>
          </cell>
          <cell r="B382">
            <v>2</v>
          </cell>
          <cell r="C382">
            <v>2</v>
          </cell>
        </row>
        <row r="383">
          <cell r="A383" t="str">
            <v>6113 СОЧНЫЕ сос п/о мгс1*6_Ашан ОСТАНКИНО</v>
          </cell>
          <cell r="B383">
            <v>1</v>
          </cell>
          <cell r="C383">
            <v>1.0840000000000001</v>
          </cell>
        </row>
        <row r="384">
          <cell r="A384" t="str">
            <v>Парцикян Р. А. ИП Краснодарский край,  г Сочи,Староохотничья ул., д. 8</v>
          </cell>
          <cell r="B384">
            <v>1</v>
          </cell>
          <cell r="C384">
            <v>1.0840000000000001</v>
          </cell>
        </row>
        <row r="385">
          <cell r="A385" t="str">
            <v>6196 ВЕТЧ.ФИЛЕЙНАЯ Папа может п/о 400*6   ОСТАНКИНО</v>
          </cell>
          <cell r="B385">
            <v>39</v>
          </cell>
          <cell r="C385">
            <v>40</v>
          </cell>
        </row>
        <row r="386">
          <cell r="A386" t="str">
            <v>Акопян Аршак Левонович ИП Краснодарский край, пгт. Сириус, ул Хуторская, д. 44</v>
          </cell>
          <cell r="B386">
            <v>6</v>
          </cell>
          <cell r="C386">
            <v>6</v>
          </cell>
        </row>
        <row r="387">
          <cell r="A387" t="str">
            <v>Байрамов Э. А. ИП Краснодарский край, г.Сочи, ул.Красноармейская, д.25</v>
          </cell>
          <cell r="B387">
            <v>1</v>
          </cell>
          <cell r="C387">
            <v>1</v>
          </cell>
        </row>
        <row r="388">
          <cell r="A388" t="str">
            <v>Гезикова Т. С. ИП раснодарский край, г Сочи, р-н Лазаревский, Павлова, д. 81 Магазин Кофетун</v>
          </cell>
          <cell r="B388">
            <v>1</v>
          </cell>
          <cell r="C388">
            <v>1</v>
          </cell>
        </row>
        <row r="389">
          <cell r="A389" t="str">
            <v>Данелян Армен Герасимович ИП Краснодарский край, г Сочи, пгт Красная Поляна, ул Волоколамская, д. 33</v>
          </cell>
          <cell r="B389">
            <v>5</v>
          </cell>
          <cell r="C389">
            <v>5</v>
          </cell>
        </row>
        <row r="390">
          <cell r="A390" t="str">
            <v>Кочов А.Е. ИП Краснодарский край, г Сочи,ул.Станиславского, д. 28</v>
          </cell>
          <cell r="B390">
            <v>1</v>
          </cell>
          <cell r="C390">
            <v>1</v>
          </cell>
        </row>
        <row r="391">
          <cell r="A391" t="str">
            <v>Кулиев М.Я. Оглы ИПКраснодарский край, г.о. город-курорт Сочи, г Сочи, ул Мацестинская, д. 14</v>
          </cell>
          <cell r="B391">
            <v>2</v>
          </cell>
          <cell r="C391">
            <v>2</v>
          </cell>
        </row>
        <row r="392">
          <cell r="A392" t="str">
            <v>Мамиконян В.Б. ИП Краснодарский край, г Сочи, ул. Хуторская ул., д. 46</v>
          </cell>
          <cell r="B392">
            <v>1</v>
          </cell>
          <cell r="C392">
            <v>1</v>
          </cell>
        </row>
        <row r="393">
          <cell r="A393" t="str">
            <v>Миносян С. М. ИП  Краснодарский край, г Сочи, с Нижняя Шиловка, ул Светогорская, д. 104</v>
          </cell>
          <cell r="B393">
            <v>1</v>
          </cell>
          <cell r="C393">
            <v>1</v>
          </cell>
        </row>
        <row r="394">
          <cell r="A394" t="str">
            <v>Ованесьян С.В. ИП Краснодарский край,г Сочи, с Сергей-Поле, ул Славы, д. 126</v>
          </cell>
          <cell r="B394">
            <v>2</v>
          </cell>
          <cell r="C394">
            <v>2</v>
          </cell>
        </row>
        <row r="395">
          <cell r="A395" t="str">
            <v>ООО Продкомпани 3 г.Сочи Центральный район ул. Гагарина 54</v>
          </cell>
          <cell r="B395">
            <v>1</v>
          </cell>
          <cell r="C395">
            <v>1</v>
          </cell>
        </row>
        <row r="396">
          <cell r="A396" t="str">
            <v>ООО Продкомпани 3 г.Сочи Центральный район ул. Дмитриевой 31</v>
          </cell>
          <cell r="B396">
            <v>2</v>
          </cell>
          <cell r="C396">
            <v>2</v>
          </cell>
        </row>
        <row r="397">
          <cell r="A397" t="str">
            <v>ООО Эльдорадо, Ивановская 2а/5</v>
          </cell>
          <cell r="B397">
            <v>2</v>
          </cell>
          <cell r="C397">
            <v>2</v>
          </cell>
        </row>
        <row r="398">
          <cell r="A398" t="str">
            <v>Парцикян Р. А. ИП Краснодарский край,  г Сочи,Староохотничья ул., д. 8</v>
          </cell>
          <cell r="B398">
            <v>2</v>
          </cell>
          <cell r="C398">
            <v>2</v>
          </cell>
        </row>
        <row r="399">
          <cell r="A399" t="str">
            <v>ПОЖАРСКИЙ ООО г.Сочи, ул.Мира 142</v>
          </cell>
          <cell r="B399">
            <v>1</v>
          </cell>
          <cell r="C399">
            <v>1</v>
          </cell>
        </row>
        <row r="400">
          <cell r="A400" t="str">
            <v>СФЕРА-92 ООО Краснодарский край, г. Сочи, ул. Донская (центральный Р-Н), д. 37/1, магазин КЛАСС</v>
          </cell>
          <cell r="B400">
            <v>2</v>
          </cell>
          <cell r="C400">
            <v>3</v>
          </cell>
        </row>
        <row r="401">
          <cell r="A401" t="str">
            <v>Тепаносян Н.В. ИП Краснодарский край, г.о. город-курорт Сочи, г Сочи, пер Юртовский, д. 1</v>
          </cell>
          <cell r="B401">
            <v>1</v>
          </cell>
          <cell r="C401">
            <v>1</v>
          </cell>
        </row>
        <row r="402">
          <cell r="A402" t="str">
            <v>Техник ООО Краснодарский край, р-н Адлерский, ул Ленина, д. 156</v>
          </cell>
          <cell r="B402">
            <v>4</v>
          </cell>
          <cell r="C402">
            <v>4</v>
          </cell>
        </row>
        <row r="403">
          <cell r="A403" t="str">
            <v>ФИРМА ПАРИТЕТЪ ООО Краснодарский край, г. Сочи, пер. Морской, дом 9</v>
          </cell>
          <cell r="B403">
            <v>1</v>
          </cell>
          <cell r="C403">
            <v>1</v>
          </cell>
        </row>
        <row r="404">
          <cell r="A404" t="str">
            <v>Хачатурян Г. И. ИП Краснодарский край г, Сочи, р-н Адлерский, Урожайная, д.22б</v>
          </cell>
          <cell r="B404">
            <v>2</v>
          </cell>
          <cell r="C404">
            <v>2</v>
          </cell>
        </row>
        <row r="405">
          <cell r="A405" t="str">
            <v>Хубулава О.Ш. ИП г Сочи, Просвящения, д. 118 б</v>
          </cell>
          <cell r="B405">
            <v>1</v>
          </cell>
          <cell r="C405">
            <v>1</v>
          </cell>
        </row>
        <row r="406">
          <cell r="A406" t="str">
            <v>6215 СЕРВЕЛАТ ОРЕХОВЫЙ СН в/к в/у 0.35кг 8шт  ОСТАНКИНО</v>
          </cell>
          <cell r="B406">
            <v>5</v>
          </cell>
          <cell r="C406">
            <v>5</v>
          </cell>
        </row>
        <row r="407">
          <cell r="A407" t="str">
            <v>Байрамов Э. А. ИП Краснодарский край, г.Сочи, ул.Виноградная, д.184</v>
          </cell>
          <cell r="B407">
            <v>1</v>
          </cell>
          <cell r="C407">
            <v>1</v>
          </cell>
        </row>
        <row r="408">
          <cell r="A408" t="str">
            <v>Байрамов Э. А. ИП Краснодарский край, г.Сочи, ул.Красноармейская, д.25</v>
          </cell>
          <cell r="B408">
            <v>1</v>
          </cell>
          <cell r="C408">
            <v>1</v>
          </cell>
        </row>
        <row r="409">
          <cell r="A409" t="str">
            <v>Оганян Артур Эдуардович ИП Краснодарский край, г.Сочи, ул.Рабочий переулок, д.26</v>
          </cell>
          <cell r="B409">
            <v>1</v>
          </cell>
          <cell r="C409">
            <v>1</v>
          </cell>
        </row>
        <row r="410">
          <cell r="A410" t="str">
            <v>ООО Продкомпани 3 г.Сочи Центральный район ул. Гагарина 54</v>
          </cell>
          <cell r="B410">
            <v>1</v>
          </cell>
          <cell r="C410">
            <v>1</v>
          </cell>
        </row>
        <row r="411">
          <cell r="A411" t="str">
            <v>ФИРМА ПАРИТЕТЪ ООО Краснодарский край, г. Сочи, пер. Морской, дом 9</v>
          </cell>
          <cell r="B411">
            <v>1</v>
          </cell>
          <cell r="C411">
            <v>1</v>
          </cell>
        </row>
        <row r="412">
          <cell r="A412" t="str">
            <v>6241 ХОТ-ДОГ Папа может сос п/о мгс 0.38кг  ОСТАНКИНО</v>
          </cell>
          <cell r="B412">
            <v>20</v>
          </cell>
          <cell r="C412">
            <v>20</v>
          </cell>
        </row>
        <row r="413">
          <cell r="A413" t="str">
            <v>Байрамов Э. А. ИП Краснодарский край, г.Сочи, ул.Виноградная, д.184</v>
          </cell>
          <cell r="B413">
            <v>2</v>
          </cell>
          <cell r="C413">
            <v>2</v>
          </cell>
        </row>
        <row r="414">
          <cell r="A414" t="str">
            <v>ВЕЛЕС ООО г. Сочи, ул. Фигурная, 23</v>
          </cell>
          <cell r="B414">
            <v>3</v>
          </cell>
          <cell r="C414">
            <v>3</v>
          </cell>
        </row>
        <row r="415">
          <cell r="A415" t="str">
            <v>Данелян Армен Герасимович ИП Краснодарский край, г Сочи, пгт Красная Поляна, ул Волоколамская, д. 33</v>
          </cell>
          <cell r="B415">
            <v>4</v>
          </cell>
          <cell r="C415">
            <v>4</v>
          </cell>
        </row>
        <row r="416">
          <cell r="A416" t="str">
            <v>Лаптев А. В. ИП Краснодарский край, г.Сочи, ул. Троицкая, д.32/1</v>
          </cell>
          <cell r="B416">
            <v>2</v>
          </cell>
          <cell r="C416">
            <v>2</v>
          </cell>
        </row>
        <row r="417">
          <cell r="A417" t="str">
            <v>Ованесьян С.В. ИП Краснодарский край,г Сочи, с Сергей-Поле, ул Славы, д. 126</v>
          </cell>
          <cell r="B417">
            <v>2</v>
          </cell>
          <cell r="C417">
            <v>2</v>
          </cell>
        </row>
        <row r="418">
          <cell r="A418" t="str">
            <v>ООО Продкомпани 3 г.Сочи Центральный район ул. Гагарина 54</v>
          </cell>
          <cell r="B418">
            <v>1</v>
          </cell>
          <cell r="C418">
            <v>1</v>
          </cell>
        </row>
        <row r="419">
          <cell r="A419" t="str">
            <v>ООО Продкомпани 3 г.Сочи Центральный район ул. Дмитриевой 31</v>
          </cell>
          <cell r="B419">
            <v>2</v>
          </cell>
          <cell r="C419">
            <v>2</v>
          </cell>
        </row>
        <row r="420">
          <cell r="A420" t="str">
            <v>Тепаносян Н.В. ИП Краснодарский край, г.о. город-курорт Сочи, г Сочи, пер Юртовский, д. 1</v>
          </cell>
          <cell r="B420">
            <v>1</v>
          </cell>
          <cell r="C420">
            <v>1</v>
          </cell>
        </row>
        <row r="421">
          <cell r="A421" t="str">
            <v>ФИРМА ПАРИТЕТЪ ООО Краснодарский край, г. Сочи, пер. Морской, дом 9</v>
          </cell>
          <cell r="B421">
            <v>1</v>
          </cell>
          <cell r="C421">
            <v>1</v>
          </cell>
        </row>
        <row r="422">
          <cell r="A422" t="str">
            <v>ФОРТУНА ООО г. Сочи, ул. Горького, д.87</v>
          </cell>
          <cell r="B422">
            <v>2</v>
          </cell>
          <cell r="C422">
            <v>2</v>
          </cell>
        </row>
        <row r="423">
          <cell r="A423" t="str">
            <v>6268 ГОВЯЖЬЯ Папа может вар п/о 0,4кг 8 шт.  ОСТАНКИНО</v>
          </cell>
          <cell r="B423">
            <v>47</v>
          </cell>
          <cell r="C423">
            <v>48</v>
          </cell>
        </row>
        <row r="424">
          <cell r="A424" t="str">
            <v>Айвазян А. Т. ИП Краснодарский край, г.о. город-курорт Сочи, г Адлер, ул Гастелло 38Г</v>
          </cell>
          <cell r="B424">
            <v>1</v>
          </cell>
          <cell r="C424">
            <v>1</v>
          </cell>
        </row>
        <row r="425">
          <cell r="A425" t="str">
            <v>Акопян Аршак Левонович ИП Краснодарский край, пгт. Сириус, ул Хуторская, д. 44</v>
          </cell>
          <cell r="B425">
            <v>4</v>
          </cell>
          <cell r="C425">
            <v>5</v>
          </cell>
        </row>
        <row r="426">
          <cell r="A426" t="str">
            <v>Байрамов Э. А. ИП Краснодарский край, г.Сочи, ул.Виноградная, д.184</v>
          </cell>
          <cell r="B426">
            <v>1</v>
          </cell>
          <cell r="C426">
            <v>1</v>
          </cell>
        </row>
        <row r="427">
          <cell r="A427" t="str">
            <v>Байрамов Э. А. ИП Краснодарский край, г.Сочи, ул.Красноармейская, д.25</v>
          </cell>
          <cell r="B427">
            <v>1</v>
          </cell>
          <cell r="C427">
            <v>1</v>
          </cell>
        </row>
        <row r="428">
          <cell r="A428" t="str">
            <v>Белашов М. П. ИП Краснодарский край, г Сочи,р-н.Адлерский, с. Черешня, ул Владимировская, д.27 а</v>
          </cell>
          <cell r="B428">
            <v>1</v>
          </cell>
          <cell r="C428">
            <v>1</v>
          </cell>
        </row>
        <row r="429">
          <cell r="A429" t="str">
            <v>ВЕЛЕС ООО г. Сочи, с. Эстосадок, ул. Горная, 4 Бар</v>
          </cell>
          <cell r="B429">
            <v>1</v>
          </cell>
          <cell r="C429">
            <v>1</v>
          </cell>
        </row>
        <row r="430">
          <cell r="A430" t="str">
            <v>ВЕЛЕС ООО г. Сочи, ул. Фигурная, 23</v>
          </cell>
          <cell r="B430">
            <v>2</v>
          </cell>
          <cell r="C430">
            <v>2</v>
          </cell>
        </row>
        <row r="431">
          <cell r="A431" t="str">
            <v>Галушкина С.Г. ИП  г Сочи, Старошкольная, д. 4</v>
          </cell>
          <cell r="B431">
            <v>1</v>
          </cell>
          <cell r="C431">
            <v>1</v>
          </cell>
        </row>
        <row r="432">
          <cell r="A432" t="str">
            <v>Гезикова Т. С. ИП раснодарский край, г Сочи, р-н Лазаревский, Павлова, д. 81 Магазин Кофетун</v>
          </cell>
          <cell r="B432">
            <v>1</v>
          </cell>
          <cell r="C432">
            <v>1</v>
          </cell>
        </row>
        <row r="433">
          <cell r="A433" t="str">
            <v>Данелян Армен Герасимович ИП Краснодарский край, г Сочи, пгт Красная Поляна, ул Волоколамская, д. 33</v>
          </cell>
          <cell r="B433">
            <v>3</v>
          </cell>
          <cell r="C433">
            <v>3</v>
          </cell>
        </row>
        <row r="434">
          <cell r="A434" t="str">
            <v>Данелян Ю. В. ИП  г.о. город-курорт Сочи, г Сочи, с Эстосадок, ул Березовая, д. 104/5</v>
          </cell>
          <cell r="B434">
            <v>2</v>
          </cell>
          <cell r="C434">
            <v>2</v>
          </cell>
        </row>
        <row r="435">
          <cell r="A435" t="str">
            <v>Жюль Верн ООО Краснодарский край, г Сочи, Удачи, д. 16</v>
          </cell>
          <cell r="B435">
            <v>2</v>
          </cell>
          <cell r="C435">
            <v>2</v>
          </cell>
        </row>
        <row r="436">
          <cell r="A436" t="str">
            <v>Зубкова А. Ю. ИП, г.Сочи, ул.Пасечная, 20</v>
          </cell>
          <cell r="B436">
            <v>1</v>
          </cell>
          <cell r="C436">
            <v>1</v>
          </cell>
        </row>
        <row r="437">
          <cell r="A437" t="str">
            <v>Карапетян А.О. ИП г Сочи, ПГТ Сириус ул. Перелетная, д. 6</v>
          </cell>
          <cell r="B437">
            <v>2</v>
          </cell>
          <cell r="C437">
            <v>2</v>
          </cell>
        </row>
        <row r="438">
          <cell r="A438" t="str">
            <v>Кесьян К.В. ИП г Сочи, Ленина, д. 288</v>
          </cell>
          <cell r="B438">
            <v>2</v>
          </cell>
          <cell r="C438">
            <v>2</v>
          </cell>
        </row>
        <row r="439">
          <cell r="A439" t="str">
            <v>Кулиев М.Я. Оглы ИПКраснодарский край, г.о. город-курорт Сочи, г Сочи, ул Мацестинская, д. 14</v>
          </cell>
          <cell r="B439">
            <v>2</v>
          </cell>
          <cell r="C439">
            <v>2</v>
          </cell>
        </row>
        <row r="440">
          <cell r="A440" t="str">
            <v>Мамиконян В.Б. ИП Краснодарский край, г Сочи, ул. Хуторская ул., д. 46</v>
          </cell>
          <cell r="B440">
            <v>1</v>
          </cell>
          <cell r="C440">
            <v>1</v>
          </cell>
        </row>
        <row r="441">
          <cell r="A441" t="str">
            <v>Миносян С. М. ИП  Краснодарский край, г Сочи, с Нижняя Шиловка, ул Светогорская, д. 104</v>
          </cell>
          <cell r="B441">
            <v>1</v>
          </cell>
          <cell r="C441">
            <v>1</v>
          </cell>
        </row>
        <row r="442">
          <cell r="A442" t="str">
            <v>Оганян Артур Эдуардович ИП Краснодарский край, г.Сочи, ул.Рабочий переулок, д.26</v>
          </cell>
          <cell r="B442">
            <v>2</v>
          </cell>
          <cell r="C442">
            <v>2</v>
          </cell>
        </row>
        <row r="443">
          <cell r="A443" t="str">
            <v>ООО Продкомпани 3 г.Сочи Центральный район ул. Гагарина 54</v>
          </cell>
          <cell r="B443">
            <v>1</v>
          </cell>
          <cell r="C443">
            <v>1</v>
          </cell>
        </row>
        <row r="444">
          <cell r="A444" t="str">
            <v>ООО Продкомпани 3 г.Сочи Центральный район ул. Дмитриевой 31</v>
          </cell>
          <cell r="B444">
            <v>1</v>
          </cell>
          <cell r="C444">
            <v>1</v>
          </cell>
        </row>
        <row r="445">
          <cell r="A445" t="str">
            <v>ООО Продкомпани 3 г.Сочи Центральный район ул. Пятигорская 17/56</v>
          </cell>
          <cell r="B445">
            <v>1</v>
          </cell>
          <cell r="C445">
            <v>1</v>
          </cell>
        </row>
        <row r="446">
          <cell r="A446" t="str">
            <v>Парцикян Р. А. ИП Краснодарский край,  г Сочи,Староохотничья ул., д. 8</v>
          </cell>
          <cell r="B446">
            <v>2</v>
          </cell>
          <cell r="C446">
            <v>2</v>
          </cell>
        </row>
        <row r="447">
          <cell r="A447" t="str">
            <v>ПОЖАРСКИЙ ООО г. Сочи ул. Ачшиховская, 68</v>
          </cell>
          <cell r="B447">
            <v>2</v>
          </cell>
          <cell r="C447">
            <v>2</v>
          </cell>
        </row>
        <row r="448">
          <cell r="A448" t="str">
            <v>СФЕРА-92 ООО Краснодарский край, г. Сочи, ул. Донская (центральный Р-Н), д. 37/1, магазин КЛАСС</v>
          </cell>
          <cell r="B448">
            <v>1</v>
          </cell>
          <cell r="C448">
            <v>1</v>
          </cell>
        </row>
        <row r="449">
          <cell r="A449" t="str">
            <v>Техник ООО Краснодарский край, р-н Адлерский, ул Ленина, д. 156</v>
          </cell>
          <cell r="B449">
            <v>2</v>
          </cell>
          <cell r="C449">
            <v>2</v>
          </cell>
        </row>
        <row r="450">
          <cell r="A450" t="str">
            <v>ФЕНИКС ООО Краснодарский край, г. Сочи, пгт Красная Поляна, ул. Заповедная, дом 8</v>
          </cell>
          <cell r="B450">
            <v>2</v>
          </cell>
          <cell r="C450">
            <v>2</v>
          </cell>
        </row>
        <row r="451">
          <cell r="A451" t="str">
            <v>ФИРМА ПАРИТЕТЪ ООО Краснодарский край, г. Сочи, пер. Морской, дом 9</v>
          </cell>
          <cell r="B451">
            <v>1</v>
          </cell>
          <cell r="C451">
            <v>1</v>
          </cell>
        </row>
        <row r="452">
          <cell r="A452" t="str">
            <v>Хачатурян Г. И. ИП Краснодарский край г, Сочи, р-н Адлерский, Урожайная, д.22б</v>
          </cell>
          <cell r="B452">
            <v>1</v>
          </cell>
          <cell r="C452">
            <v>1</v>
          </cell>
        </row>
        <row r="453">
          <cell r="A453" t="str">
            <v>Хубулава О.Ш. ИП г Сочи, Просвящения, д. 118 б</v>
          </cell>
          <cell r="B453">
            <v>1</v>
          </cell>
          <cell r="C453">
            <v>1</v>
          </cell>
        </row>
        <row r="454">
          <cell r="A454" t="str">
            <v>Чучвара Алиса Германовна ИП Краснодарский край, г Сочи, р-н Адлерский, Мира, д. 44А</v>
          </cell>
          <cell r="B454">
            <v>1</v>
          </cell>
          <cell r="C454">
            <v>1</v>
          </cell>
        </row>
        <row r="455">
          <cell r="A455" t="str">
            <v>6279 КОРЕЙКА ПО-ОСТ.к/в в/с с/н в/у 1/150_45с  ОСТАНКИНО</v>
          </cell>
          <cell r="B455">
            <v>64</v>
          </cell>
          <cell r="C455">
            <v>67</v>
          </cell>
        </row>
        <row r="456">
          <cell r="A456" t="str">
            <v>Акопян Аршак Левонович ИП Краснодарский край, пгт. Сириус, ул Хуторская, д. 44</v>
          </cell>
          <cell r="B456">
            <v>8</v>
          </cell>
          <cell r="C456">
            <v>8</v>
          </cell>
        </row>
        <row r="457">
          <cell r="A457" t="str">
            <v>Байрамов Э. А. ИП Краснодарский край, г.Сочи, ул.Виноградная, д.184</v>
          </cell>
          <cell r="B457">
            <v>3</v>
          </cell>
          <cell r="C457">
            <v>4</v>
          </cell>
        </row>
        <row r="458">
          <cell r="A458" t="str">
            <v>Байрамов Э. А. ИП Краснодарский край, г.Сочи, ул.Красноармейская, д.25</v>
          </cell>
          <cell r="B458">
            <v>2</v>
          </cell>
          <cell r="C458">
            <v>3</v>
          </cell>
        </row>
        <row r="459">
          <cell r="A459" t="str">
            <v>ВЕЛЕС ООО г. Сочи, ул. Фигурная, 23</v>
          </cell>
          <cell r="B459">
            <v>8</v>
          </cell>
          <cell r="C459">
            <v>8</v>
          </cell>
        </row>
        <row r="460">
          <cell r="A460" t="str">
            <v>Гезикова Т. С. ИП раснодарский край, г Сочи, р-н Лазаревский, Павлова, д. 81 Магазин Кофетун</v>
          </cell>
          <cell r="B460">
            <v>2</v>
          </cell>
          <cell r="C460">
            <v>2</v>
          </cell>
        </row>
        <row r="461">
          <cell r="A461" t="str">
            <v>Данелян Армен Герасимович ИП Краснодарский край, г Сочи, пгт Красная Поляна, ул Волоколамская, д. 33</v>
          </cell>
          <cell r="B461">
            <v>8</v>
          </cell>
          <cell r="C461">
            <v>8</v>
          </cell>
        </row>
        <row r="462">
          <cell r="A462" t="str">
            <v>Данелян Ю. В. ИП  г.о. город-курорт Сочи, г Сочи, с Эстосадок, ул Березовая, д. 104/5</v>
          </cell>
          <cell r="B462">
            <v>5</v>
          </cell>
          <cell r="C462">
            <v>5</v>
          </cell>
        </row>
        <row r="463">
          <cell r="A463" t="str">
            <v>Кочконян А. Г. ИП Краснодарский край, г.Сочи, ул.Миндальная, д.7</v>
          </cell>
          <cell r="B463">
            <v>3</v>
          </cell>
          <cell r="C463">
            <v>3</v>
          </cell>
        </row>
        <row r="464">
          <cell r="A464" t="str">
            <v>Кочов А.Е. ИП Краснодарский край, г Сочи,ул.Станиславского, д. 28</v>
          </cell>
          <cell r="B464">
            <v>2</v>
          </cell>
          <cell r="C464">
            <v>2</v>
          </cell>
        </row>
        <row r="465">
          <cell r="A465" t="str">
            <v>ООО Продкомпани 3 г.Сочи Центральный район ул. Гагарина 54</v>
          </cell>
          <cell r="B465">
            <v>2</v>
          </cell>
          <cell r="C465">
            <v>2</v>
          </cell>
        </row>
        <row r="466">
          <cell r="A466" t="str">
            <v>Парцикян Р. А. ИП Краснодарский край,  г Сочи,Староохотничья ул., д. 8</v>
          </cell>
          <cell r="B466">
            <v>3</v>
          </cell>
          <cell r="C466">
            <v>3</v>
          </cell>
        </row>
        <row r="467">
          <cell r="A467" t="str">
            <v>СФЕРА-92 ООО Краснодарский край, г. Сочи, ул. Донская (центральный Р-Н), д. 37/1, магазин КЛАСС</v>
          </cell>
          <cell r="B467">
            <v>2</v>
          </cell>
          <cell r="C467">
            <v>3</v>
          </cell>
        </row>
        <row r="468">
          <cell r="A468" t="str">
            <v>Техник ООО Краснодарский край, р-н Адлерский, ул Ленина, д. 156</v>
          </cell>
          <cell r="B468">
            <v>8</v>
          </cell>
          <cell r="C468">
            <v>8</v>
          </cell>
        </row>
        <row r="469">
          <cell r="A469" t="str">
            <v>ФОРТУНА ООО г. Сочи, ул. Горького, д.87</v>
          </cell>
          <cell r="B469">
            <v>2</v>
          </cell>
          <cell r="C469">
            <v>2</v>
          </cell>
        </row>
        <row r="470">
          <cell r="A470" t="str">
            <v>Хачатурян Г. И. ИП Краснодарский край г, Сочи, р-н Адлерский, Урожайная, д.22б</v>
          </cell>
          <cell r="B470">
            <v>3</v>
          </cell>
          <cell r="C470">
            <v>3</v>
          </cell>
        </row>
        <row r="471">
          <cell r="A471" t="str">
            <v>Хубулава О.Ш. ИП г Сочи, Просвящения, д. 118 б</v>
          </cell>
          <cell r="B471">
            <v>3</v>
          </cell>
          <cell r="C471">
            <v>3</v>
          </cell>
        </row>
        <row r="472">
          <cell r="A472" t="str">
            <v>6337 МЯСНАЯ СО ШПИКОМ вар п/о 0,5кг 8шт ОСТАНКИНО</v>
          </cell>
          <cell r="B472">
            <v>14</v>
          </cell>
          <cell r="C472">
            <v>14</v>
          </cell>
        </row>
        <row r="473">
          <cell r="A473" t="str">
            <v>Байрамов Э. А. ИП Краснодарский край, г.Сочи, ул.Виноградная, д.184</v>
          </cell>
          <cell r="B473">
            <v>1</v>
          </cell>
          <cell r="C473">
            <v>1</v>
          </cell>
        </row>
        <row r="474">
          <cell r="A474" t="str">
            <v>Белашов М. П. ИП Краснодарский край, г Сочи,р-н.Адлерский, с. Черешня, ул Владимировская, д.27 а</v>
          </cell>
          <cell r="B474">
            <v>1</v>
          </cell>
          <cell r="C474">
            <v>1</v>
          </cell>
        </row>
        <row r="475">
          <cell r="A475" t="str">
            <v>ВЕЛЕС ООО г. Сочи, ул. Фигурная, 23</v>
          </cell>
          <cell r="B475">
            <v>2</v>
          </cell>
          <cell r="C475">
            <v>2</v>
          </cell>
        </row>
        <row r="476">
          <cell r="A476" t="str">
            <v>Данелян Армен Герасимович ИП Краснодарский край, г Сочи, пгт Красная Поляна, ул Волоколамская, д. 33</v>
          </cell>
          <cell r="B476">
            <v>3</v>
          </cell>
          <cell r="C476">
            <v>3</v>
          </cell>
        </row>
        <row r="477">
          <cell r="A477" t="str">
            <v>Кочконян А. Г. ИП Краснодарский край, г.Сочи, ул.Миндальная, д.7</v>
          </cell>
          <cell r="B477">
            <v>1</v>
          </cell>
          <cell r="C477">
            <v>1</v>
          </cell>
        </row>
        <row r="478">
          <cell r="A478" t="str">
            <v>ООО Продкомпани 3 г.Сочи Центральный район ул. Гагарина 54</v>
          </cell>
          <cell r="B478">
            <v>1</v>
          </cell>
          <cell r="C478">
            <v>1</v>
          </cell>
        </row>
        <row r="479">
          <cell r="A479" t="str">
            <v>Парцикян Р. А. ИП Краснодарский край,  г Сочи,Староохотничья ул., д. 8</v>
          </cell>
          <cell r="B479">
            <v>2</v>
          </cell>
          <cell r="C479">
            <v>2</v>
          </cell>
        </row>
        <row r="480">
          <cell r="A480" t="str">
            <v>Техник ООО Краснодарский край, р-н Адлерский, ул Ленина, д. 156</v>
          </cell>
          <cell r="B480">
            <v>2</v>
          </cell>
          <cell r="C480">
            <v>2</v>
          </cell>
        </row>
        <row r="481">
          <cell r="A481" t="str">
            <v>Хачатурян Г. И. ИП Краснодарский край г, Сочи, р-н Адлерский, Урожайная, д.22б</v>
          </cell>
          <cell r="B481">
            <v>1</v>
          </cell>
          <cell r="C481">
            <v>1</v>
          </cell>
        </row>
        <row r="482">
          <cell r="A482" t="str">
            <v>6353 ЭКСТРА Папа может вар п/о 0.4кг 8шт.  ОСТАНКИНО</v>
          </cell>
          <cell r="B482">
            <v>36</v>
          </cell>
          <cell r="C482">
            <v>37</v>
          </cell>
        </row>
        <row r="483">
          <cell r="A483" t="str">
            <v>Айвазян А. Т. ИП Краснодарский край, г.о. город-курорт Сочи, г Адлер, ул Гастелло 38Г</v>
          </cell>
          <cell r="B483">
            <v>1</v>
          </cell>
          <cell r="C483">
            <v>1</v>
          </cell>
        </row>
        <row r="484">
          <cell r="A484" t="str">
            <v>Акопян Аршак Левонович ИП Краснодарский край, пгт. Сириус, ул Хуторская, д. 44</v>
          </cell>
          <cell r="B484">
            <v>4</v>
          </cell>
          <cell r="C484">
            <v>5</v>
          </cell>
        </row>
        <row r="485">
          <cell r="A485" t="str">
            <v>Белашов М. П. ИП Краснодарский край, г Сочи,р-н.Адлерский, с. Черешня, ул Владимировская, д.27 а</v>
          </cell>
          <cell r="B485">
            <v>1</v>
          </cell>
          <cell r="C485">
            <v>1</v>
          </cell>
        </row>
        <row r="486">
          <cell r="A486" t="str">
            <v>ВЕЛЕС ООО г. Сочи, с. Эстосадок, ул. Горная, 4 Бар</v>
          </cell>
          <cell r="B486">
            <v>1</v>
          </cell>
          <cell r="C486">
            <v>1</v>
          </cell>
        </row>
        <row r="487">
          <cell r="A487" t="str">
            <v>ВЕЛЕС ООО г. Сочи, ул. Фигурная, 23</v>
          </cell>
          <cell r="B487">
            <v>2</v>
          </cell>
          <cell r="C487">
            <v>2</v>
          </cell>
        </row>
        <row r="488">
          <cell r="A488" t="str">
            <v>Гезикова Т. С. ИП раснодарский край, г Сочи, р-н Лазаревский, Павлова, д. 81 Магазин Кофетун</v>
          </cell>
          <cell r="B488">
            <v>1</v>
          </cell>
          <cell r="C488">
            <v>1</v>
          </cell>
        </row>
        <row r="489">
          <cell r="A489" t="str">
            <v>Данелян Армен Герасимович ИП Краснодарский край, г Сочи, пгт Красная Поляна, ул Волоколамская, д. 33</v>
          </cell>
          <cell r="B489">
            <v>3</v>
          </cell>
          <cell r="C489">
            <v>3</v>
          </cell>
        </row>
        <row r="490">
          <cell r="A490" t="str">
            <v>Дремлюков В.В. ИП г Сочи, с Нижняя Шиловка, ул Мясникяна, д. 3</v>
          </cell>
          <cell r="B490">
            <v>1</v>
          </cell>
          <cell r="C490">
            <v>1</v>
          </cell>
        </row>
        <row r="491">
          <cell r="A491" t="str">
            <v>Жюль Верн ООО Краснодарский край, г Сочи, Удачи, д. 16</v>
          </cell>
          <cell r="B491">
            <v>2</v>
          </cell>
          <cell r="C491">
            <v>2</v>
          </cell>
        </row>
        <row r="492">
          <cell r="A492" t="str">
            <v>Зубкова А. Ю. ИП, г.Сочи, ул.Пасечная, 20</v>
          </cell>
          <cell r="B492">
            <v>1</v>
          </cell>
          <cell r="C492">
            <v>1</v>
          </cell>
        </row>
        <row r="493">
          <cell r="A493" t="str">
            <v>Карапетян А.О. ИП г Сочи, ПГТ Сириус ул. Перелетная, д. 6</v>
          </cell>
          <cell r="B493">
            <v>2</v>
          </cell>
          <cell r="C493">
            <v>2</v>
          </cell>
        </row>
        <row r="494">
          <cell r="A494" t="str">
            <v>Ковалева О. Н. ИП г. Адлер ,ул Лазурная Долина, 5а</v>
          </cell>
          <cell r="B494">
            <v>2</v>
          </cell>
          <cell r="C494">
            <v>2</v>
          </cell>
        </row>
        <row r="495">
          <cell r="A495" t="str">
            <v>Кочконян А. Г. ИП Краснодарский край, г.Сочи, ул.Миндальная, д.7</v>
          </cell>
          <cell r="B495">
            <v>1</v>
          </cell>
          <cell r="C495">
            <v>1</v>
          </cell>
        </row>
        <row r="496">
          <cell r="A496" t="str">
            <v>Кочов А.Е. ИП Краснодарский край, г Сочи,ул.Станиславского, д. 28</v>
          </cell>
          <cell r="B496">
            <v>1</v>
          </cell>
          <cell r="C496">
            <v>1</v>
          </cell>
        </row>
        <row r="497">
          <cell r="A497" t="str">
            <v>Лаптев А. В. ИП Краснодарский край, г.Сочи, ул. Троицкая, д.32/1</v>
          </cell>
          <cell r="B497">
            <v>2</v>
          </cell>
          <cell r="C497">
            <v>2</v>
          </cell>
        </row>
        <row r="498">
          <cell r="A498" t="str">
            <v>Миносян С. М. ИП  Краснодарский край, г Сочи, с Нижняя Шиловка, ул Светогорская, д. 104</v>
          </cell>
          <cell r="B498">
            <v>1</v>
          </cell>
          <cell r="C498">
            <v>1</v>
          </cell>
        </row>
        <row r="499">
          <cell r="A499" t="str">
            <v>ООО Продкомпани 3 г.Сочи Центральный район ул. Пятигорская 17/56</v>
          </cell>
          <cell r="B499">
            <v>1</v>
          </cell>
          <cell r="C499">
            <v>1</v>
          </cell>
        </row>
        <row r="500">
          <cell r="A500" t="str">
            <v>Парцикян Р. А. ИП Краснодарский край,  г Сочи,Староохотничья ул., д. 8</v>
          </cell>
          <cell r="B500">
            <v>2</v>
          </cell>
          <cell r="C500">
            <v>2</v>
          </cell>
        </row>
        <row r="501">
          <cell r="A501" t="str">
            <v>ПОЖАРСКИЙ ООО г. Сочи ул. Ачшиховская, 68</v>
          </cell>
          <cell r="B501">
            <v>2</v>
          </cell>
          <cell r="C501">
            <v>2</v>
          </cell>
        </row>
        <row r="502">
          <cell r="A502" t="str">
            <v>ПОЖАРСКИЙ ООО г.Сочи, ул.Мира 142</v>
          </cell>
          <cell r="B502">
            <v>1</v>
          </cell>
          <cell r="C502">
            <v>1</v>
          </cell>
        </row>
        <row r="503">
          <cell r="A503" t="str">
            <v>СФЕРА-92 ООО Краснодарский край, г. Сочи, ул. Донская (центральный Р-Н), д. 37/1, магазин КЛАСС</v>
          </cell>
          <cell r="B503">
            <v>1</v>
          </cell>
          <cell r="C503">
            <v>1</v>
          </cell>
        </row>
        <row r="504">
          <cell r="A504" t="str">
            <v>Хачатурян Г. И. ИП Краснодарский край г, Сочи, р-н Адлерский, Урожайная, д.22б</v>
          </cell>
          <cell r="B504">
            <v>2</v>
          </cell>
          <cell r="C504">
            <v>2</v>
          </cell>
        </row>
        <row r="505">
          <cell r="A505" t="str">
            <v>Хубулава О.Ш. ИП г Сочи, Просвящения, д. 118 б</v>
          </cell>
          <cell r="B505">
            <v>1</v>
          </cell>
          <cell r="C505">
            <v>1</v>
          </cell>
        </row>
        <row r="506">
          <cell r="A506" t="str">
            <v>6392 ФИЛЕЙНАЯ Папа может вар п/о 0.4кг. ОСТАНКИНО</v>
          </cell>
          <cell r="B506">
            <v>35</v>
          </cell>
          <cell r="C506">
            <v>36</v>
          </cell>
        </row>
        <row r="507">
          <cell r="A507" t="str">
            <v>Айвазян А. Т. ИП Краснодарский край, г.о. город-курорт Сочи, г Адлер, ул Гастелло 38Г</v>
          </cell>
          <cell r="B507">
            <v>1</v>
          </cell>
          <cell r="C507">
            <v>1</v>
          </cell>
        </row>
        <row r="508">
          <cell r="A508" t="str">
            <v>Акопян Аршак Левонович ИП Краснодарский край, пгт. Сириус, ул Хуторская, д. 44</v>
          </cell>
          <cell r="B508">
            <v>4</v>
          </cell>
          <cell r="C508">
            <v>5</v>
          </cell>
        </row>
        <row r="509">
          <cell r="A509" t="str">
            <v>Байрамов Э. А. ИП Краснодарский край, г.Сочи, ул.Виноградная, д.184</v>
          </cell>
          <cell r="B509">
            <v>1</v>
          </cell>
          <cell r="C509">
            <v>1</v>
          </cell>
        </row>
        <row r="510">
          <cell r="A510" t="str">
            <v>Белашов М. П. ИП Краснодарский край, г Сочи,р-н.Адлерский, с. Черешня, ул Владимировская, д.27 а</v>
          </cell>
          <cell r="B510">
            <v>1</v>
          </cell>
          <cell r="C510">
            <v>1</v>
          </cell>
        </row>
        <row r="511">
          <cell r="A511" t="str">
            <v>ВЕЛЕС ООО г. Сочи, с. Эстосадок, ул. Горная, 4 Бар</v>
          </cell>
          <cell r="B511">
            <v>1</v>
          </cell>
          <cell r="C511">
            <v>1</v>
          </cell>
        </row>
        <row r="512">
          <cell r="A512" t="str">
            <v>ВЕЛЕС ООО г. Сочи, ул. Фигурная, 23</v>
          </cell>
          <cell r="B512">
            <v>2</v>
          </cell>
          <cell r="C512">
            <v>2</v>
          </cell>
        </row>
        <row r="513">
          <cell r="A513" t="str">
            <v>Галушкина С.Г. ИП  г Сочи, Старошкольная, д. 4</v>
          </cell>
          <cell r="B513">
            <v>1</v>
          </cell>
          <cell r="C513">
            <v>1</v>
          </cell>
        </row>
        <row r="514">
          <cell r="A514" t="str">
            <v>Гезикова Т. С. ИП раснодарский край, г Сочи, р-н Лазаревский, Павлова, д. 81 Магазин Кофетун</v>
          </cell>
          <cell r="B514">
            <v>1</v>
          </cell>
          <cell r="C514">
            <v>1</v>
          </cell>
        </row>
        <row r="515">
          <cell r="A515" t="str">
            <v>Данелян Армен Герасимович ИП Краснодарский край, г Сочи, пгт Красная Поляна, ул Волоколамская, д. 33</v>
          </cell>
          <cell r="B515">
            <v>3</v>
          </cell>
          <cell r="C515">
            <v>3</v>
          </cell>
        </row>
        <row r="516">
          <cell r="A516" t="str">
            <v>Зубкова А. Ю. ИП, г.Сочи, ул.Пасечная, 20</v>
          </cell>
          <cell r="B516">
            <v>1</v>
          </cell>
          <cell r="C516">
            <v>1</v>
          </cell>
        </row>
        <row r="517">
          <cell r="A517" t="str">
            <v>Карапетян А.О. ИП г Сочи, ПГТ Сириус ул. Перелетная, д. 6</v>
          </cell>
          <cell r="B517">
            <v>2</v>
          </cell>
          <cell r="C517">
            <v>2</v>
          </cell>
        </row>
        <row r="518">
          <cell r="A518" t="str">
            <v>Кесьян К.В. ИП г Сочи, Ленина, д. 288</v>
          </cell>
          <cell r="B518">
            <v>2</v>
          </cell>
          <cell r="C518">
            <v>2</v>
          </cell>
        </row>
        <row r="519">
          <cell r="A519" t="str">
            <v>Ковалева О. Н. ИП г. Адлер ,ул Лазурная Долина, 5а</v>
          </cell>
          <cell r="B519">
            <v>2</v>
          </cell>
          <cell r="C519">
            <v>2</v>
          </cell>
        </row>
        <row r="520">
          <cell r="A520" t="str">
            <v>Кочконян А. Г. ИП Краснодарский край, г.Сочи, ул.Миндальная, д.7</v>
          </cell>
          <cell r="B520">
            <v>1</v>
          </cell>
          <cell r="C520">
            <v>1</v>
          </cell>
        </row>
        <row r="521">
          <cell r="A521" t="str">
            <v>Миносян С. М. ИП  Краснодарский край, г Сочи, с Нижняя Шиловка, ул Светогорская, д. 104</v>
          </cell>
          <cell r="B521">
            <v>1</v>
          </cell>
          <cell r="C521">
            <v>1</v>
          </cell>
        </row>
        <row r="522">
          <cell r="A522" t="str">
            <v>Парцикян Р. А. ИП Краснодарский край,  г Сочи,Староохотничья ул., д. 8</v>
          </cell>
          <cell r="B522">
            <v>2</v>
          </cell>
          <cell r="C522">
            <v>2</v>
          </cell>
        </row>
        <row r="523">
          <cell r="A523" t="str">
            <v>ПОЖАРСКИЙ ООО г. Сочи ул. Ачшиховская, 68</v>
          </cell>
          <cell r="B523">
            <v>2</v>
          </cell>
          <cell r="C523">
            <v>2</v>
          </cell>
        </row>
        <row r="524">
          <cell r="A524" t="str">
            <v>ПОЖАРСКИЙ ООО г.Сочи, ул.Мира 142</v>
          </cell>
          <cell r="B524">
            <v>1</v>
          </cell>
          <cell r="C524">
            <v>1</v>
          </cell>
        </row>
        <row r="525">
          <cell r="A525" t="str">
            <v>Техник ООО Краснодарский край, р-н Адлерский, ул Ленина, д. 156</v>
          </cell>
          <cell r="B525">
            <v>2</v>
          </cell>
          <cell r="C525">
            <v>2</v>
          </cell>
        </row>
        <row r="526">
          <cell r="A526" t="str">
            <v>Хачатурян Г. И. ИП Краснодарский край г, Сочи, р-н Адлерский, Урожайная, д.22б</v>
          </cell>
          <cell r="B526">
            <v>2</v>
          </cell>
          <cell r="C526">
            <v>2</v>
          </cell>
        </row>
        <row r="527">
          <cell r="A527" t="str">
            <v>Хубулава О.Ш. ИП г Сочи, Просвящения, д. 118 б</v>
          </cell>
          <cell r="B527">
            <v>1</v>
          </cell>
          <cell r="C527">
            <v>1</v>
          </cell>
        </row>
        <row r="528">
          <cell r="A528" t="str">
            <v>Чучвара Алиса Германовна ИП Краснодарский край, г Сочи, р-н Адлерский, Мира, д. 44А</v>
          </cell>
          <cell r="B528">
            <v>1</v>
          </cell>
          <cell r="C528">
            <v>1</v>
          </cell>
        </row>
        <row r="529">
          <cell r="A529" t="str">
            <v>6407 ЧЕСНОЧНАЯ п/к в/у срез 0.35кг 8шт.   ОСТАНКИНО</v>
          </cell>
          <cell r="B529">
            <v>1</v>
          </cell>
          <cell r="C529">
            <v>1</v>
          </cell>
        </row>
        <row r="530">
          <cell r="A530" t="str">
            <v>Ованесьян С.В. ИП Краснодарский край,г Сочи, с Сергей-Поле, ул Славы, д. 126</v>
          </cell>
          <cell r="B530">
            <v>1</v>
          </cell>
          <cell r="C530">
            <v>1</v>
          </cell>
        </row>
        <row r="531">
          <cell r="A531" t="str">
            <v>6439 ХОТ-ДОГ Папа может сос п/о мгс 0.38кг  ОСТАНКИНО</v>
          </cell>
          <cell r="B531">
            <v>11</v>
          </cell>
          <cell r="C531">
            <v>11</v>
          </cell>
        </row>
        <row r="532">
          <cell r="A532" t="str">
            <v>Гезикова Т. С. ИП раснодарский край, г Сочи, р-н Лазаревский, Павлова, д. 81 Магазин Кофетун</v>
          </cell>
          <cell r="B532">
            <v>1</v>
          </cell>
          <cell r="C532">
            <v>1</v>
          </cell>
        </row>
        <row r="533">
          <cell r="A533" t="str">
            <v>Данелян А.К. ИП Краснодарский край,  г Сочи, с Эстосадок, ул Эстонская, д.19</v>
          </cell>
          <cell r="B533">
            <v>4</v>
          </cell>
          <cell r="C533">
            <v>4</v>
          </cell>
        </row>
        <row r="534">
          <cell r="A534" t="str">
            <v>Данелян Ю. В. ИП  г.о. город-курорт Сочи, г Сочи, с Эстосадок, ул Березовая, д. 104/5</v>
          </cell>
          <cell r="B534">
            <v>2</v>
          </cell>
          <cell r="C534">
            <v>2</v>
          </cell>
        </row>
        <row r="535">
          <cell r="A535" t="str">
            <v>Кулиев М.Я. Оглы ИПКраснодарский край, г.о. город-курорт Сочи, г Сочи, ул Мацестинская, д. 14</v>
          </cell>
          <cell r="B535">
            <v>2</v>
          </cell>
          <cell r="C535">
            <v>2</v>
          </cell>
        </row>
        <row r="536">
          <cell r="A536" t="str">
            <v>Сухотерина М. А.ИП Краснод. край, р-н г Сочи Адлерский, с.Верхневеселое, Ворошиловградская, д.260</v>
          </cell>
          <cell r="B536">
            <v>2</v>
          </cell>
          <cell r="C536">
            <v>2</v>
          </cell>
        </row>
        <row r="537">
          <cell r="A537" t="str">
            <v>6453 ЭКСТРА Папа может с/к с/н в/у 1/100 14шт.   ОСТАНКИНО</v>
          </cell>
          <cell r="B537">
            <v>141</v>
          </cell>
          <cell r="C537">
            <v>152</v>
          </cell>
        </row>
        <row r="538">
          <cell r="A538" t="str">
            <v>Айвазян А. Т. ИП Краснодарский край, г.о. город-курорт Сочи, г Адлер, ул Гастелло 38Г</v>
          </cell>
          <cell r="B538">
            <v>2</v>
          </cell>
          <cell r="C538">
            <v>2</v>
          </cell>
        </row>
        <row r="539">
          <cell r="A539" t="str">
            <v>Байрамов Э. А. ИП Краснодарский край, г.Сочи, ул.Виноградная, д.184</v>
          </cell>
          <cell r="B539">
            <v>3</v>
          </cell>
          <cell r="C539">
            <v>4</v>
          </cell>
        </row>
        <row r="540">
          <cell r="A540" t="str">
            <v>Байрамов Э. А. ИП Краснодарский край, г.Сочи, ул.Красноармейская, д.25</v>
          </cell>
          <cell r="B540">
            <v>2</v>
          </cell>
          <cell r="C540">
            <v>3</v>
          </cell>
        </row>
        <row r="541">
          <cell r="A541" t="str">
            <v>Белашов М. П. ИП Краснодарский край, г Сочи,р-н.Адлерский, с. Черешня, ул Владимировская, д.27 а</v>
          </cell>
          <cell r="B541">
            <v>2</v>
          </cell>
          <cell r="C541">
            <v>2</v>
          </cell>
        </row>
        <row r="542">
          <cell r="A542" t="str">
            <v>ВЕЛЕС ООО г. Сочи, с. Эстосадок, ул. Горная, 4 Бар</v>
          </cell>
          <cell r="B542">
            <v>8</v>
          </cell>
          <cell r="C542">
            <v>8</v>
          </cell>
        </row>
        <row r="543">
          <cell r="A543" t="str">
            <v>ВЕЛЕС ООО г. Сочи, ул. Фигурная, 23</v>
          </cell>
          <cell r="B543">
            <v>14</v>
          </cell>
          <cell r="C543">
            <v>14</v>
          </cell>
        </row>
        <row r="544">
          <cell r="A544" t="str">
            <v>Гезикова Т. С. ИП раснодарский край, г Сочи, р-н Лазаревский, Павлова, д. 81 Магазин Кофетун</v>
          </cell>
          <cell r="B544">
            <v>2</v>
          </cell>
          <cell r="C544">
            <v>2</v>
          </cell>
        </row>
        <row r="545">
          <cell r="A545" t="str">
            <v>Григорьев А. Е. ИП Краснодарский край, г. Сочи, Учительская ул., д. 27А,</v>
          </cell>
          <cell r="B545">
            <v>2</v>
          </cell>
          <cell r="C545">
            <v>3</v>
          </cell>
        </row>
        <row r="546">
          <cell r="A546" t="str">
            <v>Данелян А.К. ИП Краснодарский край,  г Сочи, с Эстосадок, ул Эстонская, д.19</v>
          </cell>
          <cell r="B546">
            <v>14</v>
          </cell>
          <cell r="C546">
            <v>14</v>
          </cell>
        </row>
        <row r="547">
          <cell r="A547" t="str">
            <v>Данелян Армен Герасимович ИП Краснодарский край, г Сочи, пгт Красная Поляна, ул Волоколамская, д. 33</v>
          </cell>
          <cell r="B547">
            <v>14</v>
          </cell>
          <cell r="C547">
            <v>14</v>
          </cell>
        </row>
        <row r="548">
          <cell r="A548" t="str">
            <v>Дремлюков В.В. ИП г Сочи, с Нижняя Шиловка, ул Мясникяна, д. 3</v>
          </cell>
          <cell r="B548">
            <v>1</v>
          </cell>
          <cell r="C548">
            <v>1</v>
          </cell>
        </row>
        <row r="549">
          <cell r="A549" t="str">
            <v>Зубкова А. Ю. ИП, г.Сочи, ул.Пасечная, 20</v>
          </cell>
          <cell r="B549">
            <v>2</v>
          </cell>
          <cell r="C549">
            <v>3</v>
          </cell>
        </row>
        <row r="550">
          <cell r="A550" t="str">
            <v>Кебу Е.В. ИП  г.Сочи Адлерский район ул.Малиновая д.15</v>
          </cell>
          <cell r="B550">
            <v>2</v>
          </cell>
          <cell r="C550">
            <v>3</v>
          </cell>
        </row>
        <row r="551">
          <cell r="A551" t="str">
            <v>Кочконян А. Г. ИП Краснодарский край, г.Сочи, ул.Миндальная, д.7</v>
          </cell>
          <cell r="B551">
            <v>3</v>
          </cell>
          <cell r="C551">
            <v>3</v>
          </cell>
        </row>
        <row r="552">
          <cell r="A552" t="str">
            <v>Кочов А.Е. ИП Краснодарский край, г Сочи,ул.Станиславского, д. 28</v>
          </cell>
          <cell r="B552">
            <v>2</v>
          </cell>
          <cell r="C552">
            <v>2</v>
          </cell>
        </row>
        <row r="553">
          <cell r="A553" t="str">
            <v>Миносян С. М. ИП  Краснодарский край, г Сочи, с Нижняя Шиловка, ул Светогорская, д. 104</v>
          </cell>
          <cell r="B553">
            <v>2</v>
          </cell>
          <cell r="C553">
            <v>2</v>
          </cell>
        </row>
        <row r="554">
          <cell r="A554" t="str">
            <v>Оганян Артур Эдуардович ИП Краснодарский край, г.Сочи, ул.Рабочий переулок, д.26</v>
          </cell>
          <cell r="B554">
            <v>2</v>
          </cell>
          <cell r="C554">
            <v>2</v>
          </cell>
        </row>
        <row r="555">
          <cell r="A555" t="str">
            <v>ООО Продкомпани 3 г.Сочи Центральный район ул. Гагарина 54</v>
          </cell>
          <cell r="B555">
            <v>3</v>
          </cell>
          <cell r="C555">
            <v>3</v>
          </cell>
        </row>
        <row r="556">
          <cell r="A556" t="str">
            <v>ООО Продкомпани 3 г.Сочи Центральный район ул. Пятигорская 17/56</v>
          </cell>
          <cell r="B556">
            <v>1</v>
          </cell>
          <cell r="C556">
            <v>1</v>
          </cell>
        </row>
        <row r="557">
          <cell r="A557" t="str">
            <v>ООО Эльдорадо, Ивановская 2а/5</v>
          </cell>
          <cell r="B557">
            <v>3</v>
          </cell>
          <cell r="C557">
            <v>3</v>
          </cell>
        </row>
        <row r="558">
          <cell r="A558" t="str">
            <v>Папазян К.А. ИП г Сочи, с Веселое, ул Мира, д. 105</v>
          </cell>
          <cell r="B558">
            <v>2</v>
          </cell>
          <cell r="C558">
            <v>2</v>
          </cell>
        </row>
        <row r="559">
          <cell r="A559" t="str">
            <v>Парцикян Р. А. ИП Краснодарский край,  г Сочи,Староохотничья ул., д. 8</v>
          </cell>
          <cell r="B559">
            <v>3</v>
          </cell>
          <cell r="C559">
            <v>3</v>
          </cell>
        </row>
        <row r="560">
          <cell r="A560" t="str">
            <v>РЕСТ-ИНТЕР ООО Краснодарский край, г.Сочи, ул.Пасека, д.3</v>
          </cell>
          <cell r="B560">
            <v>14</v>
          </cell>
          <cell r="C560">
            <v>14</v>
          </cell>
        </row>
        <row r="561">
          <cell r="A561" t="str">
            <v>Русакова В. Р. ИП Краснодарский край, г.о. город-курорт Сочи, г Сочи, ул Абрикосовая, д. 23/2</v>
          </cell>
          <cell r="B561">
            <v>2</v>
          </cell>
          <cell r="C561">
            <v>2</v>
          </cell>
        </row>
        <row r="562">
          <cell r="A562" t="str">
            <v>Серегина А.А. ИП Краснодарский край, г.о. город-курорт Сочи, с Бестужевское, ул. Главная с/</v>
          </cell>
          <cell r="B562">
            <v>2</v>
          </cell>
          <cell r="C562">
            <v>2</v>
          </cell>
        </row>
        <row r="563">
          <cell r="A563" t="str">
            <v>Соуксиди Виктория Витальевна ИП Краснодарский край, г Сочи, с.Галицино, ул. Батайская, д. 47А</v>
          </cell>
          <cell r="B563">
            <v>3</v>
          </cell>
          <cell r="C563">
            <v>3</v>
          </cell>
        </row>
        <row r="564">
          <cell r="A564" t="str">
            <v>Сухотерина М. А.ИП Краснод. край, р-н г Сочи Адлерский, с.Верхневеселое, Ворошиловградская, д.260</v>
          </cell>
          <cell r="B564">
            <v>2</v>
          </cell>
          <cell r="C564">
            <v>2</v>
          </cell>
        </row>
        <row r="565">
          <cell r="A565" t="str">
            <v>СФЕРА-92 ООО Краснодарский край, г. Сочи, ул. Донская (центральный Р-Н), д. 37/1, магазин КЛАСС</v>
          </cell>
          <cell r="B565">
            <v>2</v>
          </cell>
          <cell r="C565">
            <v>3</v>
          </cell>
        </row>
        <row r="566">
          <cell r="A566" t="str">
            <v>Тепаносян Н.В. ИП Краснодарский край, г.о. город-курорт Сочи, г Сочи, пер Юртовский, д. 1</v>
          </cell>
          <cell r="B566">
            <v>1</v>
          </cell>
          <cell r="C566">
            <v>1</v>
          </cell>
        </row>
        <row r="567">
          <cell r="A567" t="str">
            <v>Тертерян А. А. ИП Краснодарский край, г.о. город-курорт Сочи, г Сочи, с Высокое, ул Брянская, д. 9/3</v>
          </cell>
          <cell r="B567">
            <v>3</v>
          </cell>
          <cell r="C567">
            <v>3</v>
          </cell>
        </row>
        <row r="568">
          <cell r="A568" t="str">
            <v>Техник ООО Краснодарский край, р-н Адлерский, ул Ленина, д. 156</v>
          </cell>
          <cell r="B568">
            <v>10</v>
          </cell>
          <cell r="C568">
            <v>14</v>
          </cell>
        </row>
        <row r="569">
          <cell r="A569" t="str">
            <v>ФИРМА ПАРИТЕТЪ ООО Краснодарский край, г. Сочи, пер. Морской, дом 9</v>
          </cell>
          <cell r="B569">
            <v>2</v>
          </cell>
          <cell r="C569">
            <v>3</v>
          </cell>
        </row>
        <row r="570">
          <cell r="A570" t="str">
            <v>ФОРТУНА ООО г. Сочи, ул. Горького, д.87</v>
          </cell>
          <cell r="B570">
            <v>2</v>
          </cell>
          <cell r="C570">
            <v>2</v>
          </cell>
        </row>
        <row r="571">
          <cell r="A571" t="str">
            <v>Хачатурян Г. И. ИП Краснодарский край г, Сочи, р-н Адлерский, Урожайная, д.22б</v>
          </cell>
          <cell r="B571">
            <v>3</v>
          </cell>
          <cell r="C571">
            <v>3</v>
          </cell>
        </row>
        <row r="572">
          <cell r="A572" t="str">
            <v>Хубулава О.Ш. ИП г Сочи, Просвящения, д. 118 б</v>
          </cell>
          <cell r="B572">
            <v>3</v>
          </cell>
          <cell r="C572">
            <v>3</v>
          </cell>
        </row>
        <row r="573">
          <cell r="A573" t="str">
            <v>Чучвара Алиса Германовна ИП Краснодарский край, г Сочи, р-н Адлерский, Мира, д. 44А</v>
          </cell>
          <cell r="B573">
            <v>3</v>
          </cell>
          <cell r="C573">
            <v>3</v>
          </cell>
        </row>
        <row r="574">
          <cell r="A574" t="str">
            <v>6454 АРОМАТНАЯ с/к с/н в/у 1/100 10шт ОСТАНКИНО</v>
          </cell>
          <cell r="B574">
            <v>72</v>
          </cell>
          <cell r="C574">
            <v>78</v>
          </cell>
        </row>
        <row r="575">
          <cell r="A575" t="str">
            <v>Айвазян А. Т. ИП Краснодарский край, г.о. город-курорт Сочи, г Адлер, ул Гастелло 38Г</v>
          </cell>
          <cell r="B575">
            <v>2</v>
          </cell>
          <cell r="C575">
            <v>2</v>
          </cell>
        </row>
        <row r="576">
          <cell r="A576" t="str">
            <v>Байрамов Э. А. ИП Краснодарский край, г.Сочи, ул.Виноградная, д.184</v>
          </cell>
          <cell r="B576">
            <v>3</v>
          </cell>
          <cell r="C576">
            <v>4</v>
          </cell>
        </row>
        <row r="577">
          <cell r="A577" t="str">
            <v>Белашов М. П. ИП Краснодарский край, г Сочи,р-н.Адлерский, с. Черешня, ул Владимировская, д.27 а</v>
          </cell>
          <cell r="B577">
            <v>2</v>
          </cell>
          <cell r="C577">
            <v>2</v>
          </cell>
        </row>
        <row r="578">
          <cell r="A578" t="str">
            <v>ВЕЛЕС ООО г. Сочи, с. Эстосадок, ул. Горная, 4 Бар</v>
          </cell>
          <cell r="B578">
            <v>8</v>
          </cell>
          <cell r="C578">
            <v>8</v>
          </cell>
        </row>
        <row r="579">
          <cell r="A579" t="str">
            <v>ВЕЛЕС ООО г. Сочи, ул. Фигурная, 23</v>
          </cell>
          <cell r="B579">
            <v>5</v>
          </cell>
          <cell r="C579">
            <v>5</v>
          </cell>
        </row>
        <row r="580">
          <cell r="A580" t="str">
            <v>Гезикова Т. С. ИП раснодарский край, г Сочи, р-н Лазаревский, Павлова, д. 81 Магазин Кофетун</v>
          </cell>
          <cell r="B580">
            <v>2</v>
          </cell>
          <cell r="C580">
            <v>2</v>
          </cell>
        </row>
        <row r="581">
          <cell r="A581" t="str">
            <v>Григорьев А. Е. ИП Краснодарский край, г. Сочи, Учительская ул., д. 27А,</v>
          </cell>
          <cell r="B581">
            <v>2</v>
          </cell>
          <cell r="C581">
            <v>3</v>
          </cell>
        </row>
        <row r="582">
          <cell r="A582" t="str">
            <v>Дремлюков В.В. ИП г Сочи, с Нижняя Шиловка, ул Мясникяна, д. 3</v>
          </cell>
          <cell r="B582">
            <v>1</v>
          </cell>
          <cell r="C582">
            <v>1</v>
          </cell>
        </row>
        <row r="583">
          <cell r="A583" t="str">
            <v>Зубкова А. Ю. ИП, г.Сочи, ул.Пасечная, 20</v>
          </cell>
          <cell r="B583">
            <v>1</v>
          </cell>
          <cell r="C583">
            <v>3</v>
          </cell>
        </row>
        <row r="584">
          <cell r="A584" t="str">
            <v>Кебу Е.В. ИП  г.Сочи Адлерский район ул.Малиновая д.15</v>
          </cell>
          <cell r="B584">
            <v>2</v>
          </cell>
          <cell r="C584">
            <v>3</v>
          </cell>
        </row>
        <row r="585">
          <cell r="A585" t="str">
            <v>Кочов А.Е. ИП Краснодарский край, г Сочи,ул.Станиславского, д. 28</v>
          </cell>
          <cell r="B585">
            <v>2</v>
          </cell>
          <cell r="C585">
            <v>2</v>
          </cell>
        </row>
        <row r="586">
          <cell r="A586" t="str">
            <v>Мамиконян В.Б. ИП Краснодарский край, г Сочи, ул. Хуторская ул., д. 46</v>
          </cell>
          <cell r="B586">
            <v>2</v>
          </cell>
          <cell r="C586">
            <v>2</v>
          </cell>
        </row>
        <row r="587">
          <cell r="A587" t="str">
            <v>Миносян С. М. ИП  Краснодарский край, г Сочи, с Нижняя Шиловка, ул Светогорская, д. 104</v>
          </cell>
          <cell r="B587">
            <v>2</v>
          </cell>
          <cell r="C587">
            <v>2</v>
          </cell>
        </row>
        <row r="588">
          <cell r="A588" t="str">
            <v>Оганян Артур Эдуардович ИП Краснодарский край, г.Сочи, ул.Рабочий переулок, д.26</v>
          </cell>
          <cell r="B588">
            <v>2</v>
          </cell>
          <cell r="C588">
            <v>2</v>
          </cell>
        </row>
        <row r="589">
          <cell r="A589" t="str">
            <v>ООО Продкомпани 3 г.Сочи Центральный район ул. Гагарина 54</v>
          </cell>
          <cell r="B589">
            <v>2</v>
          </cell>
          <cell r="C589">
            <v>2</v>
          </cell>
        </row>
        <row r="590">
          <cell r="A590" t="str">
            <v>ООО Продкомпани 3 г.Сочи Центральный район ул. Пятигорская 17/56</v>
          </cell>
          <cell r="B590">
            <v>1</v>
          </cell>
          <cell r="C590">
            <v>1</v>
          </cell>
        </row>
        <row r="591">
          <cell r="A591" t="str">
            <v>ООО Эльдорадо, Ивановская 2а/5</v>
          </cell>
          <cell r="B591">
            <v>3</v>
          </cell>
          <cell r="C591">
            <v>3</v>
          </cell>
        </row>
        <row r="592">
          <cell r="A592" t="str">
            <v>Папазян К.А. ИП г Сочи, с Веселое, ул Мира, д. 105</v>
          </cell>
          <cell r="B592">
            <v>2</v>
          </cell>
          <cell r="C592">
            <v>2</v>
          </cell>
        </row>
        <row r="593">
          <cell r="A593" t="str">
            <v>Парцикян Р. А. ИП Краснодарский край,  г Сочи,Староохотничья ул., д. 8</v>
          </cell>
          <cell r="B593">
            <v>3</v>
          </cell>
          <cell r="C593">
            <v>3</v>
          </cell>
        </row>
        <row r="594">
          <cell r="A594" t="str">
            <v>РЕСТ-ИНТЕР ООО Краснодарский край, г.Сочи, ул.Пасека, д.3</v>
          </cell>
          <cell r="B594">
            <v>10</v>
          </cell>
          <cell r="C594">
            <v>10</v>
          </cell>
        </row>
        <row r="595">
          <cell r="A595" t="str">
            <v>Серегина А.А. ИП Краснодарский край, г.о. город-курорт Сочи, с Бестужевское, ул. Главная с/</v>
          </cell>
          <cell r="B595">
            <v>2</v>
          </cell>
          <cell r="C595">
            <v>2</v>
          </cell>
        </row>
        <row r="596">
          <cell r="A596" t="str">
            <v>СФЕРА-92 ООО Краснодарский край, г. Сочи, ул. Донская (центральный Р-Н), д. 37/1, магазин КЛАСС</v>
          </cell>
          <cell r="B596">
            <v>2</v>
          </cell>
          <cell r="C596">
            <v>3</v>
          </cell>
        </row>
        <row r="597">
          <cell r="A597" t="str">
            <v>Тепаносян Н.В. ИП Краснодарский край, г.о. город-курорт Сочи, г Сочи, пер Юртовский, д. 1</v>
          </cell>
          <cell r="B597">
            <v>1</v>
          </cell>
          <cell r="C597">
            <v>1</v>
          </cell>
        </row>
        <row r="598">
          <cell r="A598" t="str">
            <v>ФЕНИКС ООО Краснодарский край, г. Сочи, пгт Красная Поляна, ул. Заповедная, дом 8</v>
          </cell>
          <cell r="B598">
            <v>2</v>
          </cell>
          <cell r="C598">
            <v>2</v>
          </cell>
        </row>
        <row r="599">
          <cell r="A599" t="str">
            <v>ФОРТУНА ООО г. Сочи, ул. Горького, д.87</v>
          </cell>
          <cell r="B599">
            <v>2</v>
          </cell>
          <cell r="C599">
            <v>2</v>
          </cell>
        </row>
        <row r="600">
          <cell r="A600" t="str">
            <v>Хубулава О.Ш. ИП г Сочи, Просвящения, д. 118 б</v>
          </cell>
          <cell r="B600">
            <v>3</v>
          </cell>
          <cell r="C600">
            <v>3</v>
          </cell>
        </row>
        <row r="601">
          <cell r="A601" t="str">
            <v>Чучвара Алиса Германовна ИП Краснодарский край, г Сочи, р-н Адлерский, Мира, д. 44А</v>
          </cell>
          <cell r="B601">
            <v>3</v>
          </cell>
          <cell r="C601">
            <v>3</v>
          </cell>
        </row>
        <row r="602">
          <cell r="A602" t="str">
            <v>6500 КАРБОНАД к/в в/с с/н в/у 1/150 8шт.  ОСТАНКИНО</v>
          </cell>
          <cell r="B602">
            <v>71</v>
          </cell>
          <cell r="C602">
            <v>76</v>
          </cell>
        </row>
        <row r="603">
          <cell r="A603" t="str">
            <v>Айвазян А. Т. ИП Краснодарский край, г.о. город-курорт Сочи, г Адлер, ул Гастелло 38Г</v>
          </cell>
          <cell r="B603">
            <v>2</v>
          </cell>
          <cell r="C603">
            <v>2</v>
          </cell>
        </row>
        <row r="604">
          <cell r="A604" t="str">
            <v>Акопян Аршак Левонович ИП Краснодарский край, пгт. Сириус, ул Хуторская, д. 44</v>
          </cell>
          <cell r="B604">
            <v>8</v>
          </cell>
          <cell r="C604">
            <v>8</v>
          </cell>
        </row>
        <row r="605">
          <cell r="A605" t="str">
            <v>Байрамов Э. А. ИП Краснодарский край, г.Сочи, ул.Виноградная, д.184</v>
          </cell>
          <cell r="B605">
            <v>3</v>
          </cell>
          <cell r="C605">
            <v>4</v>
          </cell>
        </row>
        <row r="606">
          <cell r="A606" t="str">
            <v>ВЕЛЕС ООО г. Сочи, ул. Фигурная, 23</v>
          </cell>
          <cell r="B606">
            <v>8</v>
          </cell>
          <cell r="C606">
            <v>8</v>
          </cell>
        </row>
        <row r="607">
          <cell r="A607" t="str">
            <v>Данелян Армен Герасимович ИП Краснодарский край, г Сочи, пгт Красная Поляна, ул Волоколамская, д. 33</v>
          </cell>
          <cell r="B607">
            <v>8</v>
          </cell>
          <cell r="C607">
            <v>8</v>
          </cell>
        </row>
        <row r="608">
          <cell r="A608" t="str">
            <v>Данелян Ю. В. ИП  г.о. город-курорт Сочи, г Сочи, с Эстосадок, ул Березовая, д. 104/5</v>
          </cell>
          <cell r="B608">
            <v>5</v>
          </cell>
          <cell r="C608">
            <v>5</v>
          </cell>
        </row>
        <row r="609">
          <cell r="A609" t="str">
            <v>Зубкова А. Ю. ИП, г.Сочи, ул.Пасечная, 20</v>
          </cell>
          <cell r="B609">
            <v>2</v>
          </cell>
          <cell r="C609">
            <v>3</v>
          </cell>
        </row>
        <row r="610">
          <cell r="A610" t="str">
            <v>Кебу Е.В. ИП  г.Сочи Адлерский район ул.Малиновая д.15</v>
          </cell>
          <cell r="B610">
            <v>2</v>
          </cell>
          <cell r="C610">
            <v>3</v>
          </cell>
        </row>
        <row r="611">
          <cell r="A611" t="str">
            <v>Кесьян К.В. ИП г Сочи, Ленина, д. 288</v>
          </cell>
          <cell r="B611">
            <v>5</v>
          </cell>
          <cell r="C611">
            <v>5</v>
          </cell>
        </row>
        <row r="612">
          <cell r="A612" t="str">
            <v>ООО Продкомпани 3 г.Сочи Центральный район ул. Гагарина 54</v>
          </cell>
          <cell r="B612">
            <v>2</v>
          </cell>
          <cell r="C612">
            <v>2</v>
          </cell>
        </row>
        <row r="613">
          <cell r="A613" t="str">
            <v>ООО Продкомпани 3 г.Сочи Центральный район ул. Пятигорская 17/56</v>
          </cell>
          <cell r="B613">
            <v>1</v>
          </cell>
          <cell r="C613">
            <v>1</v>
          </cell>
        </row>
        <row r="614">
          <cell r="A614" t="str">
            <v>Парцикян Р. А. ИП Краснодарский край,  г Сочи,Староохотничья ул., д. 8</v>
          </cell>
          <cell r="B614">
            <v>3</v>
          </cell>
          <cell r="C614">
            <v>3</v>
          </cell>
        </row>
        <row r="615">
          <cell r="A615" t="str">
            <v>Серегина А.А. ИП Краснодарский край, г.о. город-курорт Сочи, с Бестужевское, ул. Главная с/</v>
          </cell>
          <cell r="B615">
            <v>2</v>
          </cell>
          <cell r="C615">
            <v>2</v>
          </cell>
        </row>
        <row r="616">
          <cell r="A616" t="str">
            <v>СФЕРА-92 ООО Краснодарский край, г. Сочи, ул. Донская (центральный Р-Н), д. 37/1, магазин КЛАСС</v>
          </cell>
          <cell r="B616">
            <v>2</v>
          </cell>
          <cell r="C616">
            <v>3</v>
          </cell>
        </row>
        <row r="617">
          <cell r="A617" t="str">
            <v>Техник ООО Краснодарский край, р-н Адлерский, ул Ленина, д. 156</v>
          </cell>
          <cell r="B617">
            <v>8</v>
          </cell>
          <cell r="C617">
            <v>8</v>
          </cell>
        </row>
        <row r="618">
          <cell r="A618" t="str">
            <v>ФИРМА ПАРИТЕТЪ ООО Краснодарский край, г. Сочи, пер. Морской, дом 9</v>
          </cell>
          <cell r="B618">
            <v>2</v>
          </cell>
          <cell r="C618">
            <v>3</v>
          </cell>
        </row>
        <row r="619">
          <cell r="A619" t="str">
            <v>ФОРТУНА ООО г. Сочи, ул. Горького, д.87</v>
          </cell>
          <cell r="B619">
            <v>2</v>
          </cell>
          <cell r="C619">
            <v>2</v>
          </cell>
        </row>
        <row r="620">
          <cell r="A620" t="str">
            <v>Хубулава О.Ш. ИП г Сочи, Просвящения, д. 118 б</v>
          </cell>
          <cell r="B620">
            <v>3</v>
          </cell>
          <cell r="C620">
            <v>3</v>
          </cell>
        </row>
        <row r="621">
          <cell r="A621" t="str">
            <v>Чучвара Алиса Германовна ИП Краснодарский край, г Сочи, р-н Адлерский, Мира, д. 44А</v>
          </cell>
          <cell r="B621">
            <v>3</v>
          </cell>
          <cell r="C621">
            <v>3</v>
          </cell>
        </row>
        <row r="622">
          <cell r="A622" t="str">
            <v>6562 СЕРВЕЛАТ КАРЕЛЬСКИЙ СН в/к в/у 0,28кг  ОСТАНКИНО</v>
          </cell>
          <cell r="B622">
            <v>5</v>
          </cell>
          <cell r="C622">
            <v>5</v>
          </cell>
        </row>
        <row r="623">
          <cell r="A623" t="str">
            <v>Григорьев А. Е. ИП Краснодарский край, г. Сочи, Учительская ул., д. 27А,</v>
          </cell>
          <cell r="B623">
            <v>1</v>
          </cell>
          <cell r="C623">
            <v>1</v>
          </cell>
        </row>
        <row r="624">
          <cell r="A624" t="str">
            <v>Ованесьян С.В. ИП Краснодарский край,г Сочи, с Сергей-Поле, ул Славы, д. 126</v>
          </cell>
          <cell r="B624">
            <v>1</v>
          </cell>
          <cell r="C624">
            <v>1</v>
          </cell>
        </row>
        <row r="625">
          <cell r="A625" t="str">
            <v>ООО Продкомпани 3 г.Сочи Центральный район ул. Гагарина 54</v>
          </cell>
          <cell r="B625">
            <v>1</v>
          </cell>
          <cell r="C625">
            <v>1</v>
          </cell>
        </row>
        <row r="626">
          <cell r="A626" t="str">
            <v>ООО Продкомпани 3 г.Сочи Центральный район ул. Пятигорская 17/56</v>
          </cell>
          <cell r="B626">
            <v>1</v>
          </cell>
          <cell r="C626">
            <v>1</v>
          </cell>
        </row>
        <row r="627">
          <cell r="A627" t="str">
            <v>ФИРМА ПАРИТЕТЪ ООО Краснодарский край, г. Сочи, пер. Морской, дом 9</v>
          </cell>
          <cell r="B627">
            <v>1</v>
          </cell>
          <cell r="C627">
            <v>1</v>
          </cell>
        </row>
        <row r="628">
          <cell r="A628" t="str">
            <v>6593 ДОКТОРСКАЯ СН вар п/о 0.45кг 8шт.  ОСТАНКИНО</v>
          </cell>
          <cell r="B628">
            <v>1</v>
          </cell>
          <cell r="C628">
            <v>1</v>
          </cell>
        </row>
        <row r="629">
          <cell r="A629" t="str">
            <v>Оганян Артур Эдуардович ИП Краснодарский край, г.Сочи, ул.Рабочий переулок, д.26</v>
          </cell>
          <cell r="B629">
            <v>1</v>
          </cell>
          <cell r="C629">
            <v>1</v>
          </cell>
        </row>
        <row r="630">
          <cell r="A630" t="str">
            <v>6595 МОЛОЧНАЯ СН вар п/о 0.45кг 8шт.  ОСТАНКИНО</v>
          </cell>
          <cell r="B630">
            <v>2</v>
          </cell>
          <cell r="C630">
            <v>2</v>
          </cell>
        </row>
        <row r="631">
          <cell r="A631" t="str">
            <v>Зубкова А. Ю. ИП, г.Сочи, ул.Пасечная, 20</v>
          </cell>
          <cell r="B631">
            <v>1</v>
          </cell>
          <cell r="C631">
            <v>1</v>
          </cell>
        </row>
        <row r="632">
          <cell r="A632" t="str">
            <v>ООО Продкомпани 3 г.Сочи Центральный район ул. Гагарина 54</v>
          </cell>
          <cell r="B632">
            <v>1</v>
          </cell>
          <cell r="C632">
            <v>1</v>
          </cell>
        </row>
        <row r="633">
          <cell r="A633" t="str">
            <v>6597 РУССКАЯ СН вар п/о 0.45кг 8шт.  ОСТАНКИНО</v>
          </cell>
          <cell r="B633">
            <v>1</v>
          </cell>
          <cell r="C633">
            <v>1</v>
          </cell>
        </row>
        <row r="634">
          <cell r="A634" t="str">
            <v>Зубкова А. Ю. ИП, г.Сочи, ул.Пасечная, 20</v>
          </cell>
          <cell r="B634">
            <v>1</v>
          </cell>
          <cell r="C634">
            <v>1</v>
          </cell>
        </row>
        <row r="635">
          <cell r="A635" t="str">
            <v>6642 СОЧНЫЙ ГРИЛЬ ПМ сос п/о мгс 0,41кг 8шт.  ОСТАНКИНО</v>
          </cell>
          <cell r="B635">
            <v>3</v>
          </cell>
          <cell r="C635">
            <v>3</v>
          </cell>
        </row>
        <row r="636">
          <cell r="A636" t="str">
            <v>ООО Эльдорадо, Ивановская 2а/5</v>
          </cell>
          <cell r="B636">
            <v>3</v>
          </cell>
          <cell r="C636">
            <v>3</v>
          </cell>
        </row>
        <row r="637">
          <cell r="A637" t="str">
            <v>6644 СОЧНЫЕ ПМ сос п/о мгс 0,41кг 10шт.  ОСТАНКИНО</v>
          </cell>
          <cell r="B637">
            <v>3</v>
          </cell>
          <cell r="C637">
            <v>3</v>
          </cell>
        </row>
        <row r="638">
          <cell r="A638" t="str">
            <v>ООО Эльдорадо, Ивановская 2а/5</v>
          </cell>
          <cell r="B638">
            <v>3</v>
          </cell>
          <cell r="C638">
            <v>3</v>
          </cell>
        </row>
        <row r="639">
          <cell r="A639" t="str">
            <v>6658 АРОМАТНАЯ С ЧЕСНОЧКОМ СН в/к мгс 0,330кг ОСТАНКИНО</v>
          </cell>
          <cell r="B639">
            <v>5</v>
          </cell>
          <cell r="C639">
            <v>5</v>
          </cell>
        </row>
        <row r="640">
          <cell r="A640" t="str">
            <v>Байрамов Э. А. ИП Краснодарский край, г.Сочи, ул.Виноградная, д.184</v>
          </cell>
          <cell r="B640">
            <v>2</v>
          </cell>
          <cell r="C640">
            <v>2</v>
          </cell>
        </row>
        <row r="641">
          <cell r="A641" t="str">
            <v>Григорьев А. Е. ИП Краснодарский край, г. Сочи, Учительская ул., д. 27А,</v>
          </cell>
          <cell r="B641">
            <v>1</v>
          </cell>
          <cell r="C641">
            <v>1</v>
          </cell>
        </row>
        <row r="642">
          <cell r="A642" t="str">
            <v>Оганян Артур Эдуардович ИП Краснодарский край, г.Сочи, ул.Рабочий переулок, д.26</v>
          </cell>
          <cell r="B642">
            <v>1</v>
          </cell>
          <cell r="C642">
            <v>1</v>
          </cell>
        </row>
        <row r="643">
          <cell r="A643" t="str">
            <v>ООО Продкомпани 3 г.Сочи Центральный район ул. Гагарина 54</v>
          </cell>
          <cell r="B643">
            <v>1</v>
          </cell>
          <cell r="C643">
            <v>1</v>
          </cell>
        </row>
        <row r="644">
          <cell r="A644" t="str">
            <v>6676 ЧЕСНОЧНАЯ Папа может п/к в/у 0.35кг 8шт.   ОСТАНКИНО</v>
          </cell>
          <cell r="B644">
            <v>26</v>
          </cell>
          <cell r="C644">
            <v>27</v>
          </cell>
        </row>
        <row r="645">
          <cell r="A645" t="str">
            <v>Айвазян А. Т. ИП Краснодарский край, г.о. город-курорт Сочи, г Адлер, ул Гастелло 38Г</v>
          </cell>
          <cell r="B645">
            <v>1</v>
          </cell>
          <cell r="C645">
            <v>1</v>
          </cell>
        </row>
        <row r="646">
          <cell r="A646" t="str">
            <v>Акопян Аршак Левонович ИП Краснодарский край, пгт. Сириус, ул Хуторская, д. 44</v>
          </cell>
          <cell r="B646">
            <v>3</v>
          </cell>
          <cell r="C646">
            <v>4</v>
          </cell>
        </row>
        <row r="647">
          <cell r="A647" t="str">
            <v>Байрамов Э. А. ИП Краснодарский край, г.Сочи, ул.Красноармейская, д.25</v>
          </cell>
          <cell r="B647">
            <v>1</v>
          </cell>
          <cell r="C647">
            <v>1</v>
          </cell>
        </row>
        <row r="648">
          <cell r="A648" t="str">
            <v>Белашов М. П. ИП Краснодарский край, г Сочи,р-н.Адлерский, с. Черешня, ул Владимировская, д.27 а</v>
          </cell>
          <cell r="B648">
            <v>1</v>
          </cell>
          <cell r="C648">
            <v>1</v>
          </cell>
        </row>
        <row r="649">
          <cell r="A649" t="str">
            <v>Данелян А.К. ИП Краснодарский край,  г Сочи, с Эстосадок, ул Эстонская, д.19</v>
          </cell>
          <cell r="B649">
            <v>2</v>
          </cell>
          <cell r="C649">
            <v>2</v>
          </cell>
        </row>
        <row r="650">
          <cell r="A650" t="str">
            <v>Данелян Армен Герасимович ИП Краснодарский край, г Сочи, пгт Красная Поляна, ул Волоколамская, д. 33</v>
          </cell>
          <cell r="B650">
            <v>3</v>
          </cell>
          <cell r="C650">
            <v>3</v>
          </cell>
        </row>
        <row r="651">
          <cell r="A651" t="str">
            <v>Жюль Верн ООО Краснодарский край, г Сочи, Удачи, д. 16</v>
          </cell>
          <cell r="B651">
            <v>1</v>
          </cell>
          <cell r="C651">
            <v>1</v>
          </cell>
        </row>
        <row r="652">
          <cell r="A652" t="str">
            <v>Карапетян А.О. ИП г Сочи, ПГТ Сириус ул. Перелетная, д. 6</v>
          </cell>
          <cell r="B652">
            <v>2</v>
          </cell>
          <cell r="C652">
            <v>2</v>
          </cell>
        </row>
        <row r="653">
          <cell r="A653" t="str">
            <v>Кесьян К.В. ИП г Сочи, Ленина, д. 288</v>
          </cell>
          <cell r="B653">
            <v>1</v>
          </cell>
          <cell r="C653">
            <v>1</v>
          </cell>
        </row>
        <row r="654">
          <cell r="A654" t="str">
            <v>Кочконян А. Г. ИП Краснодарский край, г.Сочи, ул.Миндальная, д.7</v>
          </cell>
          <cell r="B654">
            <v>2</v>
          </cell>
          <cell r="C654">
            <v>2</v>
          </cell>
        </row>
        <row r="655">
          <cell r="A655" t="str">
            <v>Кочов А.Е. ИП Краснодарский край, г Сочи,ул.Станиславского, д. 28</v>
          </cell>
          <cell r="B655">
            <v>1</v>
          </cell>
          <cell r="C655">
            <v>1</v>
          </cell>
        </row>
        <row r="656">
          <cell r="A656" t="str">
            <v>ООО Продкомпани 3 г.Сочи Центральный район ул. Гагарина 54</v>
          </cell>
          <cell r="B656">
            <v>1</v>
          </cell>
          <cell r="C656">
            <v>1</v>
          </cell>
        </row>
        <row r="657">
          <cell r="A657" t="str">
            <v>Парцикян Р. А. ИП Краснодарский край,  г Сочи,Староохотничья ул., д. 8</v>
          </cell>
          <cell r="B657">
            <v>2</v>
          </cell>
          <cell r="C657">
            <v>2</v>
          </cell>
        </row>
        <row r="658">
          <cell r="A658" t="str">
            <v>ПОЖАРСКИЙ ООО г. Сочи ул. Ачшиховская, 68</v>
          </cell>
          <cell r="B658">
            <v>2</v>
          </cell>
          <cell r="C658">
            <v>2</v>
          </cell>
        </row>
        <row r="659">
          <cell r="A659" t="str">
            <v>ПОЖАРСКИЙ ООО г.Сочи, ул.Мира 142</v>
          </cell>
          <cell r="B659">
            <v>1</v>
          </cell>
          <cell r="C659">
            <v>1</v>
          </cell>
        </row>
        <row r="660">
          <cell r="A660" t="str">
            <v>ФОРТУНА ООО г. Сочи, ул. Горького, д.87</v>
          </cell>
          <cell r="B660">
            <v>1</v>
          </cell>
          <cell r="C660">
            <v>1</v>
          </cell>
        </row>
        <row r="661">
          <cell r="A661" t="str">
            <v>Хубулава О.Ш. ИП г Сочи, Просвящения, д. 118 б</v>
          </cell>
          <cell r="B661">
            <v>1</v>
          </cell>
          <cell r="C661">
            <v>1</v>
          </cell>
        </row>
        <row r="662">
          <cell r="A662" t="str">
            <v>6683 СЕРВЕЛАТ ЗЕРНИСТЫЙ ПМ в/к в/у 0,35кг  ОСТАНКИНО</v>
          </cell>
          <cell r="B662">
            <v>52</v>
          </cell>
          <cell r="C662">
            <v>54</v>
          </cell>
        </row>
        <row r="663">
          <cell r="A663" t="str">
            <v>Айвазян А. Т. ИП Краснодарский край, г.о. город-курорт Сочи, г Адлер, ул Гастелло 38Г</v>
          </cell>
          <cell r="B663">
            <v>1</v>
          </cell>
          <cell r="C663">
            <v>1</v>
          </cell>
        </row>
        <row r="664">
          <cell r="A664" t="str">
            <v>Акопян Аршак Левонович ИП Краснодарский край, пгт. Сириус, ул Хуторская, д. 44</v>
          </cell>
          <cell r="B664">
            <v>3</v>
          </cell>
          <cell r="C664">
            <v>4</v>
          </cell>
        </row>
        <row r="665">
          <cell r="A665" t="str">
            <v>Байрамов Э. А. ИП Краснодарский край, г.Сочи, ул.Красноармейская, д.25</v>
          </cell>
          <cell r="B665">
            <v>1</v>
          </cell>
          <cell r="C665">
            <v>1</v>
          </cell>
        </row>
        <row r="666">
          <cell r="A666" t="str">
            <v>Белашов М. П. ИП Краснодарский край, г Сочи,р-н.Адлерский, с. Черешня, ул Владимировская, д.27 а</v>
          </cell>
          <cell r="B666">
            <v>1</v>
          </cell>
          <cell r="C666">
            <v>1</v>
          </cell>
        </row>
        <row r="667">
          <cell r="A667" t="str">
            <v>ВЕЛЕС ООО г. Сочи, с. Эстосадок, ул. Горная, 4 Бар</v>
          </cell>
          <cell r="B667">
            <v>2</v>
          </cell>
          <cell r="C667">
            <v>2</v>
          </cell>
        </row>
        <row r="668">
          <cell r="A668" t="str">
            <v>ВЕЛЕС ООО г. Сочи, ул. Фигурная, 23</v>
          </cell>
          <cell r="B668">
            <v>2</v>
          </cell>
          <cell r="C668">
            <v>2</v>
          </cell>
        </row>
        <row r="669">
          <cell r="A669" t="str">
            <v>Гезикова Т. С. ИП раснодарский край, г Сочи, р-н Лазаревский, Павлова, д. 81 Магазин Кофетун</v>
          </cell>
          <cell r="B669">
            <v>1</v>
          </cell>
          <cell r="C669">
            <v>1</v>
          </cell>
        </row>
        <row r="670">
          <cell r="A670" t="str">
            <v>Григорьев А. Е. ИП Краснодарский край, г. Сочи, Учительская ул., д. 27А,</v>
          </cell>
          <cell r="B670">
            <v>1</v>
          </cell>
          <cell r="C670">
            <v>1</v>
          </cell>
        </row>
        <row r="671">
          <cell r="A671" t="str">
            <v>Данелян А.К. ИП Краснодарский край,  г Сочи, с Эстосадок, ул Эстонская, д.19</v>
          </cell>
          <cell r="B671">
            <v>2</v>
          </cell>
          <cell r="C671">
            <v>2</v>
          </cell>
        </row>
        <row r="672">
          <cell r="A672" t="str">
            <v>Жюль Верн ООО Краснодарский край, г Сочи, Удачи, д. 16</v>
          </cell>
          <cell r="B672">
            <v>1</v>
          </cell>
          <cell r="C672">
            <v>1</v>
          </cell>
        </row>
        <row r="673">
          <cell r="A673" t="str">
            <v>Зубкова А. Ю. ИП, г.Сочи, ул.Пасечная, 20</v>
          </cell>
          <cell r="B673">
            <v>1</v>
          </cell>
          <cell r="C673">
            <v>1</v>
          </cell>
        </row>
        <row r="674">
          <cell r="A674" t="str">
            <v>Кебу Е.В. ИП  г.Сочи Адлерский район ул.Малиновая д.15</v>
          </cell>
          <cell r="B674">
            <v>2</v>
          </cell>
          <cell r="C674">
            <v>3</v>
          </cell>
        </row>
        <row r="675">
          <cell r="A675" t="str">
            <v>Кесьян К.В. ИП г Сочи, Ленина, д. 288</v>
          </cell>
          <cell r="B675">
            <v>1</v>
          </cell>
          <cell r="C675">
            <v>1</v>
          </cell>
        </row>
        <row r="676">
          <cell r="A676" t="str">
            <v>Ковалева О. Н. ИП г. Адлер ,ул Лазурная Долина, 5а</v>
          </cell>
          <cell r="B676">
            <v>2</v>
          </cell>
          <cell r="C676">
            <v>2</v>
          </cell>
        </row>
        <row r="677">
          <cell r="A677" t="str">
            <v>Кочконян А. Г. ИП Краснодарский край, г.Сочи, ул.Миндальная, д.7</v>
          </cell>
          <cell r="B677">
            <v>2</v>
          </cell>
          <cell r="C677">
            <v>2</v>
          </cell>
        </row>
        <row r="678">
          <cell r="A678" t="str">
            <v>Кочов А.Е. ИП Краснодарский край, г Сочи,ул.Станиславского, д. 28</v>
          </cell>
          <cell r="B678">
            <v>1</v>
          </cell>
          <cell r="C678">
            <v>1</v>
          </cell>
        </row>
        <row r="679">
          <cell r="A679" t="str">
            <v>Лаптев А. В. ИП Краснодарский край, г.Сочи, ул. Троицкая, д.32/1</v>
          </cell>
          <cell r="B679">
            <v>2</v>
          </cell>
          <cell r="C679">
            <v>2</v>
          </cell>
        </row>
        <row r="680">
          <cell r="A680" t="str">
            <v>Мамиконян В.Б. ИП Краснодарский край, г Сочи, ул. Хуторская ул., д. 46</v>
          </cell>
          <cell r="B680">
            <v>1</v>
          </cell>
          <cell r="C680">
            <v>1</v>
          </cell>
        </row>
        <row r="681">
          <cell r="A681" t="str">
            <v>Миносян С. М. ИП  Краснодарский край, г Сочи, с Нижняя Шиловка, ул Светогорская, д. 104</v>
          </cell>
          <cell r="B681">
            <v>1</v>
          </cell>
          <cell r="C681">
            <v>1</v>
          </cell>
        </row>
        <row r="682">
          <cell r="A682" t="str">
            <v>Оганян Артур Эдуардович ИП Краснодарский край, г.Сочи, ул.Рабочий переулок, д.26</v>
          </cell>
          <cell r="B682">
            <v>1</v>
          </cell>
          <cell r="C682">
            <v>1</v>
          </cell>
        </row>
        <row r="683">
          <cell r="A683" t="str">
            <v>ООО Продкомпани 3 г.Сочи Центральный район ул. Гагарина 54</v>
          </cell>
          <cell r="B683">
            <v>1</v>
          </cell>
          <cell r="C683">
            <v>1</v>
          </cell>
        </row>
        <row r="684">
          <cell r="A684" t="str">
            <v>ООО Продкомпани 3 г.Сочи Центральный район ул. Дмитриевой 31</v>
          </cell>
          <cell r="B684">
            <v>2</v>
          </cell>
          <cell r="C684">
            <v>2</v>
          </cell>
        </row>
        <row r="685">
          <cell r="A685" t="str">
            <v>ООО Продкомпани 3 г.Сочи Центральный район ул. Пятигорская 17/56</v>
          </cell>
          <cell r="B685">
            <v>1</v>
          </cell>
          <cell r="C685">
            <v>1</v>
          </cell>
        </row>
        <row r="686">
          <cell r="A686" t="str">
            <v>ООО Эльдорадо, Ивановская 2а/5</v>
          </cell>
          <cell r="B686">
            <v>2</v>
          </cell>
          <cell r="C686">
            <v>2</v>
          </cell>
        </row>
        <row r="687">
          <cell r="A687" t="str">
            <v>Папазян К.А. ИП г Сочи, с Веселое, ул Мира, д. 105</v>
          </cell>
          <cell r="B687">
            <v>2</v>
          </cell>
          <cell r="C687">
            <v>2</v>
          </cell>
        </row>
        <row r="688">
          <cell r="A688" t="str">
            <v>Парцикян Р. А. ИП Краснодарский край,  г Сочи,Староохотничья ул., д. 8</v>
          </cell>
          <cell r="B688">
            <v>2</v>
          </cell>
          <cell r="C688">
            <v>2</v>
          </cell>
        </row>
        <row r="689">
          <cell r="A689" t="str">
            <v>ПОЖАРСКИЙ ООО г. Сочи ул. Ачшиховская, 68</v>
          </cell>
          <cell r="B689">
            <v>2</v>
          </cell>
          <cell r="C689">
            <v>2</v>
          </cell>
        </row>
        <row r="690">
          <cell r="A690" t="str">
            <v>ПОЖАРСКИЙ ООО г.Сочи, ул.Мира 142</v>
          </cell>
          <cell r="B690">
            <v>2</v>
          </cell>
          <cell r="C690">
            <v>2</v>
          </cell>
        </row>
        <row r="691">
          <cell r="A691" t="str">
            <v>СФЕРА-92 ООО Краснодарский край, г. Сочи, ул. Донская (центральный Р-Н), д. 37/1, магазин КЛАСС</v>
          </cell>
          <cell r="B691">
            <v>1</v>
          </cell>
          <cell r="C691">
            <v>1</v>
          </cell>
        </row>
        <row r="692">
          <cell r="A692" t="str">
            <v>Тепаносян Н.В. ИП Краснодарский край, г.о. город-курорт Сочи, г Сочи, пер Юртовский, д. 1</v>
          </cell>
          <cell r="B692">
            <v>1</v>
          </cell>
          <cell r="C692">
            <v>1</v>
          </cell>
        </row>
        <row r="693">
          <cell r="A693" t="str">
            <v>ФЕНИКС ООО Краснодарский край, г. Сочи, пгт Красная Поляна, ул. Заповедная, дом 8</v>
          </cell>
          <cell r="B693">
            <v>1</v>
          </cell>
          <cell r="C693">
            <v>1</v>
          </cell>
        </row>
        <row r="694">
          <cell r="A694" t="str">
            <v>ФИРМА ПАРИТЕТЪ ООО Краснодарский край, г. Сочи, пер. Морской, дом 9</v>
          </cell>
          <cell r="B694">
            <v>1</v>
          </cell>
          <cell r="C694">
            <v>1</v>
          </cell>
        </row>
        <row r="695">
          <cell r="A695" t="str">
            <v>ФОРТУНА ООО г. Сочи, ул. Горького, д.87</v>
          </cell>
          <cell r="B695">
            <v>1</v>
          </cell>
          <cell r="C695">
            <v>1</v>
          </cell>
        </row>
        <row r="696">
          <cell r="A696" t="str">
            <v>Хачатурян Г. И. ИП Краснодарский край г, Сочи, р-н Адлерский, Урожайная, д.22б</v>
          </cell>
          <cell r="B696">
            <v>2</v>
          </cell>
          <cell r="C696">
            <v>2</v>
          </cell>
        </row>
        <row r="697">
          <cell r="A697" t="str">
            <v>Хубулава О.Ш. ИП г Сочи, Просвящения, д. 118 б</v>
          </cell>
          <cell r="B697">
            <v>1</v>
          </cell>
          <cell r="C697">
            <v>1</v>
          </cell>
        </row>
        <row r="698">
          <cell r="A698" t="str">
            <v>Чучвара Алиса Германовна ИП Краснодарский край, г Сочи, р-н Адлерский, Мира, д. 44А</v>
          </cell>
          <cell r="B698">
            <v>1</v>
          </cell>
          <cell r="C698">
            <v>1</v>
          </cell>
        </row>
        <row r="699">
          <cell r="A699" t="str">
            <v>6684 СЕРВЕЛАТ КАРЕЛЬСКИЙ ПМ в/к в/у 0.28кг  ОСТАНКИНО</v>
          </cell>
          <cell r="B699">
            <v>50</v>
          </cell>
          <cell r="C699">
            <v>52</v>
          </cell>
        </row>
        <row r="700">
          <cell r="A700" t="str">
            <v>Айвазян А. Т. ИП Краснодарский край, г.о. город-курорт Сочи, г Адлер, ул Гастелло 38Г</v>
          </cell>
          <cell r="B700">
            <v>1</v>
          </cell>
          <cell r="C700">
            <v>1</v>
          </cell>
        </row>
        <row r="701">
          <cell r="A701" t="str">
            <v>Акопян Аршак Левонович ИП Краснодарский край, пгт. Сириус, ул Хуторская, д. 44</v>
          </cell>
          <cell r="B701">
            <v>3</v>
          </cell>
          <cell r="C701">
            <v>4</v>
          </cell>
        </row>
        <row r="702">
          <cell r="A702" t="str">
            <v>ВЕЛЕС ООО г. Сочи, с. Эстосадок, ул. Горная, 4 Бар</v>
          </cell>
          <cell r="B702">
            <v>2</v>
          </cell>
          <cell r="C702">
            <v>2</v>
          </cell>
        </row>
        <row r="703">
          <cell r="A703" t="str">
            <v>ВЕЛЕС ООО г. Сочи, ул. Фигурная, 23</v>
          </cell>
          <cell r="B703">
            <v>2</v>
          </cell>
          <cell r="C703">
            <v>2</v>
          </cell>
        </row>
        <row r="704">
          <cell r="A704" t="str">
            <v>Гезикова Т. С. ИП раснодарский край, г Сочи, р-н Лазаревский, Павлова, д. 81 Магазин Кофетун</v>
          </cell>
          <cell r="B704">
            <v>1</v>
          </cell>
          <cell r="C704">
            <v>1</v>
          </cell>
        </row>
        <row r="705">
          <cell r="A705" t="str">
            <v>Данелян А.К. ИП Краснодарский край,  г Сочи, с Эстосадок, ул Эстонская, д.19</v>
          </cell>
          <cell r="B705">
            <v>2</v>
          </cell>
          <cell r="C705">
            <v>2</v>
          </cell>
        </row>
        <row r="706">
          <cell r="A706" t="str">
            <v>Дремлюков В.В. ИП г Сочи, с Нижняя Шиловка, ул Мясникяна, д. 3</v>
          </cell>
          <cell r="B706">
            <v>1</v>
          </cell>
          <cell r="C706">
            <v>1</v>
          </cell>
        </row>
        <row r="707">
          <cell r="A707" t="str">
            <v>Кебу Е.В. ИП  г.Сочи Адлерский район ул.Малиновая д.15</v>
          </cell>
          <cell r="B707">
            <v>2</v>
          </cell>
          <cell r="C707">
            <v>3</v>
          </cell>
        </row>
        <row r="708">
          <cell r="A708" t="str">
            <v>Кесьян К.В. ИП г Сочи, Ленина, д. 288</v>
          </cell>
          <cell r="B708">
            <v>1</v>
          </cell>
          <cell r="C708">
            <v>1</v>
          </cell>
        </row>
        <row r="709">
          <cell r="A709" t="str">
            <v>Ковалева О. Н. ИП г. Адлер ,ул Лазурная Долина, 5а</v>
          </cell>
          <cell r="B709">
            <v>2</v>
          </cell>
          <cell r="C709">
            <v>2</v>
          </cell>
        </row>
        <row r="710">
          <cell r="A710" t="str">
            <v>Кочконян А. Г. ИП Краснодарский край, г.Сочи, ул.Миндальная, д.7</v>
          </cell>
          <cell r="B710">
            <v>2</v>
          </cell>
          <cell r="C710">
            <v>2</v>
          </cell>
        </row>
        <row r="711">
          <cell r="A711" t="str">
            <v>Кочов А.Е. ИП Краснодарский край, г Сочи,ул.Станиславского, д. 28</v>
          </cell>
          <cell r="B711">
            <v>1</v>
          </cell>
          <cell r="C711">
            <v>1</v>
          </cell>
        </row>
        <row r="712">
          <cell r="A712" t="str">
            <v>Кулиев М.Я. Оглы ИПКраснодарский край, г.о. город-курорт Сочи, г Сочи, ул Мацестинская, д. 14</v>
          </cell>
          <cell r="B712">
            <v>2</v>
          </cell>
          <cell r="C712">
            <v>2</v>
          </cell>
        </row>
        <row r="713">
          <cell r="A713" t="str">
            <v>Лаптев А. В. ИП Краснодарский край, г.Сочи, ул. Троицкая, д.32/1</v>
          </cell>
          <cell r="B713">
            <v>2</v>
          </cell>
          <cell r="C713">
            <v>2</v>
          </cell>
        </row>
        <row r="714">
          <cell r="A714" t="str">
            <v>Миносян С. М. ИП  Краснодарский край, г Сочи, с Нижняя Шиловка, ул Светогорская, д. 104</v>
          </cell>
          <cell r="B714">
            <v>1</v>
          </cell>
          <cell r="C714">
            <v>1</v>
          </cell>
        </row>
        <row r="715">
          <cell r="A715" t="str">
            <v>Ованесьян С.В. ИП Краснодарский край,г Сочи, с Сергей-Поле, ул Славы, д. 126</v>
          </cell>
          <cell r="B715">
            <v>1</v>
          </cell>
          <cell r="C715">
            <v>1</v>
          </cell>
        </row>
        <row r="716">
          <cell r="A716" t="str">
            <v>Оганян Артур Эдуардович ИП Краснодарский край, г.Сочи, ул.Рабочий переулок, д.26</v>
          </cell>
          <cell r="B716">
            <v>1</v>
          </cell>
          <cell r="C716">
            <v>1</v>
          </cell>
        </row>
        <row r="717">
          <cell r="A717" t="str">
            <v>ООО Продкомпани 3 г.Сочи Центральный район ул. Дмитриевой 31</v>
          </cell>
          <cell r="B717">
            <v>2</v>
          </cell>
          <cell r="C717">
            <v>2</v>
          </cell>
        </row>
        <row r="718">
          <cell r="A718" t="str">
            <v>Парцикян Р. А. ИП Краснодарский край,  г Сочи,Староохотничья ул., д. 8</v>
          </cell>
          <cell r="B718">
            <v>2</v>
          </cell>
          <cell r="C718">
            <v>2</v>
          </cell>
        </row>
        <row r="719">
          <cell r="A719" t="str">
            <v>ПОЖАРСКИЙ ООО г. Сочи ул. Ачшиховская, 68</v>
          </cell>
          <cell r="B719">
            <v>2</v>
          </cell>
          <cell r="C719">
            <v>2</v>
          </cell>
        </row>
        <row r="720">
          <cell r="A720" t="str">
            <v>ПОЖАРСКИЙ ООО г.Сочи, ул.Мира 142</v>
          </cell>
          <cell r="B720">
            <v>2</v>
          </cell>
          <cell r="C720">
            <v>2</v>
          </cell>
        </row>
        <row r="721">
          <cell r="A721" t="str">
            <v>РЕСТ-ИНТЕР ООО Краснодарский край, г.Сочи, ул.Пасека, д.3</v>
          </cell>
          <cell r="B721">
            <v>3</v>
          </cell>
          <cell r="C721">
            <v>3</v>
          </cell>
        </row>
        <row r="722">
          <cell r="A722" t="str">
            <v>Сухотерина М. А.ИП Краснод. край, р-н г Сочи Адлерский, с.Верхневеселое, Ворошиловградская, д.260</v>
          </cell>
          <cell r="B722">
            <v>1</v>
          </cell>
          <cell r="C722">
            <v>1</v>
          </cell>
        </row>
        <row r="723">
          <cell r="A723" t="str">
            <v>Тепаносян Н.В. ИП Краснодарский край, г.о. город-курорт Сочи, г Сочи, пер Юртовский, д. 1</v>
          </cell>
          <cell r="B723">
            <v>1</v>
          </cell>
          <cell r="C723">
            <v>1</v>
          </cell>
        </row>
        <row r="724">
          <cell r="A724" t="str">
            <v>Тертерян А. А. ИП Краснодарский край, г.о. город-курорт Сочи, г Сочи, с Высокое, ул Брянская, д. 9/3</v>
          </cell>
          <cell r="B724">
            <v>2</v>
          </cell>
          <cell r="C724">
            <v>2</v>
          </cell>
        </row>
        <row r="725">
          <cell r="A725" t="str">
            <v>Техник ООО Краснодарский край, р-н Адлерский, ул Ленина, д. 156</v>
          </cell>
          <cell r="B725">
            <v>3</v>
          </cell>
          <cell r="C725">
            <v>3</v>
          </cell>
        </row>
        <row r="726">
          <cell r="A726" t="str">
            <v>ФИРМА ПАРИТЕТЪ ООО Краснодарский край, г. Сочи, пер. Морской, дом 9</v>
          </cell>
          <cell r="B726">
            <v>1</v>
          </cell>
          <cell r="C726">
            <v>1</v>
          </cell>
        </row>
        <row r="727">
          <cell r="A727" t="str">
            <v>Хачатурян Г. И. ИП Краснодарский край г, Сочи, р-н Адлерский, Урожайная, д.22б</v>
          </cell>
          <cell r="B727">
            <v>2</v>
          </cell>
          <cell r="C727">
            <v>2</v>
          </cell>
        </row>
        <row r="728">
          <cell r="A728" t="str">
            <v>Хубулава О.Ш. ИП г Сочи, Просвящения, д. 118 б</v>
          </cell>
          <cell r="B728">
            <v>1</v>
          </cell>
          <cell r="C728">
            <v>1</v>
          </cell>
        </row>
        <row r="729">
          <cell r="A729" t="str">
            <v>Чучвара Алиса Германовна ИП Краснодарский край, г Сочи, р-н Адлерский, Мира, д. 44А</v>
          </cell>
          <cell r="B729">
            <v>1</v>
          </cell>
          <cell r="C729">
            <v>1</v>
          </cell>
        </row>
        <row r="730">
          <cell r="A730" t="str">
            <v>6689 СЕРВЕЛАТ ОХОТНИЧИЙ ПМ в/к в/у 0,35кг 8шт  ОСТАНКИНО</v>
          </cell>
          <cell r="B730">
            <v>58</v>
          </cell>
          <cell r="C730">
            <v>61</v>
          </cell>
        </row>
        <row r="731">
          <cell r="A731" t="str">
            <v>Айвазян А. Т. ИП Краснодарский край, г.о. город-курорт Сочи, г Адлер, ул Гастелло 38Г</v>
          </cell>
          <cell r="B731">
            <v>1</v>
          </cell>
          <cell r="C731">
            <v>1</v>
          </cell>
        </row>
        <row r="732">
          <cell r="A732" t="str">
            <v>Акопян Аршак Левонович ИП Краснодарский край, пгт. Сириус, ул Хуторская, д. 44</v>
          </cell>
          <cell r="B732">
            <v>3</v>
          </cell>
          <cell r="C732">
            <v>4</v>
          </cell>
        </row>
        <row r="733">
          <cell r="A733" t="str">
            <v>Байрамов Э. А. ИП Краснодарский край, г.Сочи, ул.Виноградная, д.184</v>
          </cell>
          <cell r="B733">
            <v>2</v>
          </cell>
          <cell r="C733">
            <v>3</v>
          </cell>
        </row>
        <row r="734">
          <cell r="A734" t="str">
            <v>Байрамов Э. А. ИП Краснодарский край, г.Сочи, ул.Красноармейская, д.25</v>
          </cell>
          <cell r="B734">
            <v>1</v>
          </cell>
          <cell r="C734">
            <v>1</v>
          </cell>
        </row>
        <row r="735">
          <cell r="A735" t="str">
            <v>Белашов М. П. ИП Краснодарский край, г Сочи,р-н.Адлерский, с. Черешня, ул Владимировская, д.27 а</v>
          </cell>
          <cell r="B735">
            <v>1</v>
          </cell>
          <cell r="C735">
            <v>1</v>
          </cell>
        </row>
        <row r="736">
          <cell r="A736" t="str">
            <v>ВЕЛЕС ООО г. Сочи, с. Эстосадок, ул. Горная, 4 Бар</v>
          </cell>
          <cell r="B736">
            <v>2</v>
          </cell>
          <cell r="C736">
            <v>2</v>
          </cell>
        </row>
        <row r="737">
          <cell r="A737" t="str">
            <v>ВЕЛЕС ООО г. Сочи, ул. Фигурная, 23</v>
          </cell>
          <cell r="B737">
            <v>2</v>
          </cell>
          <cell r="C737">
            <v>2</v>
          </cell>
        </row>
        <row r="738">
          <cell r="A738" t="str">
            <v>Гезикова Т. С. ИП раснодарский край, г Сочи, р-н Лазаревский, Павлова, д. 81 Магазин Кофетун</v>
          </cell>
          <cell r="B738">
            <v>1</v>
          </cell>
          <cell r="C738">
            <v>1</v>
          </cell>
        </row>
        <row r="739">
          <cell r="A739" t="str">
            <v>Григорьев А. Е. ИП Краснодарский край, г. Сочи, Учительская ул., д. 27А,</v>
          </cell>
          <cell r="B739">
            <v>1</v>
          </cell>
          <cell r="C739">
            <v>1</v>
          </cell>
        </row>
        <row r="740">
          <cell r="A740" t="str">
            <v>Данелян Армен Герасимович ИП Краснодарский край, г Сочи, пгт Красная Поляна, ул Волоколамская, д. 33</v>
          </cell>
          <cell r="B740">
            <v>3</v>
          </cell>
          <cell r="C740">
            <v>3</v>
          </cell>
        </row>
        <row r="741">
          <cell r="A741" t="str">
            <v>Жюль Верн ООО Краснодарский край, г Сочи, Удачи, д. 16</v>
          </cell>
          <cell r="B741">
            <v>1</v>
          </cell>
          <cell r="C741">
            <v>1</v>
          </cell>
        </row>
        <row r="742">
          <cell r="A742" t="str">
            <v>Зубкова А. Ю. ИП, г.Сочи, ул.Пасечная, 20</v>
          </cell>
          <cell r="B742">
            <v>1</v>
          </cell>
          <cell r="C742">
            <v>1</v>
          </cell>
        </row>
        <row r="743">
          <cell r="A743" t="str">
            <v>Карапетян А.О. ИП г Сочи, ПГТ Сириус ул. Перелетная, д. 6</v>
          </cell>
          <cell r="B743">
            <v>2</v>
          </cell>
          <cell r="C743">
            <v>2</v>
          </cell>
        </row>
        <row r="744">
          <cell r="A744" t="str">
            <v>Кебу Е.В. ИП  г.Сочи Адлерский район ул.Малиновая д.15</v>
          </cell>
          <cell r="B744">
            <v>2</v>
          </cell>
          <cell r="C744">
            <v>3</v>
          </cell>
        </row>
        <row r="745">
          <cell r="A745" t="str">
            <v>Кесьян К.В. ИП г Сочи, Ленина, д. 288</v>
          </cell>
          <cell r="B745">
            <v>1</v>
          </cell>
          <cell r="C745">
            <v>1</v>
          </cell>
        </row>
        <row r="746">
          <cell r="A746" t="str">
            <v>Ковалева О. Н. ИП г. Адлер ,ул Лазурная Долина, 5а</v>
          </cell>
          <cell r="B746">
            <v>2</v>
          </cell>
          <cell r="C746">
            <v>2</v>
          </cell>
        </row>
        <row r="747">
          <cell r="A747" t="str">
            <v>Кочконян А. Г. ИП Краснодарский край, г.Сочи, ул.Миндальная, д.7</v>
          </cell>
          <cell r="B747">
            <v>2</v>
          </cell>
          <cell r="C747">
            <v>2</v>
          </cell>
        </row>
        <row r="748">
          <cell r="A748" t="str">
            <v>Кочов А.Е. ИП Краснодарский край, г Сочи,ул.Станиславского, д. 28</v>
          </cell>
          <cell r="B748">
            <v>1</v>
          </cell>
          <cell r="C748">
            <v>1</v>
          </cell>
        </row>
        <row r="749">
          <cell r="A749" t="str">
            <v>Лаптев А. В. ИП Краснодарский край, г.Сочи, ул. Троицкая, д.32/1</v>
          </cell>
          <cell r="B749">
            <v>2</v>
          </cell>
          <cell r="C749">
            <v>2</v>
          </cell>
        </row>
        <row r="750">
          <cell r="A750" t="str">
            <v>Мамиконян В.Б. ИП Краснодарский край, г Сочи, ул. Хуторская ул., д. 46</v>
          </cell>
          <cell r="B750">
            <v>1</v>
          </cell>
          <cell r="C750">
            <v>1</v>
          </cell>
        </row>
        <row r="751">
          <cell r="A751" t="str">
            <v>Миносян С. М. ИП  Краснодарский край, г Сочи, с Нижняя Шиловка, ул Светогорская, д. 104</v>
          </cell>
          <cell r="B751">
            <v>1</v>
          </cell>
          <cell r="C751">
            <v>1</v>
          </cell>
        </row>
        <row r="752">
          <cell r="A752" t="str">
            <v>Ованесьян С.В. ИП Краснодарский край,г Сочи, с Сергей-Поле, ул Славы, д. 126</v>
          </cell>
          <cell r="B752">
            <v>1</v>
          </cell>
          <cell r="C752">
            <v>1</v>
          </cell>
        </row>
        <row r="753">
          <cell r="A753" t="str">
            <v>Оганян Артур Эдуардович ИП Краснодарский край, г.Сочи, ул.Рабочий переулок, д.26</v>
          </cell>
          <cell r="B753">
            <v>1</v>
          </cell>
          <cell r="C753">
            <v>1</v>
          </cell>
        </row>
        <row r="754">
          <cell r="A754" t="str">
            <v>ООО Продкомпани 3 г.Сочи Центральный район ул. Гагарина 54</v>
          </cell>
          <cell r="B754">
            <v>1</v>
          </cell>
          <cell r="C754">
            <v>1</v>
          </cell>
        </row>
        <row r="755">
          <cell r="A755" t="str">
            <v>ООО Продкомпани 3 г.Сочи Центральный район ул. Пятигорская 17/56</v>
          </cell>
          <cell r="B755">
            <v>1</v>
          </cell>
          <cell r="C755">
            <v>1</v>
          </cell>
        </row>
        <row r="756">
          <cell r="A756" t="str">
            <v>ООО Эльдорадо, Ивановская 2а/5</v>
          </cell>
          <cell r="B756">
            <v>2</v>
          </cell>
          <cell r="C756">
            <v>2</v>
          </cell>
        </row>
        <row r="757">
          <cell r="A757" t="str">
            <v>Парцикян Р. А. ИП Краснодарский край,  г Сочи,Староохотничья ул., д. 8</v>
          </cell>
          <cell r="B757">
            <v>2</v>
          </cell>
          <cell r="C757">
            <v>2</v>
          </cell>
        </row>
        <row r="758">
          <cell r="A758" t="str">
            <v>ПОЖАРСКИЙ ООО г. Сочи ул. Ачшиховская, 68</v>
          </cell>
          <cell r="B758">
            <v>2</v>
          </cell>
          <cell r="C758">
            <v>2</v>
          </cell>
        </row>
        <row r="759">
          <cell r="A759" t="str">
            <v>ПОЖАРСКИЙ ООО г.Сочи, ул.Мира 142</v>
          </cell>
          <cell r="B759">
            <v>1</v>
          </cell>
          <cell r="C759">
            <v>1</v>
          </cell>
        </row>
        <row r="760">
          <cell r="A760" t="str">
            <v>Серегина А.А. ИП Краснодарский край, г.о. город-курорт Сочи, с Бестужевское, ул. Главная с/</v>
          </cell>
          <cell r="B760">
            <v>2</v>
          </cell>
          <cell r="C760">
            <v>2</v>
          </cell>
        </row>
        <row r="761">
          <cell r="A761" t="str">
            <v>СФЕРА-92 ООО Краснодарский край, г. Сочи, ул. Донская (центральный Р-Н), д. 37/1, магазин КЛАСС</v>
          </cell>
          <cell r="B761">
            <v>1</v>
          </cell>
          <cell r="C761">
            <v>1</v>
          </cell>
        </row>
        <row r="762">
          <cell r="A762" t="str">
            <v>Тепаносян Н.В. ИП Краснодарский край, г.о. город-курорт Сочи, г Сочи, пер Юртовский, д. 1</v>
          </cell>
          <cell r="B762">
            <v>1</v>
          </cell>
          <cell r="C762">
            <v>1</v>
          </cell>
        </row>
        <row r="763">
          <cell r="A763" t="str">
            <v>Техник ООО Краснодарский край, р-н Адлерский, ул Ленина, д. 156</v>
          </cell>
          <cell r="B763">
            <v>3</v>
          </cell>
          <cell r="C763">
            <v>3</v>
          </cell>
        </row>
        <row r="764">
          <cell r="A764" t="str">
            <v>ФЕНИКС ООО Краснодарский край, г. Сочи, пгт Красная Поляна, ул. Заповедная, дом 8</v>
          </cell>
          <cell r="B764">
            <v>1</v>
          </cell>
          <cell r="C764">
            <v>1</v>
          </cell>
        </row>
        <row r="765">
          <cell r="A765" t="str">
            <v>ФИРМА ПАРИТЕТЪ ООО Краснодарский край, г. Сочи, пер. Морской, дом 9</v>
          </cell>
          <cell r="B765">
            <v>1</v>
          </cell>
          <cell r="C765">
            <v>1</v>
          </cell>
        </row>
        <row r="766">
          <cell r="A766" t="str">
            <v>ФОРТУНА ООО г. Сочи, ул. Горького, д.87</v>
          </cell>
          <cell r="B766">
            <v>1</v>
          </cell>
          <cell r="C766">
            <v>1</v>
          </cell>
        </row>
        <row r="767">
          <cell r="A767" t="str">
            <v>Хубулава О.Ш. ИП г Сочи, Просвящения, д. 118 б</v>
          </cell>
          <cell r="B767">
            <v>1</v>
          </cell>
          <cell r="C767">
            <v>1</v>
          </cell>
        </row>
        <row r="768">
          <cell r="A768" t="str">
            <v>Чолокян Н. А. ИП Краснодарский край, м.р-н Туапсинский, с.п. Георгиевское, Советская,д.27</v>
          </cell>
          <cell r="B768">
            <v>2</v>
          </cell>
          <cell r="C768">
            <v>2</v>
          </cell>
        </row>
        <row r="769">
          <cell r="A769" t="str">
            <v>Чучвара Алиса Германовна ИП Краснодарский край, г Сочи, р-н Адлерский, Мира, д. 44А</v>
          </cell>
          <cell r="B769">
            <v>1</v>
          </cell>
          <cell r="C769">
            <v>1</v>
          </cell>
        </row>
        <row r="770">
          <cell r="A770" t="str">
            <v>6697 СЕРВЕЛАТ ФИНСКИЙ ПМ в/к в/у 0,35кг 8шт.  ОСТАНКИНО</v>
          </cell>
          <cell r="B770">
            <v>60</v>
          </cell>
          <cell r="C770">
            <v>62</v>
          </cell>
        </row>
        <row r="771">
          <cell r="A771" t="str">
            <v>Айвазян А. Т. ИП Краснодарский край, г.о. город-курорт Сочи, г Адлер, ул Гастелло 38Г</v>
          </cell>
          <cell r="B771">
            <v>1</v>
          </cell>
          <cell r="C771">
            <v>1</v>
          </cell>
        </row>
        <row r="772">
          <cell r="A772" t="str">
            <v>Акопян Аршак Левонович ИП Краснодарский край, пгт. Сириус, ул Хуторская, д. 44</v>
          </cell>
          <cell r="B772">
            <v>3</v>
          </cell>
          <cell r="C772">
            <v>4</v>
          </cell>
        </row>
        <row r="773">
          <cell r="A773" t="str">
            <v>Байрамов Э. А. ИП Краснодарский край, г.Сочи, ул.Красноармейская, д.25</v>
          </cell>
          <cell r="B773">
            <v>1</v>
          </cell>
          <cell r="C773">
            <v>1</v>
          </cell>
        </row>
        <row r="774">
          <cell r="A774" t="str">
            <v>Белашов М. П. ИП Краснодарский край, г Сочи,р-н.Адлерский, с. Черешня, ул Владимировская, д.27 а</v>
          </cell>
          <cell r="B774">
            <v>1</v>
          </cell>
          <cell r="C774">
            <v>1</v>
          </cell>
        </row>
        <row r="775">
          <cell r="A775" t="str">
            <v>ВЕЛЕС ООО г. Сочи, с. Эстосадок, ул. Горная, 4 Бар</v>
          </cell>
          <cell r="B775">
            <v>2</v>
          </cell>
          <cell r="C775">
            <v>2</v>
          </cell>
        </row>
        <row r="776">
          <cell r="A776" t="str">
            <v>ВЕЛЕС ООО г. Сочи, ул. Фигурная, 23</v>
          </cell>
          <cell r="B776">
            <v>2</v>
          </cell>
          <cell r="C776">
            <v>2</v>
          </cell>
        </row>
        <row r="777">
          <cell r="A777" t="str">
            <v>Гезикова Т. С. ИП раснодарский край, г Сочи, р-н Лазаревский, Павлова, д. 81 Магазин Кофетун</v>
          </cell>
          <cell r="B777">
            <v>1</v>
          </cell>
          <cell r="C777">
            <v>1</v>
          </cell>
        </row>
        <row r="778">
          <cell r="A778" t="str">
            <v>Данелян Армен Герасимович ИП Краснодарский край, г Сочи, пгт Красная Поляна, ул Волоколамская, д. 33</v>
          </cell>
          <cell r="B778">
            <v>3</v>
          </cell>
          <cell r="C778">
            <v>3</v>
          </cell>
        </row>
        <row r="779">
          <cell r="A779" t="str">
            <v>Дремлюков В.В. ИП г Сочи, с Нижняя Шиловка, ул Мясникяна, д. 3</v>
          </cell>
          <cell r="B779">
            <v>1</v>
          </cell>
          <cell r="C779">
            <v>1</v>
          </cell>
        </row>
        <row r="780">
          <cell r="A780" t="str">
            <v>Жюль Верн ООО Краснодарский край, г Сочи, Удачи, д. 16</v>
          </cell>
          <cell r="B780">
            <v>1</v>
          </cell>
          <cell r="C780">
            <v>1</v>
          </cell>
        </row>
        <row r="781">
          <cell r="A781" t="str">
            <v>Зубкова А. Ю. ИП, г.Сочи, ул.Пасечная, 20</v>
          </cell>
          <cell r="B781">
            <v>1</v>
          </cell>
          <cell r="C781">
            <v>1</v>
          </cell>
        </row>
        <row r="782">
          <cell r="A782" t="str">
            <v>Кебу Е.В. ИП  г.Сочи Адлерский район ул.Малиновая д.15</v>
          </cell>
          <cell r="B782">
            <v>2</v>
          </cell>
          <cell r="C782">
            <v>3</v>
          </cell>
        </row>
        <row r="783">
          <cell r="A783" t="str">
            <v>Кесьян К.В. ИП г Сочи, Ленина, д. 288</v>
          </cell>
          <cell r="B783">
            <v>1</v>
          </cell>
          <cell r="C783">
            <v>1</v>
          </cell>
        </row>
        <row r="784">
          <cell r="A784" t="str">
            <v>Ковалева О. Н. ИП г. Адлер ,ул Лазурная Долина, 5а</v>
          </cell>
          <cell r="B784">
            <v>2</v>
          </cell>
          <cell r="C784">
            <v>2</v>
          </cell>
        </row>
        <row r="785">
          <cell r="A785" t="str">
            <v>Кочконян А. Г. ИП Краснодарский край, г.Сочи, ул.Миндальная, д.7</v>
          </cell>
          <cell r="B785">
            <v>2</v>
          </cell>
          <cell r="C785">
            <v>2</v>
          </cell>
        </row>
        <row r="786">
          <cell r="A786" t="str">
            <v>Кочов А.Е. ИП Краснодарский край, г Сочи,ул.Станиславского, д. 28</v>
          </cell>
          <cell r="B786">
            <v>1</v>
          </cell>
          <cell r="C786">
            <v>1</v>
          </cell>
        </row>
        <row r="787">
          <cell r="A787" t="str">
            <v>Лаптев А. В. ИП Краснодарский край, г.Сочи, ул. Троицкая, д.32/1</v>
          </cell>
          <cell r="B787">
            <v>2</v>
          </cell>
          <cell r="C787">
            <v>2</v>
          </cell>
        </row>
        <row r="788">
          <cell r="A788" t="str">
            <v>Мамиконян В.Б. ИП Краснодарский край, г Сочи, ул. Хуторская ул., д. 46</v>
          </cell>
          <cell r="B788">
            <v>1</v>
          </cell>
          <cell r="C788">
            <v>1</v>
          </cell>
        </row>
        <row r="789">
          <cell r="A789" t="str">
            <v>Ованесьян С.В. ИП Краснодарский край,г Сочи, с Сергей-Поле, ул Славы, д. 126</v>
          </cell>
          <cell r="B789">
            <v>1</v>
          </cell>
          <cell r="C789">
            <v>1</v>
          </cell>
        </row>
        <row r="790">
          <cell r="A790" t="str">
            <v>Оганян Артур Эдуардович ИП Краснодарский край, г.Сочи, ул.Рабочий переулок, д.26</v>
          </cell>
          <cell r="B790">
            <v>1</v>
          </cell>
          <cell r="C790">
            <v>1</v>
          </cell>
        </row>
        <row r="791">
          <cell r="A791" t="str">
            <v>ООО Продкомпани 3 г.Сочи Центральный район ул. Гагарина 54</v>
          </cell>
          <cell r="B791">
            <v>1</v>
          </cell>
          <cell r="C791">
            <v>1</v>
          </cell>
        </row>
        <row r="792">
          <cell r="A792" t="str">
            <v>ООО Продкомпани 3 г.Сочи Центральный район ул. Дмитриевой 31</v>
          </cell>
          <cell r="B792">
            <v>2</v>
          </cell>
          <cell r="C792">
            <v>2</v>
          </cell>
        </row>
        <row r="793">
          <cell r="A793" t="str">
            <v>ООО Продкомпани 3 г.Сочи Центральный район ул. Пятигорская 17/56</v>
          </cell>
          <cell r="B793">
            <v>1</v>
          </cell>
          <cell r="C793">
            <v>1</v>
          </cell>
        </row>
        <row r="794">
          <cell r="A794" t="str">
            <v>ООО Эльдорадо, Ивановская 2а/5</v>
          </cell>
          <cell r="B794">
            <v>2</v>
          </cell>
          <cell r="C794">
            <v>2</v>
          </cell>
        </row>
        <row r="795">
          <cell r="A795" t="str">
            <v>Папазян К.А. ИП г Сочи, с Веселое, ул Мира, д. 105</v>
          </cell>
          <cell r="B795">
            <v>2</v>
          </cell>
          <cell r="C795">
            <v>2</v>
          </cell>
        </row>
        <row r="796">
          <cell r="A796" t="str">
            <v>Парцикян Р. А. ИП Краснодарский край,  г Сочи,Староохотничья ул., д. 8</v>
          </cell>
          <cell r="B796">
            <v>2</v>
          </cell>
          <cell r="C796">
            <v>2</v>
          </cell>
        </row>
        <row r="797">
          <cell r="A797" t="str">
            <v>ПОЖАРСКИЙ ООО г. Сочи ул. Ачшиховская, 68</v>
          </cell>
          <cell r="B797">
            <v>2</v>
          </cell>
          <cell r="C797">
            <v>2</v>
          </cell>
        </row>
        <row r="798">
          <cell r="A798" t="str">
            <v>ПОЖАРСКИЙ ООО г.Сочи, ул.Мира 142</v>
          </cell>
          <cell r="B798">
            <v>2</v>
          </cell>
          <cell r="C798">
            <v>2</v>
          </cell>
        </row>
        <row r="799">
          <cell r="A799" t="str">
            <v>Соуксиди Виктория Витальевна ИП Краснодарский край, г Сочи, с.Галицино, ул. Батайская, д. 47А</v>
          </cell>
          <cell r="B799">
            <v>2</v>
          </cell>
          <cell r="C799">
            <v>2</v>
          </cell>
        </row>
        <row r="800">
          <cell r="A800" t="str">
            <v>СФЕРА-92 ООО Краснодарский край, г. Сочи, ул. Донская (центральный Р-Н), д. 37/1, магазин КЛАСС</v>
          </cell>
          <cell r="B800">
            <v>1</v>
          </cell>
          <cell r="C800">
            <v>1</v>
          </cell>
        </row>
        <row r="801">
          <cell r="A801" t="str">
            <v>Тепаносян Н.В. ИП Краснодарский край, г.о. город-курорт Сочи, г Сочи, пер Юртовский, д. 1</v>
          </cell>
          <cell r="B801">
            <v>1</v>
          </cell>
          <cell r="C801">
            <v>1</v>
          </cell>
        </row>
        <row r="802">
          <cell r="A802" t="str">
            <v>Техник ООО Краснодарский край, р-н Адлерский, ул Ленина, д. 156</v>
          </cell>
          <cell r="B802">
            <v>3</v>
          </cell>
          <cell r="C802">
            <v>3</v>
          </cell>
        </row>
        <row r="803">
          <cell r="A803" t="str">
            <v>ФЕНИКС ООО Краснодарский край, г. Сочи, пгт Красная Поляна, ул. Заповедная, дом 8</v>
          </cell>
          <cell r="B803">
            <v>2</v>
          </cell>
          <cell r="C803">
            <v>2</v>
          </cell>
        </row>
        <row r="804">
          <cell r="A804" t="str">
            <v>ФИРМА ПАРИТЕТЪ ООО Краснодарский край, г. Сочи, пер. Морской, дом 9</v>
          </cell>
          <cell r="B804">
            <v>1</v>
          </cell>
          <cell r="C804">
            <v>1</v>
          </cell>
        </row>
        <row r="805">
          <cell r="A805" t="str">
            <v>ФОРТУНА ООО г. Сочи, ул. Горького, д.87</v>
          </cell>
          <cell r="B805">
            <v>1</v>
          </cell>
          <cell r="C805">
            <v>1</v>
          </cell>
        </row>
        <row r="806">
          <cell r="A806" t="str">
            <v>Хубулава О.Ш. ИП г Сочи, Просвящения, д. 118 б</v>
          </cell>
          <cell r="B806">
            <v>1</v>
          </cell>
          <cell r="C806">
            <v>1</v>
          </cell>
        </row>
        <row r="807">
          <cell r="A807" t="str">
            <v>Чолокян Н. А. ИП Краснодарский край, м.р-н Туапсинский, с.п. Георгиевское, Советская,д.27</v>
          </cell>
          <cell r="B807">
            <v>4</v>
          </cell>
          <cell r="C807">
            <v>4</v>
          </cell>
        </row>
        <row r="808">
          <cell r="A808" t="str">
            <v>6726 СЛИВОЧНЫЕ ПМ сос п/о мгс 0.41кг 10шт.  ОСТАНКИНО</v>
          </cell>
          <cell r="B808">
            <v>72</v>
          </cell>
          <cell r="C808">
            <v>78</v>
          </cell>
        </row>
        <row r="809">
          <cell r="A809" t="str">
            <v>Айвазян А. Т. ИП Краснодарский край, г.о. город-курорт Сочи, г Адлер, ул Гастелло 38Г</v>
          </cell>
          <cell r="B809">
            <v>2</v>
          </cell>
          <cell r="C809">
            <v>2</v>
          </cell>
        </row>
        <row r="810">
          <cell r="A810" t="str">
            <v>Байрамов Э. А. ИП Краснодарский край, г.Сочи, ул.Виноградная, д.184</v>
          </cell>
          <cell r="B810">
            <v>3</v>
          </cell>
          <cell r="C810">
            <v>4</v>
          </cell>
        </row>
        <row r="811">
          <cell r="A811" t="str">
            <v>Байрамов Э. А. ИП Краснодарский край, г.Сочи, ул.Красноармейская, д.25</v>
          </cell>
          <cell r="B811">
            <v>2</v>
          </cell>
          <cell r="C811">
            <v>3</v>
          </cell>
        </row>
        <row r="812">
          <cell r="A812" t="str">
            <v>Белашов М. П. ИП Краснодарский край, г Сочи,р-н.Адлерский, с. Черешня, ул Владимировская, д.27 а</v>
          </cell>
          <cell r="B812">
            <v>1</v>
          </cell>
          <cell r="C812">
            <v>1</v>
          </cell>
        </row>
        <row r="813">
          <cell r="A813" t="str">
            <v>ВЕЛЕС ООО г. Сочи, с. Эстосадок, ул. Горная, 4 Бар</v>
          </cell>
          <cell r="B813">
            <v>5</v>
          </cell>
          <cell r="C813">
            <v>5</v>
          </cell>
        </row>
        <row r="814">
          <cell r="A814" t="str">
            <v>ВЕЛЕС ООО г. Сочи, ул. Фигурная, 23</v>
          </cell>
          <cell r="B814">
            <v>3</v>
          </cell>
          <cell r="C814">
            <v>3</v>
          </cell>
        </row>
        <row r="815">
          <cell r="A815" t="str">
            <v>Гезикова Т. С. ИП раснодарский край, г Сочи, р-н Лазаревский, Павлова, д. 81 Магазин Кофетун</v>
          </cell>
          <cell r="B815">
            <v>1</v>
          </cell>
          <cell r="C815">
            <v>1</v>
          </cell>
        </row>
        <row r="816">
          <cell r="A816" t="str">
            <v>Григорьев А. Е. ИП Краснодарский край, г. Сочи, Учительская ул., д. 27А,</v>
          </cell>
          <cell r="B816">
            <v>2</v>
          </cell>
          <cell r="C816">
            <v>3</v>
          </cell>
        </row>
        <row r="817">
          <cell r="A817" t="str">
            <v>Данелян А.К. ИП Краснодарский край,  г Сочи, с Эстосадок, ул Эстонская, д.19</v>
          </cell>
          <cell r="B817">
            <v>4</v>
          </cell>
          <cell r="C817">
            <v>4</v>
          </cell>
        </row>
        <row r="818">
          <cell r="A818" t="str">
            <v>Данелян Армен Герасимович ИП Краснодарский край, г Сочи, пгт Красная Поляна, ул Волоколамская, д. 33</v>
          </cell>
          <cell r="B818">
            <v>2</v>
          </cell>
          <cell r="C818">
            <v>2</v>
          </cell>
        </row>
        <row r="819">
          <cell r="A819" t="str">
            <v>Данелян Ю. В. ИП  г.о. город-курорт Сочи, г Сочи, с Эстосадок, ул Березовая, д. 104/5</v>
          </cell>
          <cell r="B819">
            <v>4</v>
          </cell>
          <cell r="C819">
            <v>4</v>
          </cell>
        </row>
        <row r="820">
          <cell r="A820" t="str">
            <v>Дремлюков В.В. ИП г Сочи, с Нижняя Шиловка, ул Мясникяна, д. 3</v>
          </cell>
          <cell r="B820">
            <v>1</v>
          </cell>
          <cell r="C820">
            <v>1</v>
          </cell>
        </row>
        <row r="821">
          <cell r="A821" t="str">
            <v>Зубкова А. Ю. ИП, г.Сочи, ул.Пасечная, 20</v>
          </cell>
          <cell r="B821">
            <v>2</v>
          </cell>
          <cell r="C821">
            <v>3</v>
          </cell>
        </row>
        <row r="822">
          <cell r="A822" t="str">
            <v>Карапетян А.О. ИП г Сочи, ПГТ Сириус ул. Перелетная, д. 6</v>
          </cell>
          <cell r="B822">
            <v>1</v>
          </cell>
          <cell r="C822">
            <v>1</v>
          </cell>
        </row>
        <row r="823">
          <cell r="A823" t="str">
            <v>Кебу Е.В. ИП  г.Сочи Адлерский район ул.Малиновая д.15</v>
          </cell>
          <cell r="B823">
            <v>2</v>
          </cell>
          <cell r="C823">
            <v>3</v>
          </cell>
        </row>
        <row r="824">
          <cell r="A824" t="str">
            <v>Кесьян К.В. ИП г Сочи, Ленина, д. 288</v>
          </cell>
          <cell r="B824">
            <v>3</v>
          </cell>
          <cell r="C824">
            <v>3</v>
          </cell>
        </row>
        <row r="825">
          <cell r="A825" t="str">
            <v>Кочконян А. Г. ИП Краснодарский край, г.Сочи, ул.Миндальная, д.7</v>
          </cell>
          <cell r="B825">
            <v>2</v>
          </cell>
          <cell r="C825">
            <v>2</v>
          </cell>
        </row>
        <row r="826">
          <cell r="A826" t="str">
            <v>Лаптев А. В. ИП Краснодарский край, г.Сочи, ул. Троицкая, д.32/1</v>
          </cell>
          <cell r="B826">
            <v>1</v>
          </cell>
          <cell r="C826">
            <v>1</v>
          </cell>
        </row>
        <row r="827">
          <cell r="A827" t="str">
            <v>Ованесьян С.В. ИП Краснодарский край,г Сочи, с Сергей-Поле, ул Славы, д. 126</v>
          </cell>
          <cell r="B827">
            <v>2</v>
          </cell>
          <cell r="C827">
            <v>2</v>
          </cell>
        </row>
        <row r="828">
          <cell r="A828" t="str">
            <v>Оганян Артур Эдуардович ИП Краснодарский край, г.Сочи, ул.Рабочий переулок, д.26</v>
          </cell>
          <cell r="B828">
            <v>3</v>
          </cell>
          <cell r="C828">
            <v>3</v>
          </cell>
        </row>
        <row r="829">
          <cell r="A829" t="str">
            <v>ООО Продкомпани 3 г.Сочи Центральный район ул. Гагарина 54</v>
          </cell>
          <cell r="B829">
            <v>1</v>
          </cell>
          <cell r="C829">
            <v>1</v>
          </cell>
        </row>
        <row r="830">
          <cell r="A830" t="str">
            <v>ООО Продкомпани 3 г.Сочи Центральный район ул. Дмитриевой 31</v>
          </cell>
          <cell r="B830">
            <v>2</v>
          </cell>
          <cell r="C830">
            <v>2</v>
          </cell>
        </row>
        <row r="831">
          <cell r="A831" t="str">
            <v>ООО Продкомпани 3 г.Сочи Центральный район ул. Пятигорская 17/56</v>
          </cell>
          <cell r="B831">
            <v>1</v>
          </cell>
          <cell r="C831">
            <v>1</v>
          </cell>
        </row>
        <row r="832">
          <cell r="A832" t="str">
            <v>Парцикян Р. А. ИП Краснодарский край,  г Сочи,Староохотничья ул., д. 8</v>
          </cell>
          <cell r="B832">
            <v>3</v>
          </cell>
          <cell r="C832">
            <v>3</v>
          </cell>
        </row>
        <row r="833">
          <cell r="A833" t="str">
            <v>ПОЖАРСКИЙ ООО г. Сочи ул. Ачшиховская, 68</v>
          </cell>
          <cell r="B833">
            <v>3</v>
          </cell>
          <cell r="C833">
            <v>3</v>
          </cell>
        </row>
        <row r="834">
          <cell r="A834" t="str">
            <v>ПОЖАРСКИЙ ООО г.Сочи, ул.Мира 142</v>
          </cell>
          <cell r="B834">
            <v>2</v>
          </cell>
          <cell r="C834">
            <v>2</v>
          </cell>
        </row>
        <row r="835">
          <cell r="A835" t="str">
            <v>Серегина А.А. ИП Краснодарский край, г.о. город-курорт Сочи, с Бестужевское, ул. Главная с/</v>
          </cell>
          <cell r="B835">
            <v>2</v>
          </cell>
          <cell r="C835">
            <v>2</v>
          </cell>
        </row>
        <row r="836">
          <cell r="A836" t="str">
            <v>Соуксиди Виктория Витальевна ИП Краснодарский край, г Сочи, с.Галицино, ул. Батайская, д. 47А</v>
          </cell>
          <cell r="B836">
            <v>2</v>
          </cell>
          <cell r="C836">
            <v>2</v>
          </cell>
        </row>
        <row r="837">
          <cell r="A837" t="str">
            <v>СФЕРА-92 ООО Краснодарский край, г. Сочи, ул. Донская (центральный Р-Н), д. 37/1, магазин КЛАСС</v>
          </cell>
          <cell r="B837">
            <v>2</v>
          </cell>
          <cell r="C837">
            <v>3</v>
          </cell>
        </row>
        <row r="838">
          <cell r="A838" t="str">
            <v>Тепаносян Н.В. ИП Краснодарский край, г.о. город-курорт Сочи, г Сочи, пер Юртовский, д. 1</v>
          </cell>
          <cell r="B838">
            <v>1</v>
          </cell>
          <cell r="C838">
            <v>1</v>
          </cell>
        </row>
        <row r="839">
          <cell r="A839" t="str">
            <v>ФЕНИКС ООО Краснодарский край, г. Сочи, пгт Красная Поляна, ул. Заповедная, дом 8</v>
          </cell>
          <cell r="B839">
            <v>2</v>
          </cell>
          <cell r="C839">
            <v>2</v>
          </cell>
        </row>
        <row r="840">
          <cell r="A840" t="str">
            <v>ФИРМА ПАРИТЕТЪ ООО Краснодарский край, г. Сочи, пер. Морской, дом 9</v>
          </cell>
          <cell r="B840">
            <v>1</v>
          </cell>
          <cell r="C840">
            <v>1</v>
          </cell>
        </row>
        <row r="841">
          <cell r="A841" t="str">
            <v>Хубулава О.Ш. ИП г Сочи, Просвящения, д. 118 б</v>
          </cell>
          <cell r="B841">
            <v>1</v>
          </cell>
          <cell r="C841">
            <v>1</v>
          </cell>
        </row>
        <row r="842">
          <cell r="A842" t="str">
            <v>Чолокян Н. А. ИП Краснодарский край, м.р-н Туапсинский, с.п. Георгиевское, Советская,д.27</v>
          </cell>
          <cell r="B842">
            <v>2</v>
          </cell>
          <cell r="C842">
            <v>2</v>
          </cell>
        </row>
        <row r="843">
          <cell r="A843" t="str">
            <v>Чучвара Алиса Германовна ИП Краснодарский край, г Сочи, р-н Адлерский, Мира, д. 44А</v>
          </cell>
          <cell r="B843">
            <v>1</v>
          </cell>
          <cell r="C843">
            <v>1</v>
          </cell>
        </row>
        <row r="844">
          <cell r="A844" t="str">
            <v>6750 МОЛОЧНЫЕ ГОСТ СН сос п/о мгс 0,41 кг 10шт ОСТАНКИНО</v>
          </cell>
          <cell r="B844">
            <v>9</v>
          </cell>
          <cell r="C844">
            <v>9</v>
          </cell>
        </row>
        <row r="845">
          <cell r="A845" t="str">
            <v>Байрамов Э. А. ИП Краснодарский край, г.Сочи, ул.Виноградная, д.184</v>
          </cell>
          <cell r="B845">
            <v>2</v>
          </cell>
          <cell r="C845">
            <v>2</v>
          </cell>
        </row>
        <row r="846">
          <cell r="A846" t="str">
            <v>Григорьев А. Е. ИП Краснодарский край, г. Сочи, Учительская ул., д. 27А,</v>
          </cell>
          <cell r="B846">
            <v>2</v>
          </cell>
          <cell r="C846">
            <v>2</v>
          </cell>
        </row>
        <row r="847">
          <cell r="A847" t="str">
            <v>Оганян Артур Эдуардович ИП Краснодарский край, г.Сочи, ул.Рабочий переулок, д.26</v>
          </cell>
          <cell r="B847">
            <v>2</v>
          </cell>
          <cell r="C847">
            <v>2</v>
          </cell>
        </row>
        <row r="848">
          <cell r="A848" t="str">
            <v>ООО Продкомпани 3 г.Сочи Центральный район ул. Гагарина 54</v>
          </cell>
          <cell r="B848">
            <v>2</v>
          </cell>
          <cell r="C848">
            <v>2</v>
          </cell>
        </row>
        <row r="849">
          <cell r="A849" t="str">
            <v>ФИРМА ПАРИТЕТЪ ООО Краснодарский край, г. Сочи, пер. Морской, дом 9</v>
          </cell>
          <cell r="B849">
            <v>1</v>
          </cell>
          <cell r="C849">
            <v>1</v>
          </cell>
        </row>
        <row r="850">
          <cell r="A850" t="str">
            <v>6041 МОЛОЧНЫЕ К ЗАВТРАКУ сос п/о мгс 1*3   ОСТАНКИНО</v>
          </cell>
          <cell r="B850">
            <v>3</v>
          </cell>
        </row>
        <row r="851">
          <cell r="A851" t="str">
            <v>ООО Эльдорадо, Ивановская 2а/5</v>
          </cell>
          <cell r="B851">
            <v>2</v>
          </cell>
        </row>
        <row r="852">
          <cell r="A852" t="str">
            <v>Парцикян Р. А. ИП Краснодарский край,  г Сочи,Староохотничья ул., д. 8</v>
          </cell>
          <cell r="B852">
            <v>1</v>
          </cell>
        </row>
        <row r="853">
          <cell r="A853" t="str">
            <v>4063 МЯСНАЯ Папа может вар п/о_Л   ОСТАНКИНО</v>
          </cell>
          <cell r="B853">
            <v>2.7</v>
          </cell>
          <cell r="C853">
            <v>2.6949999999999998</v>
          </cell>
        </row>
        <row r="854">
          <cell r="A854" t="str">
            <v>Парцикян Р. А. ИП Краснодарский край,  г Сочи,Староохотничья ул., д. 8</v>
          </cell>
          <cell r="B854">
            <v>2.7</v>
          </cell>
          <cell r="C854">
            <v>2.6949999999999998</v>
          </cell>
        </row>
        <row r="855">
          <cell r="A855" t="str">
            <v>5981 МОЛОЧНЫЕ ТРАДИЦ. сос п/о мгс 1*6_45с   ОСТАНКИНО</v>
          </cell>
          <cell r="B855">
            <v>2</v>
          </cell>
          <cell r="C855">
            <v>2.13</v>
          </cell>
        </row>
        <row r="856">
          <cell r="A856" t="str">
            <v>Миносян С. М. ИП  Краснодарский край, г Сочи, с Нижняя Шиловка, ул Светогорская, д. 104</v>
          </cell>
          <cell r="B856">
            <v>1</v>
          </cell>
          <cell r="C856">
            <v>1.06</v>
          </cell>
        </row>
        <row r="857">
          <cell r="A857" t="str">
            <v>Парцикян Р. А. ИП Краснодарский край,  г Сочи,Староохотничья ул., д. 8</v>
          </cell>
          <cell r="B857">
            <v>1</v>
          </cell>
          <cell r="C857">
            <v>1.07</v>
          </cell>
        </row>
        <row r="858">
          <cell r="A858" t="str">
            <v>6607 С ГОВЯДИНОЙ ПМ сар б/о мгс 1*3_45с  ОСТАНКИНО</v>
          </cell>
          <cell r="B858">
            <v>4</v>
          </cell>
          <cell r="C858">
            <v>4.0380000000000003</v>
          </cell>
        </row>
        <row r="859">
          <cell r="A859" t="str">
            <v>Кочконян А. Г. ИП Краснодарский край, г.Сочи, ул.Миндальная, д.7</v>
          </cell>
          <cell r="B859">
            <v>1</v>
          </cell>
          <cell r="C859">
            <v>1.018</v>
          </cell>
        </row>
        <row r="860">
          <cell r="A860" t="str">
            <v>Парцикян Р. А. ИП Краснодарский край,  г Сочи,Староохотничья ул., д. 8</v>
          </cell>
          <cell r="B860">
            <v>1</v>
          </cell>
          <cell r="C860">
            <v>1.002</v>
          </cell>
        </row>
        <row r="861">
          <cell r="A861" t="str">
            <v>Техник ООО Краснодарский край, р-н Адлерский, ул Ленина, д. 156</v>
          </cell>
          <cell r="B861">
            <v>2</v>
          </cell>
          <cell r="C861">
            <v>2.0179999999999998</v>
          </cell>
        </row>
        <row r="862">
          <cell r="A862" t="str">
            <v>6716 ОСОБАЯ Коровино (в сетке) 0.5кг 8шт.  ОСТАНКИНО</v>
          </cell>
          <cell r="B862">
            <v>34</v>
          </cell>
          <cell r="C862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75"/>
  <sheetViews>
    <sheetView tabSelected="1" workbookViewId="0">
      <selection activeCell="F18" sqref="F18"/>
    </sheetView>
  </sheetViews>
  <sheetFormatPr defaultColWidth="10.5" defaultRowHeight="11.45" customHeight="1" outlineLevelRow="2" x14ac:dyDescent="0.2"/>
  <cols>
    <col min="1" max="1" width="66.1640625" style="1" customWidth="1"/>
    <col min="2" max="5" width="10.1640625" style="7" customWidth="1"/>
    <col min="6" max="6" width="9.83203125" customWidth="1"/>
    <col min="7" max="7" width="7.83203125" customWidth="1"/>
    <col min="8" max="8" width="8.6640625" customWidth="1"/>
    <col min="9" max="9" width="8.83203125" style="27" customWidth="1"/>
    <col min="10" max="10" width="9.5" customWidth="1"/>
    <col min="12" max="12" width="8.6640625" customWidth="1"/>
  </cols>
  <sheetData>
    <row r="1" spans="1:21" s="1" customFormat="1" ht="9.9499999999999993" customHeight="1" x14ac:dyDescent="0.2">
      <c r="B1" s="7"/>
      <c r="C1" s="7"/>
      <c r="D1" s="7"/>
      <c r="E1" s="7"/>
      <c r="I1" s="25"/>
    </row>
    <row r="2" spans="1:21" s="1" customFormat="1" ht="9.9499999999999993" customHeight="1" x14ac:dyDescent="0.2">
      <c r="B2" s="7"/>
      <c r="C2" s="7"/>
      <c r="D2" s="7"/>
      <c r="E2" s="7"/>
      <c r="I2" s="25"/>
    </row>
    <row r="3" spans="1:21" s="1" customFormat="1" ht="9.9499999999999993" customHeight="1" x14ac:dyDescent="0.2">
      <c r="B3" s="7"/>
      <c r="C3" s="7"/>
      <c r="D3" s="19" t="s">
        <v>91</v>
      </c>
      <c r="E3" s="7"/>
      <c r="I3" s="26" t="s">
        <v>91</v>
      </c>
      <c r="J3" s="20" t="s">
        <v>91</v>
      </c>
      <c r="K3" s="22">
        <v>45325</v>
      </c>
      <c r="L3" s="22">
        <v>45332</v>
      </c>
      <c r="M3" s="20" t="s">
        <v>91</v>
      </c>
      <c r="T3" s="22"/>
      <c r="U3" s="22"/>
    </row>
    <row r="4" spans="1:21" ht="12.95" customHeight="1" x14ac:dyDescent="0.2">
      <c r="A4" s="3" t="s">
        <v>5</v>
      </c>
      <c r="B4" s="29" t="s">
        <v>0</v>
      </c>
      <c r="C4" s="29" t="s">
        <v>1</v>
      </c>
      <c r="D4" s="29" t="s">
        <v>2</v>
      </c>
      <c r="E4" s="29" t="s">
        <v>3</v>
      </c>
      <c r="F4" s="32" t="s">
        <v>71</v>
      </c>
      <c r="G4" s="32" t="s">
        <v>72</v>
      </c>
      <c r="H4" s="29" t="s">
        <v>73</v>
      </c>
      <c r="I4" s="29" t="s">
        <v>74</v>
      </c>
      <c r="J4" s="35" t="s">
        <v>75</v>
      </c>
      <c r="K4" s="29" t="s">
        <v>76</v>
      </c>
      <c r="L4" s="29" t="s">
        <v>77</v>
      </c>
      <c r="M4" s="29" t="s">
        <v>78</v>
      </c>
      <c r="N4" s="29" t="s">
        <v>79</v>
      </c>
      <c r="O4" s="29" t="s">
        <v>80</v>
      </c>
      <c r="P4" s="29" t="s">
        <v>92</v>
      </c>
      <c r="Q4" s="29" t="s">
        <v>89</v>
      </c>
      <c r="R4" s="29" t="s">
        <v>90</v>
      </c>
      <c r="S4" s="29" t="s">
        <v>81</v>
      </c>
      <c r="T4" s="29" t="s">
        <v>82</v>
      </c>
      <c r="U4" s="13" t="s">
        <v>82</v>
      </c>
    </row>
    <row r="5" spans="1:21" ht="26.1" customHeight="1" x14ac:dyDescent="0.2">
      <c r="A5" s="4"/>
      <c r="B5" s="31"/>
      <c r="C5" s="31"/>
      <c r="D5" s="31"/>
      <c r="E5" s="31"/>
      <c r="F5" s="33"/>
      <c r="G5" s="33"/>
      <c r="H5" s="30"/>
      <c r="I5" s="30"/>
      <c r="J5" s="36"/>
      <c r="K5" s="30"/>
      <c r="L5" s="30"/>
      <c r="M5" s="30"/>
      <c r="N5" s="30"/>
      <c r="O5" s="30"/>
      <c r="P5" s="30"/>
      <c r="Q5" s="30"/>
      <c r="R5" s="30"/>
      <c r="S5" s="30"/>
      <c r="T5" s="30"/>
      <c r="U5" s="13"/>
    </row>
    <row r="6" spans="1:21" ht="11.1" customHeight="1" x14ac:dyDescent="0.2">
      <c r="A6" s="5" t="s">
        <v>6</v>
      </c>
      <c r="B6" s="9"/>
      <c r="C6" s="9"/>
      <c r="D6" s="10"/>
      <c r="E6" s="10"/>
      <c r="F6" s="34"/>
      <c r="G6" s="34"/>
      <c r="H6" s="31"/>
      <c r="I6" s="31"/>
      <c r="J6" s="37"/>
      <c r="K6" s="31"/>
      <c r="L6" s="31"/>
      <c r="M6" s="31"/>
      <c r="N6" s="31"/>
      <c r="O6" s="31"/>
      <c r="P6" s="31"/>
      <c r="Q6" s="31"/>
      <c r="R6" s="31"/>
      <c r="S6" s="31"/>
      <c r="T6" s="31"/>
      <c r="U6" s="13"/>
    </row>
    <row r="7" spans="1:21" ht="11.1" customHeight="1" outlineLevel="1" x14ac:dyDescent="0.2">
      <c r="A7" s="5" t="s">
        <v>7</v>
      </c>
      <c r="B7" s="10"/>
      <c r="C7" s="10"/>
      <c r="D7" s="21">
        <f>SUM(D8:D74)</f>
        <v>1680.9470000000001</v>
      </c>
      <c r="E7" s="21">
        <f>SUM(E8:E74)</f>
        <v>2492.393</v>
      </c>
      <c r="I7" s="21">
        <f>SUM(I8:I74)</f>
        <v>1799.7</v>
      </c>
      <c r="J7" s="21">
        <f>SUM(J8:J74)</f>
        <v>-118.75299999999999</v>
      </c>
      <c r="K7" s="21">
        <f>SUM(K8:K74)</f>
        <v>1542</v>
      </c>
      <c r="L7" s="21"/>
      <c r="M7" s="21">
        <f>SUM(R8:R74)</f>
        <v>561.43339999999989</v>
      </c>
      <c r="P7" s="21">
        <f>SUM(P8:P74)</f>
        <v>399.69639999999993</v>
      </c>
      <c r="Q7" s="21">
        <f>SUM(Q8:Q74)</f>
        <v>541.65800000000002</v>
      </c>
      <c r="R7" s="28">
        <f>SUM(R8:R74)</f>
        <v>561.43339999999989</v>
      </c>
      <c r="T7" s="21">
        <f>SUM(T8:T74)</f>
        <v>425.87999999999994</v>
      </c>
      <c r="U7" s="21">
        <f>SUM(U8:U74)</f>
        <v>416.21999999999997</v>
      </c>
    </row>
    <row r="8" spans="1:21" ht="11.1" customHeight="1" outlineLevel="2" x14ac:dyDescent="0.2">
      <c r="A8" s="6" t="s">
        <v>8</v>
      </c>
      <c r="B8" s="11">
        <v>0</v>
      </c>
      <c r="C8" s="11">
        <v>0</v>
      </c>
      <c r="D8" s="11">
        <v>0</v>
      </c>
      <c r="E8" s="11">
        <v>0</v>
      </c>
      <c r="G8" s="14">
        <v>1</v>
      </c>
      <c r="H8" s="18">
        <v>45</v>
      </c>
      <c r="I8" s="7">
        <v>0</v>
      </c>
      <c r="J8" s="17">
        <f>D8-I8</f>
        <v>0</v>
      </c>
      <c r="K8" s="18"/>
      <c r="L8" s="18"/>
      <c r="M8" s="7">
        <f t="shared" ref="M8:M39" si="0">D8/5</f>
        <v>0</v>
      </c>
      <c r="N8" s="7" t="e">
        <f>(E8+K8+L8)/M8</f>
        <v>#DIV/0!</v>
      </c>
      <c r="O8" s="7" t="e">
        <f t="shared" ref="O8:O28" si="1">E8/R8</f>
        <v>#DIV/0!</v>
      </c>
      <c r="P8" s="7">
        <f>VLOOKUP(A:A,[1]TDSheet!$A:$U,13,0)</f>
        <v>0.62019999999999997</v>
      </c>
      <c r="Q8" s="7">
        <f>VLOOKUP(A:A,[2]TDSheet!$A:$U,13,0)</f>
        <v>0</v>
      </c>
      <c r="R8" s="7">
        <f>VLOOKUP(A:A,[3]TDSheet!$A:$V,14,0)</f>
        <v>0</v>
      </c>
      <c r="T8" s="18">
        <f>L8*G8</f>
        <v>0</v>
      </c>
      <c r="U8" s="18">
        <f>K8*G8</f>
        <v>0</v>
      </c>
    </row>
    <row r="9" spans="1:21" ht="11.1" customHeight="1" outlineLevel="2" x14ac:dyDescent="0.2">
      <c r="A9" s="6" t="s">
        <v>9</v>
      </c>
      <c r="B9" s="11">
        <f>VLOOKUP(A:A,[4]TDSheet!$A:$E,2,0)</f>
        <v>17.433</v>
      </c>
      <c r="C9" s="11">
        <f>VLOOKUP(A:A,[4]TDSheet!$A:$E,3,0)</f>
        <v>0</v>
      </c>
      <c r="D9" s="11">
        <f>VLOOKUP(A:A,[5]TDSheet!$A$9:$C$862,3,0)</f>
        <v>2.6949999999999998</v>
      </c>
      <c r="E9" s="11">
        <f>VLOOKUP(A:A,[4]TDSheet!$A:$E,5,0)</f>
        <v>14.738</v>
      </c>
      <c r="G9" s="14">
        <v>1</v>
      </c>
      <c r="H9" s="18">
        <v>60</v>
      </c>
      <c r="I9" s="7">
        <f>VLOOKUP(A:A,[5]TDSheet!$A$10:$C$862,2,0)</f>
        <v>2.7</v>
      </c>
      <c r="J9" s="17">
        <f t="shared" ref="J9:J74" si="2">D9-I9</f>
        <v>-5.0000000000003375E-3</v>
      </c>
      <c r="K9" s="18"/>
      <c r="L9" s="18"/>
      <c r="M9" s="7">
        <f t="shared" si="0"/>
        <v>0.53899999999999992</v>
      </c>
      <c r="N9" s="7">
        <f t="shared" ref="N9:N72" si="3">(E9+K9+L9)/M9</f>
        <v>27.343228200371062</v>
      </c>
      <c r="O9" s="7">
        <f t="shared" si="1"/>
        <v>13.526064610866371</v>
      </c>
      <c r="P9" s="7">
        <f>VLOOKUP(A:A,[1]TDSheet!$A:$U,13,0)</f>
        <v>1.0816000000000001</v>
      </c>
      <c r="Q9" s="7">
        <f>VLOOKUP(A:A,[2]TDSheet!$A:$U,13,0)</f>
        <v>1.0896000000000001</v>
      </c>
      <c r="R9" s="7">
        <f>VLOOKUP(A:A,[3]TDSheet!$A:$V,14,0)</f>
        <v>1.0896000000000001</v>
      </c>
      <c r="T9" s="18">
        <f t="shared" ref="T9:T72" si="4">L9*G9</f>
        <v>0</v>
      </c>
      <c r="U9" s="18">
        <f t="shared" ref="U8:U39" si="5">K9*G9</f>
        <v>0</v>
      </c>
    </row>
    <row r="10" spans="1:21" ht="11.1" customHeight="1" outlineLevel="2" x14ac:dyDescent="0.2">
      <c r="A10" s="6" t="s">
        <v>10</v>
      </c>
      <c r="B10" s="11">
        <v>0</v>
      </c>
      <c r="C10" s="11">
        <v>0</v>
      </c>
      <c r="D10" s="11">
        <v>0</v>
      </c>
      <c r="E10" s="11">
        <v>0</v>
      </c>
      <c r="F10" s="24" t="s">
        <v>88</v>
      </c>
      <c r="G10" s="16">
        <v>1</v>
      </c>
      <c r="H10" s="18">
        <v>30</v>
      </c>
      <c r="I10" s="7">
        <v>0</v>
      </c>
      <c r="J10" s="17">
        <f t="shared" si="2"/>
        <v>0</v>
      </c>
      <c r="K10" s="18"/>
      <c r="L10" s="18"/>
      <c r="M10" s="7">
        <f t="shared" si="0"/>
        <v>0</v>
      </c>
      <c r="N10" s="7" t="e">
        <f t="shared" si="3"/>
        <v>#DIV/0!</v>
      </c>
      <c r="O10" s="7" t="e">
        <f t="shared" si="1"/>
        <v>#DIV/0!</v>
      </c>
      <c r="P10" s="7">
        <f>VLOOKUP(A:A,[1]TDSheet!$A:$U,13,0)</f>
        <v>0</v>
      </c>
      <c r="Q10" s="7">
        <f>VLOOKUP(A:A,[2]TDSheet!$A:$U,13,0)</f>
        <v>0.58719999999999994</v>
      </c>
      <c r="R10" s="7">
        <f>VLOOKUP(A:A,[3]TDSheet!$A:$V,14,0)</f>
        <v>0</v>
      </c>
      <c r="T10" s="18">
        <f t="shared" si="4"/>
        <v>0</v>
      </c>
      <c r="U10" s="18">
        <f t="shared" si="5"/>
        <v>0</v>
      </c>
    </row>
    <row r="11" spans="1:21" ht="11.1" customHeight="1" outlineLevel="2" x14ac:dyDescent="0.2">
      <c r="A11" s="6" t="s">
        <v>11</v>
      </c>
      <c r="B11" s="11">
        <v>0</v>
      </c>
      <c r="C11" s="11">
        <v>0</v>
      </c>
      <c r="D11" s="11">
        <v>0</v>
      </c>
      <c r="E11" s="11">
        <v>0</v>
      </c>
      <c r="F11" s="24" t="s">
        <v>88</v>
      </c>
      <c r="G11" s="14">
        <v>1</v>
      </c>
      <c r="H11" s="18">
        <v>30</v>
      </c>
      <c r="I11" s="7">
        <v>0</v>
      </c>
      <c r="J11" s="17">
        <f t="shared" si="2"/>
        <v>0</v>
      </c>
      <c r="K11" s="18"/>
      <c r="L11" s="18"/>
      <c r="M11" s="7">
        <f t="shared" si="0"/>
        <v>0</v>
      </c>
      <c r="N11" s="7" t="e">
        <f t="shared" si="3"/>
        <v>#DIV/0!</v>
      </c>
      <c r="O11" s="7" t="e">
        <f t="shared" si="1"/>
        <v>#DIV/0!</v>
      </c>
      <c r="P11" s="7">
        <f>VLOOKUP(A:A,[1]TDSheet!$A:$U,13,0)</f>
        <v>0</v>
      </c>
      <c r="Q11" s="7">
        <f>VLOOKUP(A:A,[2]TDSheet!$A:$U,13,0)</f>
        <v>0</v>
      </c>
      <c r="R11" s="7">
        <f>VLOOKUP(A:A,[3]TDSheet!$A:$V,14,0)</f>
        <v>0</v>
      </c>
      <c r="T11" s="18">
        <f t="shared" si="4"/>
        <v>0</v>
      </c>
      <c r="U11" s="18">
        <f t="shared" si="5"/>
        <v>0</v>
      </c>
    </row>
    <row r="12" spans="1:21" ht="11.1" customHeight="1" outlineLevel="2" x14ac:dyDescent="0.2">
      <c r="A12" s="6" t="s">
        <v>12</v>
      </c>
      <c r="B12" s="11">
        <f>VLOOKUP(A:A,[4]TDSheet!$A:$E,2,0)</f>
        <v>1.07</v>
      </c>
      <c r="C12" s="11">
        <f>VLOOKUP(A:A,[4]TDSheet!$A:$E,3,0)</f>
        <v>6.3680000000000003</v>
      </c>
      <c r="D12" s="11">
        <f>VLOOKUP(A:A,[5]TDSheet!$A$9:$C$862,3,0)</f>
        <v>2.13</v>
      </c>
      <c r="E12" s="11">
        <f>VLOOKUP(A:A,[4]TDSheet!$A:$E,5,0)</f>
        <v>5.3079999999999998</v>
      </c>
      <c r="G12" s="15">
        <v>1</v>
      </c>
      <c r="H12" s="18">
        <v>45</v>
      </c>
      <c r="I12" s="7">
        <f>VLOOKUP(A:A,[5]TDSheet!$A$10:$C$862,2,0)</f>
        <v>2</v>
      </c>
      <c r="J12" s="17">
        <f t="shared" si="2"/>
        <v>0.12999999999999989</v>
      </c>
      <c r="K12" s="18">
        <v>12</v>
      </c>
      <c r="L12" s="18"/>
      <c r="M12" s="7">
        <f t="shared" si="0"/>
        <v>0.42599999999999999</v>
      </c>
      <c r="N12" s="7">
        <f t="shared" si="3"/>
        <v>40.629107981220656</v>
      </c>
      <c r="O12" s="7" t="e">
        <f t="shared" si="1"/>
        <v>#DIV/0!</v>
      </c>
      <c r="P12" s="7">
        <f>VLOOKUP(A:A,[1]TDSheet!$A:$U,13,0)</f>
        <v>2.3603999999999998</v>
      </c>
      <c r="Q12" s="7">
        <f>VLOOKUP(A:A,[2]TDSheet!$A:$U,13,0)</f>
        <v>0</v>
      </c>
      <c r="R12" s="7">
        <f>VLOOKUP(A:A,[3]TDSheet!$A:$V,14,0)</f>
        <v>0</v>
      </c>
      <c r="T12" s="18">
        <f t="shared" si="4"/>
        <v>0</v>
      </c>
      <c r="U12" s="18">
        <f t="shared" si="5"/>
        <v>12</v>
      </c>
    </row>
    <row r="13" spans="1:21" ht="11.1" customHeight="1" outlineLevel="2" x14ac:dyDescent="0.2">
      <c r="A13" s="6" t="s">
        <v>13</v>
      </c>
      <c r="B13" s="11">
        <f>VLOOKUP(A:A,[4]TDSheet!$A:$E,2,0)</f>
        <v>6.2E-2</v>
      </c>
      <c r="C13" s="11">
        <f>VLOOKUP(A:A,[4]TDSheet!$A:$E,3,0)</f>
        <v>0</v>
      </c>
      <c r="D13" s="11">
        <f>VLOOKUP(A:A,[5]TDSheet!$A$9:$C$862,3,0)</f>
        <v>0</v>
      </c>
      <c r="E13" s="11">
        <f>VLOOKUP(A:A,[4]TDSheet!$A:$E,5,0)</f>
        <v>6.2E-2</v>
      </c>
      <c r="G13" s="15">
        <v>1</v>
      </c>
      <c r="H13" s="18">
        <v>45</v>
      </c>
      <c r="I13" s="7">
        <f>VLOOKUP(A:A,[5]TDSheet!$A$10:$C$862,2,0)</f>
        <v>3</v>
      </c>
      <c r="J13" s="17">
        <f t="shared" si="2"/>
        <v>-3</v>
      </c>
      <c r="K13" s="18">
        <v>12</v>
      </c>
      <c r="L13" s="18"/>
      <c r="M13" s="7">
        <f t="shared" si="0"/>
        <v>0</v>
      </c>
      <c r="N13" s="7" t="e">
        <f t="shared" si="3"/>
        <v>#DIV/0!</v>
      </c>
      <c r="O13" s="7">
        <f t="shared" si="1"/>
        <v>4.3612830613393362E-2</v>
      </c>
      <c r="P13" s="7">
        <f>VLOOKUP(A:A,[1]TDSheet!$A:$U,13,0)</f>
        <v>2.31</v>
      </c>
      <c r="Q13" s="7">
        <f>VLOOKUP(A:A,[2]TDSheet!$A:$U,13,0)</f>
        <v>0</v>
      </c>
      <c r="R13" s="7">
        <f>VLOOKUP(A:A,[3]TDSheet!$A:$V,14,0)</f>
        <v>1.4216</v>
      </c>
      <c r="T13" s="18">
        <f t="shared" si="4"/>
        <v>0</v>
      </c>
      <c r="U13" s="18">
        <f t="shared" si="5"/>
        <v>12</v>
      </c>
    </row>
    <row r="14" spans="1:21" ht="11.1" customHeight="1" outlineLevel="2" x14ac:dyDescent="0.2">
      <c r="A14" s="6" t="s">
        <v>14</v>
      </c>
      <c r="B14" s="11">
        <f>VLOOKUP(A:A,[4]TDSheet!$A:$E,2,0)</f>
        <v>-102.328</v>
      </c>
      <c r="C14" s="11">
        <f>VLOOKUP(A:A,[4]TDSheet!$A:$E,3,0)</f>
        <v>12.12</v>
      </c>
      <c r="D14" s="11">
        <f>VLOOKUP(A:A,[5]TDSheet!$A$9:$C$862,3,0)</f>
        <v>4.0380000000000003</v>
      </c>
      <c r="E14" s="11">
        <f>VLOOKUP(A:A,[4]TDSheet!$A:$E,5,0)</f>
        <v>-94.245999999999995</v>
      </c>
      <c r="G14" s="15">
        <v>1</v>
      </c>
      <c r="H14" s="18">
        <v>45</v>
      </c>
      <c r="I14" s="7">
        <f>VLOOKUP(A:A,[5]TDSheet!$A$10:$C$862,2,0)</f>
        <v>4</v>
      </c>
      <c r="J14" s="17">
        <f t="shared" si="2"/>
        <v>3.8000000000000256E-2</v>
      </c>
      <c r="K14" s="18"/>
      <c r="L14" s="18"/>
      <c r="M14" s="7">
        <f t="shared" si="0"/>
        <v>0.8076000000000001</v>
      </c>
      <c r="N14" s="7">
        <f t="shared" si="3"/>
        <v>-116.69886082218919</v>
      </c>
      <c r="O14" s="7">
        <f t="shared" si="1"/>
        <v>-5.0580153491117903</v>
      </c>
      <c r="P14" s="7">
        <f>VLOOKUP(A:A,[1]TDSheet!$A:$U,13,0)</f>
        <v>0.59519999999999995</v>
      </c>
      <c r="Q14" s="7">
        <f>VLOOKUP(A:A,[2]TDSheet!$A:$U,13,0)</f>
        <v>2.1812</v>
      </c>
      <c r="R14" s="7">
        <f>VLOOKUP(A:A,[3]TDSheet!$A:$V,14,0)</f>
        <v>18.633000000000003</v>
      </c>
      <c r="T14" s="18">
        <f t="shared" si="4"/>
        <v>0</v>
      </c>
      <c r="U14" s="18">
        <f t="shared" si="5"/>
        <v>0</v>
      </c>
    </row>
    <row r="15" spans="1:21" ht="11.1" customHeight="1" outlineLevel="2" x14ac:dyDescent="0.2">
      <c r="A15" s="6" t="s">
        <v>15</v>
      </c>
      <c r="B15" s="11">
        <f>VLOOKUP(A:A,[4]TDSheet!$A:$E,2,0)</f>
        <v>23</v>
      </c>
      <c r="C15" s="11">
        <f>VLOOKUP(A:A,[4]TDSheet!$A:$E,3,0)</f>
        <v>0</v>
      </c>
      <c r="D15" s="11">
        <f>VLOOKUP(A:A,[5]TDSheet!$A$9:$C$862,3,0)</f>
        <v>15</v>
      </c>
      <c r="E15" s="11">
        <f>VLOOKUP(A:A,[4]TDSheet!$A:$E,5,0)</f>
        <v>8</v>
      </c>
      <c r="G15" s="15">
        <v>0.33</v>
      </c>
      <c r="H15" s="18"/>
      <c r="I15" s="7">
        <f>VLOOKUP(A:A,[5]TDSheet!$A$10:$C$862,2,0)</f>
        <v>15</v>
      </c>
      <c r="J15" s="17">
        <f t="shared" si="2"/>
        <v>0</v>
      </c>
      <c r="K15" s="18">
        <v>18</v>
      </c>
      <c r="L15" s="18">
        <v>18</v>
      </c>
      <c r="M15" s="7">
        <f t="shared" si="0"/>
        <v>3</v>
      </c>
      <c r="N15" s="7">
        <f t="shared" si="3"/>
        <v>14.666666666666666</v>
      </c>
      <c r="O15" s="7">
        <f t="shared" si="1"/>
        <v>3.3333333333333335</v>
      </c>
      <c r="P15" s="7">
        <f>VLOOKUP(A:A,[1]TDSheet!$A:$U,13,0)</f>
        <v>3.8</v>
      </c>
      <c r="Q15" s="7">
        <f>VLOOKUP(A:A,[2]TDSheet!$A:$U,13,0)</f>
        <v>4.8</v>
      </c>
      <c r="R15" s="7">
        <f>VLOOKUP(A:A,[3]TDSheet!$A:$V,14,0)</f>
        <v>2.4</v>
      </c>
      <c r="T15" s="18">
        <f t="shared" si="4"/>
        <v>5.94</v>
      </c>
      <c r="U15" s="18">
        <f t="shared" si="5"/>
        <v>5.94</v>
      </c>
    </row>
    <row r="16" spans="1:21" ht="11.1" customHeight="1" outlineLevel="2" x14ac:dyDescent="0.2">
      <c r="A16" s="6" t="s">
        <v>16</v>
      </c>
      <c r="B16" s="11">
        <f>VLOOKUP(A:A,[4]TDSheet!$A:$E,2,0)</f>
        <v>112</v>
      </c>
      <c r="C16" s="11">
        <f>VLOOKUP(A:A,[4]TDSheet!$A:$E,3,0)</f>
        <v>80</v>
      </c>
      <c r="D16" s="11">
        <f>VLOOKUP(A:A,[5]TDSheet!$A$9:$C$862,3,0)</f>
        <v>34</v>
      </c>
      <c r="E16" s="11">
        <f>VLOOKUP(A:A,[4]TDSheet!$A:$E,5,0)</f>
        <v>154</v>
      </c>
      <c r="G16" s="16">
        <v>0.245</v>
      </c>
      <c r="H16" s="18"/>
      <c r="I16" s="7">
        <f>VLOOKUP(A:A,[5]TDSheet!$A$10:$C$862,2,0)</f>
        <v>33</v>
      </c>
      <c r="J16" s="17">
        <f t="shared" si="2"/>
        <v>1</v>
      </c>
      <c r="K16" s="18"/>
      <c r="L16" s="18"/>
      <c r="M16" s="7">
        <f t="shared" si="0"/>
        <v>6.8</v>
      </c>
      <c r="N16" s="7">
        <f t="shared" si="3"/>
        <v>22.647058823529413</v>
      </c>
      <c r="O16" s="7">
        <f t="shared" si="1"/>
        <v>9.625</v>
      </c>
      <c r="P16" s="7">
        <f>VLOOKUP(A:A,[1]TDSheet!$A:$U,13,0)</f>
        <v>5</v>
      </c>
      <c r="Q16" s="7">
        <f>VLOOKUP(A:A,[2]TDSheet!$A:$U,13,0)</f>
        <v>9.1999999999999993</v>
      </c>
      <c r="R16" s="7">
        <f>VLOOKUP(A:A,[3]TDSheet!$A:$V,14,0)</f>
        <v>16</v>
      </c>
      <c r="T16" s="18">
        <f t="shared" si="4"/>
        <v>0</v>
      </c>
      <c r="U16" s="18">
        <f t="shared" si="5"/>
        <v>0</v>
      </c>
    </row>
    <row r="17" spans="1:21" ht="11.1" customHeight="1" outlineLevel="2" x14ac:dyDescent="0.2">
      <c r="A17" s="6" t="s">
        <v>17</v>
      </c>
      <c r="B17" s="11">
        <f>VLOOKUP(A:A,[4]TDSheet!$A:$E,2,0)</f>
        <v>176</v>
      </c>
      <c r="C17" s="11">
        <f>VLOOKUP(A:A,[4]TDSheet!$A:$E,3,0)</f>
        <v>0</v>
      </c>
      <c r="D17" s="11">
        <f>VLOOKUP(A:A,[5]TDSheet!$A$9:$C$862,3,0)</f>
        <v>27</v>
      </c>
      <c r="E17" s="11">
        <f>VLOOKUP(A:A,[4]TDSheet!$A:$E,5,0)</f>
        <v>148</v>
      </c>
      <c r="G17" s="16">
        <v>0.25</v>
      </c>
      <c r="H17" s="18"/>
      <c r="I17" s="7">
        <f>VLOOKUP(A:A,[5]TDSheet!$A$10:$C$862,2,0)</f>
        <v>26</v>
      </c>
      <c r="J17" s="17">
        <f t="shared" si="2"/>
        <v>1</v>
      </c>
      <c r="K17" s="18"/>
      <c r="L17" s="18"/>
      <c r="M17" s="7">
        <f t="shared" si="0"/>
        <v>5.4</v>
      </c>
      <c r="N17" s="7">
        <f t="shared" si="3"/>
        <v>27.407407407407405</v>
      </c>
      <c r="O17" s="7">
        <f t="shared" si="1"/>
        <v>20</v>
      </c>
      <c r="P17" s="7">
        <f>VLOOKUP(A:A,[1]TDSheet!$A:$U,13,0)</f>
        <v>2.6</v>
      </c>
      <c r="Q17" s="7">
        <f>VLOOKUP(A:A,[2]TDSheet!$A:$U,13,0)</f>
        <v>4.2</v>
      </c>
      <c r="R17" s="7">
        <f>VLOOKUP(A:A,[3]TDSheet!$A:$V,14,0)</f>
        <v>7.4</v>
      </c>
      <c r="T17" s="18">
        <f t="shared" si="4"/>
        <v>0</v>
      </c>
      <c r="U17" s="18">
        <f t="shared" si="5"/>
        <v>0</v>
      </c>
    </row>
    <row r="18" spans="1:21" ht="11.1" customHeight="1" outlineLevel="2" x14ac:dyDescent="0.2">
      <c r="A18" s="6" t="s">
        <v>18</v>
      </c>
      <c r="B18" s="11">
        <v>0</v>
      </c>
      <c r="C18" s="11">
        <v>0</v>
      </c>
      <c r="D18" s="11">
        <v>0</v>
      </c>
      <c r="E18" s="11">
        <v>0</v>
      </c>
      <c r="G18" s="16">
        <v>0.35</v>
      </c>
      <c r="H18" s="18"/>
      <c r="I18" s="7">
        <v>0</v>
      </c>
      <c r="J18" s="17">
        <f t="shared" si="2"/>
        <v>0</v>
      </c>
      <c r="K18" s="18"/>
      <c r="L18" s="18"/>
      <c r="M18" s="7">
        <f t="shared" si="0"/>
        <v>0</v>
      </c>
      <c r="N18" s="7" t="e">
        <f t="shared" si="3"/>
        <v>#DIV/0!</v>
      </c>
      <c r="O18" s="7" t="e">
        <f t="shared" si="1"/>
        <v>#DIV/0!</v>
      </c>
      <c r="P18" s="7">
        <f>VLOOKUP(A:A,[1]TDSheet!$A:$U,13,0)</f>
        <v>0</v>
      </c>
      <c r="Q18" s="7">
        <f>VLOOKUP(A:A,[2]TDSheet!$A:$U,13,0)</f>
        <v>0</v>
      </c>
      <c r="R18" s="7">
        <f>VLOOKUP(A:A,[3]TDSheet!$A:$V,14,0)</f>
        <v>0</v>
      </c>
      <c r="T18" s="18">
        <f t="shared" si="4"/>
        <v>0</v>
      </c>
      <c r="U18" s="18">
        <f t="shared" si="5"/>
        <v>0</v>
      </c>
    </row>
    <row r="19" spans="1:21" ht="11.1" customHeight="1" outlineLevel="2" x14ac:dyDescent="0.2">
      <c r="A19" s="23" t="s">
        <v>86</v>
      </c>
      <c r="B19" s="11">
        <v>0</v>
      </c>
      <c r="C19" s="11">
        <v>0</v>
      </c>
      <c r="D19" s="11">
        <v>0</v>
      </c>
      <c r="E19" s="11">
        <v>0</v>
      </c>
      <c r="G19" s="16">
        <v>0.09</v>
      </c>
      <c r="H19" s="18">
        <v>60</v>
      </c>
      <c r="I19" s="7">
        <v>0</v>
      </c>
      <c r="J19" s="17">
        <v>0</v>
      </c>
      <c r="K19" s="18"/>
      <c r="L19" s="18"/>
      <c r="M19" s="7">
        <f t="shared" si="0"/>
        <v>0</v>
      </c>
      <c r="N19" s="7" t="e">
        <f t="shared" si="3"/>
        <v>#DIV/0!</v>
      </c>
      <c r="O19" s="7" t="e">
        <f t="shared" si="1"/>
        <v>#DIV/0!</v>
      </c>
      <c r="P19" s="7">
        <f>VLOOKUP(A:A,[1]TDSheet!$A:$U,13,0)</f>
        <v>0</v>
      </c>
      <c r="Q19" s="7">
        <f>VLOOKUP(A:A,[2]TDSheet!$A:$U,13,0)</f>
        <v>0</v>
      </c>
      <c r="R19" s="7">
        <f>VLOOKUP(A:A,[3]TDSheet!$A:$V,14,0)</f>
        <v>0</v>
      </c>
      <c r="T19" s="18">
        <f t="shared" si="4"/>
        <v>0</v>
      </c>
      <c r="U19" s="18">
        <f t="shared" si="5"/>
        <v>0</v>
      </c>
    </row>
    <row r="20" spans="1:21" ht="11.1" customHeight="1" outlineLevel="2" x14ac:dyDescent="0.2">
      <c r="A20" s="23" t="s">
        <v>87</v>
      </c>
      <c r="B20" s="11">
        <v>0</v>
      </c>
      <c r="C20" s="11">
        <v>0</v>
      </c>
      <c r="D20" s="11">
        <v>0</v>
      </c>
      <c r="E20" s="11">
        <v>0</v>
      </c>
      <c r="G20" s="16">
        <v>0.09</v>
      </c>
      <c r="H20" s="18">
        <v>60</v>
      </c>
      <c r="I20" s="7">
        <v>0</v>
      </c>
      <c r="J20" s="17">
        <v>0</v>
      </c>
      <c r="K20" s="18"/>
      <c r="L20" s="18"/>
      <c r="M20" s="7">
        <f t="shared" si="0"/>
        <v>0</v>
      </c>
      <c r="N20" s="7" t="e">
        <f t="shared" si="3"/>
        <v>#DIV/0!</v>
      </c>
      <c r="O20" s="7" t="e">
        <f t="shared" si="1"/>
        <v>#DIV/0!</v>
      </c>
      <c r="P20" s="7">
        <f>VLOOKUP(A:A,[1]TDSheet!$A:$U,13,0)</f>
        <v>0</v>
      </c>
      <c r="Q20" s="7">
        <f>VLOOKUP(A:A,[2]TDSheet!$A:$U,13,0)</f>
        <v>0</v>
      </c>
      <c r="R20" s="7">
        <f>VLOOKUP(A:A,[3]TDSheet!$A:$V,14,0)</f>
        <v>0</v>
      </c>
      <c r="T20" s="18">
        <f t="shared" si="4"/>
        <v>0</v>
      </c>
      <c r="U20" s="18">
        <f t="shared" si="5"/>
        <v>0</v>
      </c>
    </row>
    <row r="21" spans="1:21" ht="11.1" customHeight="1" outlineLevel="2" x14ac:dyDescent="0.2">
      <c r="A21" s="6" t="s">
        <v>19</v>
      </c>
      <c r="B21" s="11">
        <f>VLOOKUP(A:A,[4]TDSheet!$A:$E,2,0)</f>
        <v>61</v>
      </c>
      <c r="C21" s="11">
        <f>VLOOKUP(A:A,[4]TDSheet!$A:$E,3,0)</f>
        <v>0</v>
      </c>
      <c r="D21" s="11">
        <f>VLOOKUP(A:A,[5]TDSheet!$A$9:$C$862,3,0)</f>
        <v>31</v>
      </c>
      <c r="E21" s="11">
        <f>VLOOKUP(A:A,[4]TDSheet!$A:$E,5,0)</f>
        <v>30</v>
      </c>
      <c r="G21" s="16">
        <v>0.35</v>
      </c>
      <c r="H21" s="18"/>
      <c r="I21" s="7">
        <f>VLOOKUP(A:A,[5]TDSheet!$A$10:$C$862,2,0)</f>
        <v>31</v>
      </c>
      <c r="J21" s="17">
        <f t="shared" si="2"/>
        <v>0</v>
      </c>
      <c r="K21" s="18">
        <v>160</v>
      </c>
      <c r="L21" s="18"/>
      <c r="M21" s="7">
        <f t="shared" si="0"/>
        <v>6.2</v>
      </c>
      <c r="N21" s="7">
        <f t="shared" si="3"/>
        <v>30.64516129032258</v>
      </c>
      <c r="O21" s="7">
        <f t="shared" si="1"/>
        <v>0.8571428571428571</v>
      </c>
      <c r="P21" s="7">
        <f>VLOOKUP(A:A,[1]TDSheet!$A:$U,13,0)</f>
        <v>31.4</v>
      </c>
      <c r="Q21" s="7">
        <f>VLOOKUP(A:A,[2]TDSheet!$A:$U,13,0)</f>
        <v>21.4</v>
      </c>
      <c r="R21" s="7">
        <f>VLOOKUP(A:A,[3]TDSheet!$A:$V,14,0)</f>
        <v>35</v>
      </c>
      <c r="T21" s="18">
        <f t="shared" si="4"/>
        <v>0</v>
      </c>
      <c r="U21" s="18">
        <f t="shared" si="5"/>
        <v>56</v>
      </c>
    </row>
    <row r="22" spans="1:21" ht="11.1" customHeight="1" outlineLevel="2" x14ac:dyDescent="0.2">
      <c r="A22" s="6" t="s">
        <v>20</v>
      </c>
      <c r="B22" s="11">
        <f>VLOOKUP(A:A,[4]TDSheet!$A:$E,2,0)</f>
        <v>85</v>
      </c>
      <c r="C22" s="11">
        <f>VLOOKUP(A:A,[4]TDSheet!$A:$E,3,0)</f>
        <v>0</v>
      </c>
      <c r="D22" s="11">
        <f>VLOOKUP(A:A,[5]TDSheet!$A$9:$C$862,3,0)</f>
        <v>84</v>
      </c>
      <c r="E22" s="11">
        <f>VLOOKUP(A:A,[4]TDSheet!$A:$E,5,0)</f>
        <v>1</v>
      </c>
      <c r="G22" s="16">
        <v>0.15</v>
      </c>
      <c r="H22" s="18">
        <v>60</v>
      </c>
      <c r="I22" s="7">
        <f>VLOOKUP(A:A,[5]TDSheet!$A$10:$C$862,2,0)</f>
        <v>79</v>
      </c>
      <c r="J22" s="17">
        <f t="shared" si="2"/>
        <v>5</v>
      </c>
      <c r="K22" s="18"/>
      <c r="L22" s="18">
        <v>80</v>
      </c>
      <c r="M22" s="7">
        <f t="shared" si="0"/>
        <v>16.8</v>
      </c>
      <c r="N22" s="7">
        <f t="shared" si="3"/>
        <v>4.8214285714285712</v>
      </c>
      <c r="O22" s="7">
        <f t="shared" si="1"/>
        <v>0.11363636363636363</v>
      </c>
      <c r="P22" s="7">
        <f>VLOOKUP(A:A,[1]TDSheet!$A:$U,13,0)</f>
        <v>8.1999999999999993</v>
      </c>
      <c r="Q22" s="7">
        <f>VLOOKUP(A:A,[2]TDSheet!$A:$U,13,0)</f>
        <v>20.8</v>
      </c>
      <c r="R22" s="7">
        <f>VLOOKUP(A:A,[3]TDSheet!$A:$V,14,0)</f>
        <v>8.8000000000000007</v>
      </c>
      <c r="T22" s="18">
        <f t="shared" si="4"/>
        <v>12</v>
      </c>
      <c r="U22" s="18">
        <f t="shared" si="5"/>
        <v>0</v>
      </c>
    </row>
    <row r="23" spans="1:21" ht="11.1" customHeight="1" outlineLevel="2" x14ac:dyDescent="0.2">
      <c r="A23" s="6" t="s">
        <v>21</v>
      </c>
      <c r="B23" s="11">
        <f>VLOOKUP(A:A,[4]TDSheet!$A:$E,2,0)</f>
        <v>194</v>
      </c>
      <c r="C23" s="11">
        <f>VLOOKUP(A:A,[4]TDSheet!$A:$E,3,0)</f>
        <v>0</v>
      </c>
      <c r="D23" s="11">
        <f>VLOOKUP(A:A,[5]TDSheet!$A$9:$C$862,3,0)</f>
        <v>93</v>
      </c>
      <c r="E23" s="11">
        <f>VLOOKUP(A:A,[4]TDSheet!$A:$E,5,0)</f>
        <v>93</v>
      </c>
      <c r="G23" s="16">
        <v>0.12</v>
      </c>
      <c r="H23" s="18">
        <v>60</v>
      </c>
      <c r="I23" s="7">
        <f>VLOOKUP(A:A,[5]TDSheet!$A$10:$C$862,2,0)</f>
        <v>97</v>
      </c>
      <c r="J23" s="17">
        <f t="shared" si="2"/>
        <v>-4</v>
      </c>
      <c r="K23" s="18"/>
      <c r="L23" s="18">
        <v>140</v>
      </c>
      <c r="M23" s="7">
        <f t="shared" si="0"/>
        <v>18.600000000000001</v>
      </c>
      <c r="N23" s="7">
        <f t="shared" si="3"/>
        <v>12.526881720430106</v>
      </c>
      <c r="O23" s="7">
        <f t="shared" si="1"/>
        <v>3.7804878048780486</v>
      </c>
      <c r="P23" s="7">
        <f>VLOOKUP(A:A,[1]TDSheet!$A:$U,13,0)</f>
        <v>14.2</v>
      </c>
      <c r="Q23" s="7">
        <f>VLOOKUP(A:A,[2]TDSheet!$A:$U,13,0)</f>
        <v>23.8</v>
      </c>
      <c r="R23" s="7">
        <f>VLOOKUP(A:A,[3]TDSheet!$A:$V,14,0)</f>
        <v>24.6</v>
      </c>
      <c r="T23" s="18">
        <f t="shared" si="4"/>
        <v>16.8</v>
      </c>
      <c r="U23" s="18">
        <f t="shared" si="5"/>
        <v>0</v>
      </c>
    </row>
    <row r="24" spans="1:21" ht="11.1" customHeight="1" outlineLevel="2" x14ac:dyDescent="0.2">
      <c r="A24" s="6" t="s">
        <v>22</v>
      </c>
      <c r="B24" s="11">
        <f>VLOOKUP(A:A,[4]TDSheet!$A:$E,2,0)</f>
        <v>230</v>
      </c>
      <c r="C24" s="11">
        <f>VLOOKUP(A:A,[4]TDSheet!$A:$E,3,0)</f>
        <v>0</v>
      </c>
      <c r="D24" s="11">
        <f>VLOOKUP(A:A,[5]TDSheet!$A$9:$C$862,3,0)</f>
        <v>26</v>
      </c>
      <c r="E24" s="11">
        <f>VLOOKUP(A:A,[4]TDSheet!$A:$E,5,0)</f>
        <v>204</v>
      </c>
      <c r="G24" s="16">
        <v>0.22</v>
      </c>
      <c r="H24" s="18"/>
      <c r="I24" s="7">
        <f>VLOOKUP(A:A,[5]TDSheet!$A$10:$C$862,2,0)</f>
        <v>25</v>
      </c>
      <c r="J24" s="17">
        <f t="shared" si="2"/>
        <v>1</v>
      </c>
      <c r="K24" s="18"/>
      <c r="L24" s="18"/>
      <c r="M24" s="7">
        <f t="shared" si="0"/>
        <v>5.2</v>
      </c>
      <c r="N24" s="7">
        <f t="shared" si="3"/>
        <v>39.230769230769226</v>
      </c>
      <c r="O24" s="7">
        <f t="shared" si="1"/>
        <v>63.75</v>
      </c>
      <c r="P24" s="7">
        <f>VLOOKUP(A:A,[1]TDSheet!$A:$U,13,0)</f>
        <v>2.8</v>
      </c>
      <c r="Q24" s="7">
        <f>VLOOKUP(A:A,[2]TDSheet!$A:$U,13,0)</f>
        <v>4.8</v>
      </c>
      <c r="R24" s="7">
        <f>VLOOKUP(A:A,[3]TDSheet!$A:$V,14,0)</f>
        <v>3.2</v>
      </c>
      <c r="T24" s="18">
        <f t="shared" si="4"/>
        <v>0</v>
      </c>
      <c r="U24" s="18">
        <f t="shared" si="5"/>
        <v>0</v>
      </c>
    </row>
    <row r="25" spans="1:21" ht="11.1" customHeight="1" outlineLevel="2" x14ac:dyDescent="0.2">
      <c r="A25" s="6" t="s">
        <v>23</v>
      </c>
      <c r="B25" s="11">
        <f>VLOOKUP(A:A,[4]TDSheet!$A:$E,2,0)</f>
        <v>140.08000000000001</v>
      </c>
      <c r="C25" s="11">
        <f>VLOOKUP(A:A,[4]TDSheet!$A:$E,3,0)</f>
        <v>80</v>
      </c>
      <c r="D25" s="11">
        <f>VLOOKUP(A:A,[5]TDSheet!$A$9:$C$862,3,0)</f>
        <v>25</v>
      </c>
      <c r="E25" s="11">
        <f>VLOOKUP(A:A,[4]TDSheet!$A:$E,5,0)</f>
        <v>191.08</v>
      </c>
      <c r="G25" s="16">
        <v>0.25</v>
      </c>
      <c r="H25" s="18"/>
      <c r="I25" s="7">
        <f>VLOOKUP(A:A,[5]TDSheet!$A$10:$C$862,2,0)</f>
        <v>26</v>
      </c>
      <c r="J25" s="17">
        <f t="shared" si="2"/>
        <v>-1</v>
      </c>
      <c r="K25" s="18"/>
      <c r="L25" s="18"/>
      <c r="M25" s="7">
        <f t="shared" si="0"/>
        <v>5</v>
      </c>
      <c r="N25" s="7">
        <f t="shared" si="3"/>
        <v>38.216000000000001</v>
      </c>
      <c r="O25" s="7">
        <f t="shared" si="1"/>
        <v>13.087671232876714</v>
      </c>
      <c r="P25" s="7">
        <f>VLOOKUP(A:A,[1]TDSheet!$A:$U,13,0)</f>
        <v>9.6</v>
      </c>
      <c r="Q25" s="7">
        <f>VLOOKUP(A:A,[2]TDSheet!$A:$U,13,0)</f>
        <v>14.8</v>
      </c>
      <c r="R25" s="7">
        <f>VLOOKUP(A:A,[3]TDSheet!$A:$V,14,0)</f>
        <v>14.6</v>
      </c>
      <c r="T25" s="18">
        <f t="shared" si="4"/>
        <v>0</v>
      </c>
      <c r="U25" s="18">
        <f t="shared" si="5"/>
        <v>0</v>
      </c>
    </row>
    <row r="26" spans="1:21" ht="11.1" customHeight="1" outlineLevel="2" x14ac:dyDescent="0.2">
      <c r="A26" s="6" t="s">
        <v>24</v>
      </c>
      <c r="B26" s="11">
        <v>0</v>
      </c>
      <c r="C26" s="11">
        <v>0</v>
      </c>
      <c r="D26" s="11">
        <v>0</v>
      </c>
      <c r="E26" s="11">
        <v>0</v>
      </c>
      <c r="G26" s="16">
        <v>0.1</v>
      </c>
      <c r="H26" s="18"/>
      <c r="I26" s="7">
        <v>0</v>
      </c>
      <c r="J26" s="17">
        <f t="shared" si="2"/>
        <v>0</v>
      </c>
      <c r="K26" s="18"/>
      <c r="L26" s="18"/>
      <c r="M26" s="7">
        <f t="shared" si="0"/>
        <v>0</v>
      </c>
      <c r="N26" s="7" t="e">
        <f t="shared" si="3"/>
        <v>#DIV/0!</v>
      </c>
      <c r="O26" s="7" t="e">
        <f t="shared" si="1"/>
        <v>#DIV/0!</v>
      </c>
      <c r="P26" s="7">
        <f>VLOOKUP(A:A,[1]TDSheet!$A:$U,13,0)</f>
        <v>0</v>
      </c>
      <c r="Q26" s="7">
        <f>VLOOKUP(A:A,[2]TDSheet!$A:$U,13,0)</f>
        <v>0</v>
      </c>
      <c r="R26" s="7">
        <f>VLOOKUP(A:A,[3]TDSheet!$A:$V,14,0)</f>
        <v>0</v>
      </c>
      <c r="T26" s="18">
        <f t="shared" si="4"/>
        <v>0</v>
      </c>
      <c r="U26" s="18">
        <f t="shared" si="5"/>
        <v>0</v>
      </c>
    </row>
    <row r="27" spans="1:21" ht="11.1" customHeight="1" outlineLevel="2" x14ac:dyDescent="0.2">
      <c r="A27" s="6" t="s">
        <v>25</v>
      </c>
      <c r="B27" s="11">
        <f>VLOOKUP(A:A,[4]TDSheet!$A:$E,2,0)</f>
        <v>30</v>
      </c>
      <c r="C27" s="11">
        <f>VLOOKUP(A:A,[4]TDSheet!$A:$E,3,0)</f>
        <v>80</v>
      </c>
      <c r="D27" s="11">
        <f>VLOOKUP(A:A,[5]TDSheet!$A$9:$C$862,3,0)</f>
        <v>82</v>
      </c>
      <c r="E27" s="11">
        <f>VLOOKUP(A:A,[4]TDSheet!$A:$E,5,0)</f>
        <v>27</v>
      </c>
      <c r="G27" s="16">
        <v>0.4</v>
      </c>
      <c r="H27" s="18">
        <v>45</v>
      </c>
      <c r="I27" s="7">
        <f>VLOOKUP(A:A,[5]TDSheet!$A$10:$C$862,2,0)</f>
        <v>78</v>
      </c>
      <c r="J27" s="17">
        <f t="shared" si="2"/>
        <v>4</v>
      </c>
      <c r="K27" s="18"/>
      <c r="L27" s="18">
        <v>120</v>
      </c>
      <c r="M27" s="7">
        <f t="shared" si="0"/>
        <v>16.399999999999999</v>
      </c>
      <c r="N27" s="7">
        <f t="shared" si="3"/>
        <v>8.9634146341463428</v>
      </c>
      <c r="O27" s="7">
        <f t="shared" si="1"/>
        <v>1.8</v>
      </c>
      <c r="P27" s="7">
        <f>VLOOKUP(A:A,[1]TDSheet!$A:$U,13,0)</f>
        <v>5.4</v>
      </c>
      <c r="Q27" s="7">
        <f>VLOOKUP(A:A,[2]TDSheet!$A:$U,13,0)</f>
        <v>17.399999999999999</v>
      </c>
      <c r="R27" s="7">
        <f>VLOOKUP(A:A,[3]TDSheet!$A:$V,14,0)</f>
        <v>15</v>
      </c>
      <c r="T27" s="18">
        <f t="shared" si="4"/>
        <v>48</v>
      </c>
      <c r="U27" s="18">
        <f t="shared" si="5"/>
        <v>0</v>
      </c>
    </row>
    <row r="28" spans="1:21" ht="11.1" customHeight="1" outlineLevel="2" x14ac:dyDescent="0.2">
      <c r="A28" s="6" t="s">
        <v>26</v>
      </c>
      <c r="B28" s="11">
        <f>VLOOKUP(A:A,[4]TDSheet!$A:$E,2,0)</f>
        <v>2.0920000000000001</v>
      </c>
      <c r="C28" s="11">
        <f>VLOOKUP(A:A,[4]TDSheet!$A:$E,3,0)</f>
        <v>6.4429999999999996</v>
      </c>
      <c r="D28" s="11">
        <f>VLOOKUP(A:A,[5]TDSheet!$A$9:$C$862,3,0)</f>
        <v>1.0840000000000001</v>
      </c>
      <c r="E28" s="11">
        <f>VLOOKUP(A:A,[4]TDSheet!$A:$E,5,0)</f>
        <v>7.4509999999999996</v>
      </c>
      <c r="G28" s="16">
        <v>1</v>
      </c>
      <c r="H28" s="18">
        <v>45</v>
      </c>
      <c r="I28" s="7">
        <f>VLOOKUP(A:A,[5]TDSheet!$A$10:$C$862,2,0)</f>
        <v>1</v>
      </c>
      <c r="J28" s="17">
        <f t="shared" si="2"/>
        <v>8.4000000000000075E-2</v>
      </c>
      <c r="K28" s="18">
        <v>12</v>
      </c>
      <c r="L28" s="18"/>
      <c r="M28" s="7">
        <f t="shared" si="0"/>
        <v>0.21680000000000002</v>
      </c>
      <c r="N28" s="7">
        <f t="shared" si="3"/>
        <v>89.71863468634686</v>
      </c>
      <c r="O28" s="7">
        <f t="shared" si="1"/>
        <v>5.7795532112938259</v>
      </c>
      <c r="P28" s="7">
        <f>VLOOKUP(A:A,[1]TDSheet!$A:$U,13,0)</f>
        <v>2.7290000000000001</v>
      </c>
      <c r="Q28" s="7">
        <f>VLOOKUP(A:A,[2]TDSheet!$A:$U,13,0)</f>
        <v>0</v>
      </c>
      <c r="R28" s="7">
        <f>VLOOKUP(A:A,[3]TDSheet!$A:$V,14,0)</f>
        <v>1.2891999999999999</v>
      </c>
      <c r="T28" s="18">
        <f t="shared" si="4"/>
        <v>0</v>
      </c>
      <c r="U28" s="18">
        <f t="shared" si="5"/>
        <v>12</v>
      </c>
    </row>
    <row r="29" spans="1:21" ht="11.1" customHeight="1" outlineLevel="2" x14ac:dyDescent="0.2">
      <c r="A29" s="23" t="s">
        <v>85</v>
      </c>
      <c r="B29" s="11">
        <v>0</v>
      </c>
      <c r="C29" s="11">
        <v>0</v>
      </c>
      <c r="D29" s="11">
        <v>0</v>
      </c>
      <c r="E29" s="11">
        <v>0</v>
      </c>
      <c r="F29" s="24" t="s">
        <v>84</v>
      </c>
      <c r="G29" s="16">
        <v>0.33</v>
      </c>
      <c r="H29" s="18">
        <v>45</v>
      </c>
      <c r="I29" s="7">
        <v>0</v>
      </c>
      <c r="J29" s="17">
        <v>0</v>
      </c>
      <c r="K29" s="18"/>
      <c r="L29" s="18">
        <v>18</v>
      </c>
      <c r="M29" s="7">
        <f t="shared" si="0"/>
        <v>0</v>
      </c>
      <c r="N29" s="7" t="e">
        <f t="shared" si="3"/>
        <v>#DIV/0!</v>
      </c>
      <c r="O29" s="7">
        <v>0</v>
      </c>
      <c r="P29" s="7">
        <f>VLOOKUP(A:A,[1]TDSheet!$A:$U,13,0)</f>
        <v>0</v>
      </c>
      <c r="Q29" s="7">
        <f>VLOOKUP(A:A,[2]TDSheet!$A:$U,13,0)</f>
        <v>0</v>
      </c>
      <c r="R29" s="7">
        <f>VLOOKUP(A:A,[3]TDSheet!$A:$V,14,0)</f>
        <v>0</v>
      </c>
      <c r="T29" s="18">
        <f t="shared" si="4"/>
        <v>5.94</v>
      </c>
      <c r="U29" s="18">
        <f t="shared" si="5"/>
        <v>0</v>
      </c>
    </row>
    <row r="30" spans="1:21" ht="11.1" customHeight="1" outlineLevel="2" x14ac:dyDescent="0.2">
      <c r="A30" s="23" t="s">
        <v>83</v>
      </c>
      <c r="B30" s="11">
        <v>0</v>
      </c>
      <c r="C30" s="11">
        <v>0</v>
      </c>
      <c r="D30" s="11">
        <v>0</v>
      </c>
      <c r="E30" s="11">
        <v>0</v>
      </c>
      <c r="F30" s="24" t="s">
        <v>84</v>
      </c>
      <c r="G30" s="16">
        <v>0.41</v>
      </c>
      <c r="H30" s="18">
        <v>45</v>
      </c>
      <c r="I30" s="7">
        <v>0</v>
      </c>
      <c r="J30" s="17">
        <v>0</v>
      </c>
      <c r="K30" s="18"/>
      <c r="L30" s="18">
        <v>10</v>
      </c>
      <c r="M30" s="7">
        <f t="shared" si="0"/>
        <v>0</v>
      </c>
      <c r="N30" s="7" t="e">
        <f t="shared" si="3"/>
        <v>#DIV/0!</v>
      </c>
      <c r="O30" s="7">
        <v>0</v>
      </c>
      <c r="P30" s="7">
        <f>VLOOKUP(A:A,[1]TDSheet!$A:$U,13,0)</f>
        <v>0</v>
      </c>
      <c r="Q30" s="7">
        <f>VLOOKUP(A:A,[2]TDSheet!$A:$U,13,0)</f>
        <v>0</v>
      </c>
      <c r="R30" s="7">
        <f>VLOOKUP(A:A,[3]TDSheet!$A:$V,14,0)</f>
        <v>0</v>
      </c>
      <c r="T30" s="18">
        <f t="shared" si="4"/>
        <v>4.0999999999999996</v>
      </c>
      <c r="U30" s="18">
        <f t="shared" si="5"/>
        <v>0</v>
      </c>
    </row>
    <row r="31" spans="1:21" ht="11.1" customHeight="1" outlineLevel="2" x14ac:dyDescent="0.2">
      <c r="A31" s="6" t="s">
        <v>27</v>
      </c>
      <c r="B31" s="11">
        <f>VLOOKUP(A:A,[4]TDSheet!$A:$E,2,0)</f>
        <v>12</v>
      </c>
      <c r="C31" s="11">
        <f>VLOOKUP(A:A,[4]TDSheet!$A:$E,3,0)</f>
        <v>0</v>
      </c>
      <c r="D31" s="11">
        <f>VLOOKUP(A:A,[5]TDSheet!$A$9:$C$862,3,0)</f>
        <v>0</v>
      </c>
      <c r="E31" s="11">
        <f>VLOOKUP(A:A,[4]TDSheet!$A:$E,5,0)</f>
        <v>12</v>
      </c>
      <c r="G31" s="16">
        <v>0.36</v>
      </c>
      <c r="H31" s="18">
        <v>45</v>
      </c>
      <c r="I31" s="7">
        <f>VLOOKUP(A:A,[5]TDSheet!$A$10:$C$862,2,0)</f>
        <v>8</v>
      </c>
      <c r="J31" s="17">
        <f t="shared" si="2"/>
        <v>-8</v>
      </c>
      <c r="K31" s="18"/>
      <c r="L31" s="18"/>
      <c r="M31" s="7">
        <f t="shared" si="0"/>
        <v>0</v>
      </c>
      <c r="N31" s="7" t="e">
        <f t="shared" si="3"/>
        <v>#DIV/0!</v>
      </c>
      <c r="O31" s="7">
        <f t="shared" ref="O31:O74" si="6">E31/R31</f>
        <v>20</v>
      </c>
      <c r="P31" s="7">
        <f>VLOOKUP(A:A,[1]TDSheet!$A:$U,13,0)</f>
        <v>2.2000000000000002</v>
      </c>
      <c r="Q31" s="7">
        <f>VLOOKUP(A:A,[2]TDSheet!$A:$U,13,0)</f>
        <v>0.8</v>
      </c>
      <c r="R31" s="7">
        <f>VLOOKUP(A:A,[3]TDSheet!$A:$V,14,0)</f>
        <v>0.6</v>
      </c>
      <c r="T31" s="18">
        <f t="shared" si="4"/>
        <v>0</v>
      </c>
      <c r="U31" s="18">
        <f t="shared" si="5"/>
        <v>0</v>
      </c>
    </row>
    <row r="32" spans="1:21" ht="11.1" customHeight="1" outlineLevel="2" x14ac:dyDescent="0.2">
      <c r="A32" s="6" t="s">
        <v>28</v>
      </c>
      <c r="B32" s="11">
        <f>VLOOKUP(A:A,[4]TDSheet!$A:$E,2,0)</f>
        <v>26</v>
      </c>
      <c r="C32" s="11">
        <f>VLOOKUP(A:A,[4]TDSheet!$A:$E,3,0)</f>
        <v>0</v>
      </c>
      <c r="D32" s="11">
        <f>VLOOKUP(A:A,[5]TDSheet!$A$9:$C$862,3,0)</f>
        <v>40</v>
      </c>
      <c r="E32" s="11">
        <f>VLOOKUP(A:A,[4]TDSheet!$A:$E,5,0)</f>
        <v>-14</v>
      </c>
      <c r="G32" s="16">
        <v>0.4</v>
      </c>
      <c r="H32" s="18">
        <v>60</v>
      </c>
      <c r="I32" s="7">
        <f>VLOOKUP(A:A,[5]TDSheet!$A$10:$C$862,2,0)</f>
        <v>39</v>
      </c>
      <c r="J32" s="17">
        <f t="shared" si="2"/>
        <v>1</v>
      </c>
      <c r="K32" s="18">
        <v>120</v>
      </c>
      <c r="L32" s="18"/>
      <c r="M32" s="7">
        <f t="shared" si="0"/>
        <v>8</v>
      </c>
      <c r="N32" s="7">
        <f t="shared" si="3"/>
        <v>13.25</v>
      </c>
      <c r="O32" s="7">
        <f t="shared" si="6"/>
        <v>-0.53030303030303028</v>
      </c>
      <c r="P32" s="7">
        <f>VLOOKUP(A:A,[1]TDSheet!$A:$U,13,0)</f>
        <v>17.399999999999999</v>
      </c>
      <c r="Q32" s="7">
        <f>VLOOKUP(A:A,[2]TDSheet!$A:$U,13,0)</f>
        <v>13</v>
      </c>
      <c r="R32" s="7">
        <f>VLOOKUP(A:A,[3]TDSheet!$A:$V,14,0)</f>
        <v>26.4</v>
      </c>
      <c r="T32" s="18">
        <f t="shared" si="4"/>
        <v>0</v>
      </c>
      <c r="U32" s="18">
        <f t="shared" si="5"/>
        <v>48</v>
      </c>
    </row>
    <row r="33" spans="1:21" ht="11.1" customHeight="1" outlineLevel="2" x14ac:dyDescent="0.2">
      <c r="A33" s="6" t="s">
        <v>29</v>
      </c>
      <c r="B33" s="11">
        <f>VLOOKUP(A:A,[4]TDSheet!$A:$E,2,0)</f>
        <v>2</v>
      </c>
      <c r="C33" s="11">
        <f>VLOOKUP(A:A,[4]TDSheet!$A:$E,3,0)</f>
        <v>0</v>
      </c>
      <c r="D33" s="11">
        <f>VLOOKUP(A:A,[5]TDSheet!$A$9:$C$862,3,0)</f>
        <v>1</v>
      </c>
      <c r="E33" s="11">
        <f>VLOOKUP(A:A,[4]TDSheet!$A:$E,5,0)</f>
        <v>1</v>
      </c>
      <c r="G33" s="16">
        <v>0.35</v>
      </c>
      <c r="H33" s="18"/>
      <c r="I33" s="7">
        <f>VLOOKUP(A:A,[5]TDSheet!$A$10:$C$862,2,0)</f>
        <v>4</v>
      </c>
      <c r="J33" s="17">
        <f t="shared" si="2"/>
        <v>-3</v>
      </c>
      <c r="K33" s="18">
        <v>16</v>
      </c>
      <c r="L33" s="18"/>
      <c r="M33" s="7">
        <f t="shared" si="0"/>
        <v>0.2</v>
      </c>
      <c r="N33" s="7">
        <f t="shared" si="3"/>
        <v>85</v>
      </c>
      <c r="O33" s="7">
        <f t="shared" si="6"/>
        <v>0.83333333333333337</v>
      </c>
      <c r="P33" s="7">
        <f>VLOOKUP(A:A,[1]TDSheet!$A:$U,13,0)</f>
        <v>1.2</v>
      </c>
      <c r="Q33" s="7">
        <f>VLOOKUP(A:A,[2]TDSheet!$A:$U,13,0)</f>
        <v>3.6</v>
      </c>
      <c r="R33" s="7">
        <f>VLOOKUP(A:A,[3]TDSheet!$A:$V,14,0)</f>
        <v>1.2</v>
      </c>
      <c r="T33" s="18">
        <f t="shared" si="4"/>
        <v>0</v>
      </c>
      <c r="U33" s="18">
        <f t="shared" si="5"/>
        <v>5.6</v>
      </c>
    </row>
    <row r="34" spans="1:21" ht="11.1" customHeight="1" outlineLevel="2" x14ac:dyDescent="0.2">
      <c r="A34" s="6" t="s">
        <v>30</v>
      </c>
      <c r="B34" s="11">
        <f>VLOOKUP(A:A,[4]TDSheet!$A:$E,2,0)</f>
        <v>16</v>
      </c>
      <c r="C34" s="11">
        <f>VLOOKUP(A:A,[4]TDSheet!$A:$E,3,0)</f>
        <v>0</v>
      </c>
      <c r="D34" s="11">
        <f>VLOOKUP(A:A,[5]TDSheet!$A$9:$C$862,3,0)</f>
        <v>5</v>
      </c>
      <c r="E34" s="11">
        <f>VLOOKUP(A:A,[4]TDSheet!$A:$E,5,0)</f>
        <v>11</v>
      </c>
      <c r="G34" s="16">
        <v>0.35</v>
      </c>
      <c r="H34" s="18"/>
      <c r="I34" s="7">
        <f>VLOOKUP(A:A,[5]TDSheet!$A$10:$C$862,2,0)</f>
        <v>5</v>
      </c>
      <c r="J34" s="17">
        <f t="shared" si="2"/>
        <v>0</v>
      </c>
      <c r="K34" s="18"/>
      <c r="L34" s="18"/>
      <c r="M34" s="7">
        <f t="shared" si="0"/>
        <v>1</v>
      </c>
      <c r="N34" s="7">
        <f t="shared" si="3"/>
        <v>11</v>
      </c>
      <c r="O34" s="7">
        <f t="shared" si="6"/>
        <v>13.75</v>
      </c>
      <c r="P34" s="7">
        <f>VLOOKUP(A:A,[1]TDSheet!$A:$U,13,0)</f>
        <v>1</v>
      </c>
      <c r="Q34" s="7">
        <f>VLOOKUP(A:A,[2]TDSheet!$A:$U,13,0)</f>
        <v>6.2</v>
      </c>
      <c r="R34" s="7">
        <f>VLOOKUP(A:A,[3]TDSheet!$A:$V,14,0)</f>
        <v>0.8</v>
      </c>
      <c r="T34" s="18">
        <f t="shared" si="4"/>
        <v>0</v>
      </c>
      <c r="U34" s="18">
        <f t="shared" si="5"/>
        <v>0</v>
      </c>
    </row>
    <row r="35" spans="1:21" ht="11.1" customHeight="1" outlineLevel="2" x14ac:dyDescent="0.2">
      <c r="A35" s="6" t="s">
        <v>31</v>
      </c>
      <c r="B35" s="11">
        <f>VLOOKUP(A:A,[4]TDSheet!$A:$E,2,0)</f>
        <v>14</v>
      </c>
      <c r="C35" s="11">
        <f>VLOOKUP(A:A,[4]TDSheet!$A:$E,3,0)</f>
        <v>32</v>
      </c>
      <c r="D35" s="11">
        <f>VLOOKUP(A:A,[5]TDSheet!$A$9:$C$862,3,0)</f>
        <v>20</v>
      </c>
      <c r="E35" s="11">
        <f>VLOOKUP(A:A,[4]TDSheet!$A:$E,5,0)</f>
        <v>26</v>
      </c>
      <c r="G35" s="16">
        <v>0.38</v>
      </c>
      <c r="H35" s="18"/>
      <c r="I35" s="7">
        <f>VLOOKUP(A:A,[5]TDSheet!$A$10:$C$862,2,0)</f>
        <v>20</v>
      </c>
      <c r="J35" s="17">
        <f t="shared" si="2"/>
        <v>0</v>
      </c>
      <c r="K35" s="18"/>
      <c r="L35" s="18">
        <v>20</v>
      </c>
      <c r="M35" s="7">
        <f t="shared" si="0"/>
        <v>4</v>
      </c>
      <c r="N35" s="7">
        <f t="shared" si="3"/>
        <v>11.5</v>
      </c>
      <c r="O35" s="7">
        <f t="shared" si="6"/>
        <v>14.444444444444445</v>
      </c>
      <c r="P35" s="7">
        <f>VLOOKUP(A:A,[1]TDSheet!$A:$U,13,0)</f>
        <v>1.2</v>
      </c>
      <c r="Q35" s="7">
        <f>VLOOKUP(A:A,[2]TDSheet!$A:$U,13,0)</f>
        <v>4.8</v>
      </c>
      <c r="R35" s="7">
        <f>VLOOKUP(A:A,[3]TDSheet!$A:$V,14,0)</f>
        <v>1.8</v>
      </c>
      <c r="T35" s="18">
        <f t="shared" si="4"/>
        <v>7.6</v>
      </c>
      <c r="U35" s="18">
        <f t="shared" si="5"/>
        <v>0</v>
      </c>
    </row>
    <row r="36" spans="1:21" ht="11.1" customHeight="1" outlineLevel="2" x14ac:dyDescent="0.2">
      <c r="A36" s="6" t="s">
        <v>32</v>
      </c>
      <c r="B36" s="11">
        <f>VLOOKUP(A:A,[4]TDSheet!$A:$E,2,0)</f>
        <v>62</v>
      </c>
      <c r="C36" s="11">
        <f>VLOOKUP(A:A,[4]TDSheet!$A:$E,3,0)</f>
        <v>0</v>
      </c>
      <c r="D36" s="11">
        <f>VLOOKUP(A:A,[5]TDSheet!$A$9:$C$862,3,0)</f>
        <v>48</v>
      </c>
      <c r="E36" s="11">
        <f>VLOOKUP(A:A,[4]TDSheet!$A:$E,5,0)</f>
        <v>14</v>
      </c>
      <c r="G36" s="16">
        <v>0.4</v>
      </c>
      <c r="H36" s="18">
        <v>60</v>
      </c>
      <c r="I36" s="7">
        <f>VLOOKUP(A:A,[5]TDSheet!$A$10:$C$862,2,0)</f>
        <v>47</v>
      </c>
      <c r="J36" s="17">
        <f t="shared" si="2"/>
        <v>1</v>
      </c>
      <c r="K36" s="18"/>
      <c r="L36" s="18">
        <v>80</v>
      </c>
      <c r="M36" s="7">
        <f t="shared" si="0"/>
        <v>9.6</v>
      </c>
      <c r="N36" s="7">
        <f t="shared" si="3"/>
        <v>9.7916666666666679</v>
      </c>
      <c r="O36" s="7">
        <f t="shared" si="6"/>
        <v>1.3207547169811322</v>
      </c>
      <c r="P36" s="7">
        <f>VLOOKUP(A:A,[1]TDSheet!$A:$U,13,0)</f>
        <v>4.8</v>
      </c>
      <c r="Q36" s="7">
        <f>VLOOKUP(A:A,[2]TDSheet!$A:$U,13,0)</f>
        <v>7.2</v>
      </c>
      <c r="R36" s="7">
        <f>VLOOKUP(A:A,[3]TDSheet!$A:$V,14,0)</f>
        <v>10.6</v>
      </c>
      <c r="T36" s="18">
        <f t="shared" si="4"/>
        <v>32</v>
      </c>
      <c r="U36" s="18">
        <f t="shared" si="5"/>
        <v>0</v>
      </c>
    </row>
    <row r="37" spans="1:21" ht="11.1" customHeight="1" outlineLevel="2" x14ac:dyDescent="0.2">
      <c r="A37" s="6" t="s">
        <v>33</v>
      </c>
      <c r="B37" s="11">
        <f>VLOOKUP(A:A,[4]TDSheet!$A:$E,2,0)</f>
        <v>123</v>
      </c>
      <c r="C37" s="11">
        <f>VLOOKUP(A:A,[4]TDSheet!$A:$E,3,0)</f>
        <v>0</v>
      </c>
      <c r="D37" s="11">
        <f>VLOOKUP(A:A,[5]TDSheet!$A$9:$C$862,3,0)</f>
        <v>67</v>
      </c>
      <c r="E37" s="11">
        <f>VLOOKUP(A:A,[4]TDSheet!$A:$E,5,0)</f>
        <v>56</v>
      </c>
      <c r="G37" s="16">
        <v>0.15</v>
      </c>
      <c r="H37" s="18"/>
      <c r="I37" s="7">
        <f>VLOOKUP(A:A,[5]TDSheet!$A$10:$C$862,2,0)</f>
        <v>64</v>
      </c>
      <c r="J37" s="17">
        <f t="shared" si="2"/>
        <v>3</v>
      </c>
      <c r="K37" s="18">
        <v>80</v>
      </c>
      <c r="L37" s="18"/>
      <c r="M37" s="7">
        <f t="shared" si="0"/>
        <v>13.4</v>
      </c>
      <c r="N37" s="7">
        <f t="shared" si="3"/>
        <v>10.149253731343283</v>
      </c>
      <c r="O37" s="7">
        <f t="shared" si="6"/>
        <v>2.916666666666667</v>
      </c>
      <c r="P37" s="7">
        <f>VLOOKUP(A:A,[1]TDSheet!$A:$U,13,0)</f>
        <v>14.6</v>
      </c>
      <c r="Q37" s="7">
        <f>VLOOKUP(A:A,[2]TDSheet!$A:$U,13,0)</f>
        <v>12</v>
      </c>
      <c r="R37" s="7">
        <f>VLOOKUP(A:A,[3]TDSheet!$A:$V,14,0)</f>
        <v>19.2</v>
      </c>
      <c r="T37" s="18">
        <f t="shared" si="4"/>
        <v>0</v>
      </c>
      <c r="U37" s="18">
        <f t="shared" si="5"/>
        <v>12</v>
      </c>
    </row>
    <row r="38" spans="1:21" ht="11.1" customHeight="1" outlineLevel="2" x14ac:dyDescent="0.2">
      <c r="A38" s="6" t="s">
        <v>34</v>
      </c>
      <c r="B38" s="11">
        <f>VLOOKUP(A:A,[4]TDSheet!$A:$E,2,0)</f>
        <v>21</v>
      </c>
      <c r="C38" s="11">
        <f>VLOOKUP(A:A,[4]TDSheet!$A:$E,3,0)</f>
        <v>120</v>
      </c>
      <c r="D38" s="11">
        <f>VLOOKUP(A:A,[5]TDSheet!$A$9:$C$862,3,0)</f>
        <v>47</v>
      </c>
      <c r="E38" s="11">
        <f>VLOOKUP(A:A,[4]TDSheet!$A:$E,5,0)</f>
        <v>93</v>
      </c>
      <c r="G38" s="16">
        <v>0.4</v>
      </c>
      <c r="H38" s="18">
        <v>60</v>
      </c>
      <c r="I38" s="7">
        <f>VLOOKUP(A:A,[5]TDSheet!$A$10:$C$862,2,0)</f>
        <v>47</v>
      </c>
      <c r="J38" s="17">
        <f t="shared" si="2"/>
        <v>0</v>
      </c>
      <c r="K38" s="18">
        <v>60</v>
      </c>
      <c r="L38" s="18"/>
      <c r="M38" s="7">
        <f t="shared" si="0"/>
        <v>9.4</v>
      </c>
      <c r="N38" s="7">
        <f t="shared" si="3"/>
        <v>16.276595744680851</v>
      </c>
      <c r="O38" s="7">
        <f t="shared" si="6"/>
        <v>3.1849315068493151</v>
      </c>
      <c r="P38" s="7">
        <f>VLOOKUP(A:A,[1]TDSheet!$A:$U,13,0)</f>
        <v>18.600000000000001</v>
      </c>
      <c r="Q38" s="7">
        <f>VLOOKUP(A:A,[2]TDSheet!$A:$U,13,0)</f>
        <v>24</v>
      </c>
      <c r="R38" s="7">
        <f>VLOOKUP(A:A,[3]TDSheet!$A:$V,14,0)</f>
        <v>29.2</v>
      </c>
      <c r="T38" s="18">
        <f t="shared" si="4"/>
        <v>0</v>
      </c>
      <c r="U38" s="18">
        <f t="shared" si="5"/>
        <v>24</v>
      </c>
    </row>
    <row r="39" spans="1:21" ht="11.1" customHeight="1" outlineLevel="2" x14ac:dyDescent="0.2">
      <c r="A39" s="6" t="s">
        <v>35</v>
      </c>
      <c r="B39" s="11">
        <f>VLOOKUP(A:A,[4]TDSheet!$A:$E,2,0)</f>
        <v>19</v>
      </c>
      <c r="C39" s="11">
        <f>VLOOKUP(A:A,[4]TDSheet!$A:$E,3,0)</f>
        <v>0</v>
      </c>
      <c r="D39" s="11">
        <f>VLOOKUP(A:A,[5]TDSheet!$A$9:$C$862,3,0)</f>
        <v>14</v>
      </c>
      <c r="E39" s="11">
        <f>VLOOKUP(A:A,[4]TDSheet!$A:$E,5,0)</f>
        <v>5</v>
      </c>
      <c r="G39" s="16">
        <v>0.5</v>
      </c>
      <c r="H39" s="18">
        <v>60</v>
      </c>
      <c r="I39" s="7">
        <f>VLOOKUP(A:A,[5]TDSheet!$A$10:$C$862,2,0)</f>
        <v>14</v>
      </c>
      <c r="J39" s="17">
        <f t="shared" si="2"/>
        <v>0</v>
      </c>
      <c r="K39" s="18">
        <v>24</v>
      </c>
      <c r="L39" s="18">
        <v>8</v>
      </c>
      <c r="M39" s="7">
        <f t="shared" si="0"/>
        <v>2.8</v>
      </c>
      <c r="N39" s="7">
        <f t="shared" si="3"/>
        <v>13.214285714285715</v>
      </c>
      <c r="O39" s="7">
        <f t="shared" si="6"/>
        <v>1.3888888888888888</v>
      </c>
      <c r="P39" s="7">
        <f>VLOOKUP(A:A,[1]TDSheet!$A:$U,13,0)</f>
        <v>3.6</v>
      </c>
      <c r="Q39" s="7">
        <f>VLOOKUP(A:A,[2]TDSheet!$A:$U,13,0)</f>
        <v>4.8</v>
      </c>
      <c r="R39" s="7">
        <f>VLOOKUP(A:A,[3]TDSheet!$A:$V,14,0)</f>
        <v>3.6</v>
      </c>
      <c r="T39" s="18">
        <f t="shared" si="4"/>
        <v>4</v>
      </c>
      <c r="U39" s="18">
        <f t="shared" si="5"/>
        <v>12</v>
      </c>
    </row>
    <row r="40" spans="1:21" ht="11.1" customHeight="1" outlineLevel="2" x14ac:dyDescent="0.2">
      <c r="A40" s="6" t="s">
        <v>36</v>
      </c>
      <c r="B40" s="11">
        <f>VLOOKUP(A:A,[4]TDSheet!$A:$E,2,0)</f>
        <v>-28</v>
      </c>
      <c r="C40" s="11">
        <f>VLOOKUP(A:A,[4]TDSheet!$A:$E,3,0)</f>
        <v>0</v>
      </c>
      <c r="D40" s="11">
        <v>0</v>
      </c>
      <c r="E40" s="11">
        <f>VLOOKUP(A:A,[4]TDSheet!$A:$E,5,0)</f>
        <v>-28</v>
      </c>
      <c r="G40" s="16">
        <v>0.4</v>
      </c>
      <c r="H40" s="18">
        <v>60</v>
      </c>
      <c r="I40" s="7">
        <v>0</v>
      </c>
      <c r="J40" s="17">
        <f t="shared" si="2"/>
        <v>0</v>
      </c>
      <c r="K40" s="18"/>
      <c r="L40" s="18"/>
      <c r="M40" s="7">
        <f t="shared" ref="M40:M71" si="7">D40/5</f>
        <v>0</v>
      </c>
      <c r="N40" s="7" t="e">
        <f t="shared" si="3"/>
        <v>#DIV/0!</v>
      </c>
      <c r="O40" s="7" t="e">
        <f t="shared" si="6"/>
        <v>#DIV/0!</v>
      </c>
      <c r="P40" s="7">
        <f>VLOOKUP(A:A,[1]TDSheet!$A:$U,13,0)</f>
        <v>0.4</v>
      </c>
      <c r="Q40" s="7">
        <f>VLOOKUP(A:A,[2]TDSheet!$A:$U,13,0)</f>
        <v>0.2</v>
      </c>
      <c r="R40" s="7">
        <f>VLOOKUP(A:A,[3]TDSheet!$A:$V,14,0)</f>
        <v>0</v>
      </c>
      <c r="T40" s="18">
        <f t="shared" si="4"/>
        <v>0</v>
      </c>
      <c r="U40" s="18">
        <f t="shared" ref="U40:U74" si="8">K40*G40</f>
        <v>0</v>
      </c>
    </row>
    <row r="41" spans="1:21" ht="11.1" customHeight="1" outlineLevel="2" x14ac:dyDescent="0.2">
      <c r="A41" s="6" t="s">
        <v>37</v>
      </c>
      <c r="B41" s="11">
        <f>VLOOKUP(A:A,[4]TDSheet!$A:$E,2,0)</f>
        <v>97</v>
      </c>
      <c r="C41" s="11">
        <f>VLOOKUP(A:A,[4]TDSheet!$A:$E,3,0)</f>
        <v>0</v>
      </c>
      <c r="D41" s="11">
        <f>VLOOKUP(A:A,[5]TDSheet!$A$9:$C$862,3,0)</f>
        <v>37</v>
      </c>
      <c r="E41" s="11">
        <f>VLOOKUP(A:A,[4]TDSheet!$A:$E,5,0)</f>
        <v>60</v>
      </c>
      <c r="G41" s="16">
        <v>0.4</v>
      </c>
      <c r="H41" s="18">
        <v>60</v>
      </c>
      <c r="I41" s="7">
        <f>VLOOKUP(A:A,[5]TDSheet!$A$10:$C$862,2,0)</f>
        <v>36</v>
      </c>
      <c r="J41" s="17">
        <f t="shared" si="2"/>
        <v>1</v>
      </c>
      <c r="K41" s="18"/>
      <c r="L41" s="18">
        <v>32</v>
      </c>
      <c r="M41" s="7">
        <f t="shared" si="7"/>
        <v>7.4</v>
      </c>
      <c r="N41" s="7">
        <f t="shared" si="3"/>
        <v>12.432432432432432</v>
      </c>
      <c r="O41" s="7">
        <f t="shared" si="6"/>
        <v>4.838709677419355</v>
      </c>
      <c r="P41" s="7">
        <f>VLOOKUP(A:A,[1]TDSheet!$A:$U,13,0)</f>
        <v>7</v>
      </c>
      <c r="Q41" s="7">
        <f>VLOOKUP(A:A,[2]TDSheet!$A:$U,13,0)</f>
        <v>11.6</v>
      </c>
      <c r="R41" s="7">
        <f>VLOOKUP(A:A,[3]TDSheet!$A:$V,14,0)</f>
        <v>12.4</v>
      </c>
      <c r="T41" s="18">
        <f t="shared" si="4"/>
        <v>12.8</v>
      </c>
      <c r="U41" s="18">
        <f t="shared" si="8"/>
        <v>0</v>
      </c>
    </row>
    <row r="42" spans="1:21" ht="11.1" customHeight="1" outlineLevel="2" x14ac:dyDescent="0.2">
      <c r="A42" s="6" t="s">
        <v>38</v>
      </c>
      <c r="B42" s="11">
        <f>VLOOKUP(A:A,[4]TDSheet!$A:$E,2,0)</f>
        <v>57</v>
      </c>
      <c r="C42" s="11">
        <f>VLOOKUP(A:A,[4]TDSheet!$A:$E,3,0)</f>
        <v>0</v>
      </c>
      <c r="D42" s="11">
        <f>VLOOKUP(A:A,[5]TDSheet!$A$9:$C$862,3,0)</f>
        <v>36</v>
      </c>
      <c r="E42" s="11">
        <f>VLOOKUP(A:A,[4]TDSheet!$A:$E,5,0)</f>
        <v>21</v>
      </c>
      <c r="G42" s="16">
        <v>0.4</v>
      </c>
      <c r="H42" s="18">
        <v>60</v>
      </c>
      <c r="I42" s="7">
        <f>VLOOKUP(A:A,[5]TDSheet!$A$10:$C$862,2,0)</f>
        <v>35</v>
      </c>
      <c r="J42" s="17">
        <f t="shared" si="2"/>
        <v>1</v>
      </c>
      <c r="K42" s="18">
        <v>40</v>
      </c>
      <c r="L42" s="18">
        <v>24</v>
      </c>
      <c r="M42" s="7">
        <f t="shared" si="7"/>
        <v>7.2</v>
      </c>
      <c r="N42" s="7">
        <f t="shared" si="3"/>
        <v>11.805555555555555</v>
      </c>
      <c r="O42" s="7">
        <f t="shared" si="6"/>
        <v>2.2826086956521743</v>
      </c>
      <c r="P42" s="7">
        <f>VLOOKUP(A:A,[1]TDSheet!$A:$U,13,0)</f>
        <v>5</v>
      </c>
      <c r="Q42" s="7">
        <f>VLOOKUP(A:A,[2]TDSheet!$A:$U,13,0)</f>
        <v>10</v>
      </c>
      <c r="R42" s="7">
        <f>VLOOKUP(A:A,[3]TDSheet!$A:$V,14,0)</f>
        <v>9.1999999999999993</v>
      </c>
      <c r="T42" s="18">
        <f t="shared" si="4"/>
        <v>9.6000000000000014</v>
      </c>
      <c r="U42" s="18">
        <f t="shared" si="8"/>
        <v>16</v>
      </c>
    </row>
    <row r="43" spans="1:21" ht="11.1" customHeight="1" outlineLevel="2" x14ac:dyDescent="0.2">
      <c r="A43" s="6" t="s">
        <v>39</v>
      </c>
      <c r="B43" s="11">
        <f>VLOOKUP(A:A,[4]TDSheet!$A:$E,2,0)</f>
        <v>25</v>
      </c>
      <c r="C43" s="11">
        <f>VLOOKUP(A:A,[4]TDSheet!$A:$E,3,0)</f>
        <v>0</v>
      </c>
      <c r="D43" s="11">
        <f>VLOOKUP(A:A,[5]TDSheet!$A$9:$C$862,3,0)</f>
        <v>1</v>
      </c>
      <c r="E43" s="11">
        <f>VLOOKUP(A:A,[4]TDSheet!$A:$E,5,0)</f>
        <v>24</v>
      </c>
      <c r="G43" s="16">
        <v>0.35</v>
      </c>
      <c r="H43" s="18"/>
      <c r="I43" s="7">
        <f>VLOOKUP(A:A,[5]TDSheet!$A$10:$C$862,2,0)</f>
        <v>1</v>
      </c>
      <c r="J43" s="17">
        <v>0</v>
      </c>
      <c r="K43" s="18"/>
      <c r="L43" s="18"/>
      <c r="M43" s="7">
        <f t="shared" si="7"/>
        <v>0.2</v>
      </c>
      <c r="N43" s="7">
        <f t="shared" si="3"/>
        <v>120</v>
      </c>
      <c r="O43" s="7">
        <f t="shared" si="6"/>
        <v>120</v>
      </c>
      <c r="P43" s="7">
        <f>VLOOKUP(A:A,[1]TDSheet!$A:$U,13,0)</f>
        <v>0</v>
      </c>
      <c r="Q43" s="7">
        <f>VLOOKUP(A:A,[2]TDSheet!$A:$U,13,0)</f>
        <v>0.6</v>
      </c>
      <c r="R43" s="7">
        <f>VLOOKUP(A:A,[3]TDSheet!$A:$V,14,0)</f>
        <v>0.2</v>
      </c>
      <c r="T43" s="18">
        <f t="shared" si="4"/>
        <v>0</v>
      </c>
      <c r="U43" s="18">
        <f t="shared" si="8"/>
        <v>0</v>
      </c>
    </row>
    <row r="44" spans="1:21" ht="11.1" customHeight="1" outlineLevel="2" x14ac:dyDescent="0.2">
      <c r="A44" s="6" t="s">
        <v>40</v>
      </c>
      <c r="B44" s="11">
        <v>0</v>
      </c>
      <c r="C44" s="11">
        <v>0</v>
      </c>
      <c r="D44" s="11">
        <v>0</v>
      </c>
      <c r="E44" s="11">
        <v>0</v>
      </c>
      <c r="G44" s="16">
        <v>0.45</v>
      </c>
      <c r="H44" s="18"/>
      <c r="I44" s="7">
        <v>0</v>
      </c>
      <c r="J44" s="17">
        <f t="shared" si="2"/>
        <v>0</v>
      </c>
      <c r="K44" s="18"/>
      <c r="L44" s="18"/>
      <c r="M44" s="7">
        <f t="shared" si="7"/>
        <v>0</v>
      </c>
      <c r="N44" s="7" t="e">
        <f t="shared" si="3"/>
        <v>#DIV/0!</v>
      </c>
      <c r="O44" s="7" t="e">
        <f t="shared" si="6"/>
        <v>#DIV/0!</v>
      </c>
      <c r="P44" s="7">
        <f>VLOOKUP(A:A,[1]TDSheet!$A:$U,13,0)</f>
        <v>0</v>
      </c>
      <c r="Q44" s="7">
        <f>VLOOKUP(A:A,[2]TDSheet!$A:$U,13,0)</f>
        <v>0</v>
      </c>
      <c r="R44" s="7">
        <f>VLOOKUP(A:A,[3]TDSheet!$A:$V,14,0)</f>
        <v>0</v>
      </c>
      <c r="T44" s="18">
        <f t="shared" si="4"/>
        <v>0</v>
      </c>
      <c r="U44" s="18">
        <f t="shared" si="8"/>
        <v>0</v>
      </c>
    </row>
    <row r="45" spans="1:21" ht="11.1" customHeight="1" outlineLevel="2" x14ac:dyDescent="0.2">
      <c r="A45" s="6" t="s">
        <v>41</v>
      </c>
      <c r="B45" s="11">
        <f>VLOOKUP(A:A,[4]TDSheet!$A:$E,2,0)</f>
        <v>57</v>
      </c>
      <c r="C45" s="11">
        <f>VLOOKUP(A:A,[4]TDSheet!$A:$E,3,0)</f>
        <v>0</v>
      </c>
      <c r="D45" s="11">
        <f>VLOOKUP(A:A,[5]TDSheet!$A$9:$C$862,3,0)</f>
        <v>11</v>
      </c>
      <c r="E45" s="11">
        <f>VLOOKUP(A:A,[4]TDSheet!$A:$E,5,0)</f>
        <v>46</v>
      </c>
      <c r="G45" s="16">
        <v>0.38</v>
      </c>
      <c r="H45" s="18">
        <v>45</v>
      </c>
      <c r="I45" s="7">
        <f>VLOOKUP(A:A,[5]TDSheet!$A$10:$C$862,2,0)</f>
        <v>11</v>
      </c>
      <c r="J45" s="17">
        <f t="shared" si="2"/>
        <v>0</v>
      </c>
      <c r="K45" s="18"/>
      <c r="L45" s="18"/>
      <c r="M45" s="7">
        <f t="shared" si="7"/>
        <v>2.2000000000000002</v>
      </c>
      <c r="N45" s="7">
        <f t="shared" si="3"/>
        <v>20.909090909090907</v>
      </c>
      <c r="O45" s="7">
        <f t="shared" si="6"/>
        <v>115</v>
      </c>
      <c r="P45" s="7">
        <f>VLOOKUP(A:A,[1]TDSheet!$A:$U,13,0)</f>
        <v>0.8</v>
      </c>
      <c r="Q45" s="7">
        <f>VLOOKUP(A:A,[2]TDSheet!$A:$U,13,0)</f>
        <v>2.4</v>
      </c>
      <c r="R45" s="7">
        <f>VLOOKUP(A:A,[3]TDSheet!$A:$V,14,0)</f>
        <v>0.4</v>
      </c>
      <c r="T45" s="18">
        <f t="shared" si="4"/>
        <v>0</v>
      </c>
      <c r="U45" s="18">
        <f t="shared" si="8"/>
        <v>0</v>
      </c>
    </row>
    <row r="46" spans="1:21" ht="11.1" customHeight="1" outlineLevel="2" x14ac:dyDescent="0.2">
      <c r="A46" s="6" t="s">
        <v>42</v>
      </c>
      <c r="B46" s="11">
        <f>VLOOKUP(A:A,[4]TDSheet!$A:$E,2,0)</f>
        <v>5</v>
      </c>
      <c r="C46" s="11">
        <f>VLOOKUP(A:A,[4]TDSheet!$A:$E,3,0)</f>
        <v>0</v>
      </c>
      <c r="D46" s="11">
        <f>VLOOKUP(A:A,[5]TDSheet!$A$9:$C$862,3,0)</f>
        <v>0</v>
      </c>
      <c r="E46" s="11">
        <f>VLOOKUP(A:A,[4]TDSheet!$A:$E,5,0)</f>
        <v>5</v>
      </c>
      <c r="G46" s="16">
        <v>0.1</v>
      </c>
      <c r="H46" s="18">
        <v>45</v>
      </c>
      <c r="I46" s="7">
        <f>VLOOKUP(A:A,[5]TDSheet!$A$10:$C$862,2,0)</f>
        <v>87</v>
      </c>
      <c r="J46" s="17">
        <f t="shared" si="2"/>
        <v>-87</v>
      </c>
      <c r="K46" s="18">
        <v>120</v>
      </c>
      <c r="L46" s="18"/>
      <c r="M46" s="7">
        <f t="shared" si="7"/>
        <v>0</v>
      </c>
      <c r="N46" s="7" t="e">
        <f t="shared" si="3"/>
        <v>#DIV/0!</v>
      </c>
      <c r="O46" s="7">
        <f t="shared" si="6"/>
        <v>0.7142857142857143</v>
      </c>
      <c r="P46" s="7">
        <f>VLOOKUP(A:A,[1]TDSheet!$A:$U,13,0)</f>
        <v>14.8</v>
      </c>
      <c r="Q46" s="7">
        <f>VLOOKUP(A:A,[2]TDSheet!$A:$U,13,0)</f>
        <v>4.5999999999999996</v>
      </c>
      <c r="R46" s="7">
        <f>VLOOKUP(A:A,[3]TDSheet!$A:$V,14,0)</f>
        <v>7</v>
      </c>
      <c r="T46" s="18">
        <f t="shared" si="4"/>
        <v>0</v>
      </c>
      <c r="U46" s="18">
        <f t="shared" si="8"/>
        <v>12</v>
      </c>
    </row>
    <row r="47" spans="1:21" ht="11.1" customHeight="1" outlineLevel="2" x14ac:dyDescent="0.2">
      <c r="A47" s="6" t="s">
        <v>43</v>
      </c>
      <c r="B47" s="11">
        <f>VLOOKUP(A:A,[4]TDSheet!$A:$E,2,0)</f>
        <v>146</v>
      </c>
      <c r="C47" s="11">
        <f>VLOOKUP(A:A,[4]TDSheet!$A:$E,3,0)</f>
        <v>0</v>
      </c>
      <c r="D47" s="11">
        <f>VLOOKUP(A:A,[5]TDSheet!$A$9:$C$862,3,0)</f>
        <v>78</v>
      </c>
      <c r="E47" s="11">
        <f>VLOOKUP(A:A,[4]TDSheet!$A:$E,5,0)</f>
        <v>66</v>
      </c>
      <c r="G47" s="16">
        <v>0.15</v>
      </c>
      <c r="H47" s="18">
        <v>45</v>
      </c>
      <c r="I47" s="7">
        <f>VLOOKUP(A:A,[5]TDSheet!$A$10:$C$862,2,0)</f>
        <v>78</v>
      </c>
      <c r="J47" s="17">
        <f t="shared" si="2"/>
        <v>0</v>
      </c>
      <c r="K47" s="18">
        <v>220</v>
      </c>
      <c r="L47" s="18"/>
      <c r="M47" s="7">
        <f t="shared" si="7"/>
        <v>15.6</v>
      </c>
      <c r="N47" s="7">
        <f t="shared" si="3"/>
        <v>18.333333333333332</v>
      </c>
      <c r="O47" s="7">
        <f t="shared" si="6"/>
        <v>2.2916666666666665</v>
      </c>
      <c r="P47" s="7">
        <f>VLOOKUP(A:A,[1]TDSheet!$A:$U,13,0)</f>
        <v>36.799999999999997</v>
      </c>
      <c r="Q47" s="7">
        <f>VLOOKUP(A:A,[2]TDSheet!$A:$U,13,0)</f>
        <v>29.2</v>
      </c>
      <c r="R47" s="7">
        <f>VLOOKUP(A:A,[3]TDSheet!$A:$V,14,0)</f>
        <v>28.8</v>
      </c>
      <c r="T47" s="18">
        <f t="shared" si="4"/>
        <v>0</v>
      </c>
      <c r="U47" s="18">
        <f t="shared" si="8"/>
        <v>33</v>
      </c>
    </row>
    <row r="48" spans="1:21" ht="11.1" customHeight="1" outlineLevel="2" x14ac:dyDescent="0.2">
      <c r="A48" s="6" t="s">
        <v>44</v>
      </c>
      <c r="B48" s="11">
        <f>VLOOKUP(A:A,[4]TDSheet!$A:$E,2,0)</f>
        <v>289</v>
      </c>
      <c r="C48" s="11">
        <f>VLOOKUP(A:A,[4]TDSheet!$A:$E,3,0)</f>
        <v>0</v>
      </c>
      <c r="D48" s="11">
        <f>VLOOKUP(A:A,[5]TDSheet!$A$9:$C$862,3,0)</f>
        <v>152</v>
      </c>
      <c r="E48" s="11">
        <f>VLOOKUP(A:A,[4]TDSheet!$A:$E,5,0)</f>
        <v>137</v>
      </c>
      <c r="G48" s="16">
        <v>0.1</v>
      </c>
      <c r="H48" s="18">
        <v>60</v>
      </c>
      <c r="I48" s="7">
        <f>VLOOKUP(A:A,[5]TDSheet!$A$10:$C$862,2,0)</f>
        <v>141</v>
      </c>
      <c r="J48" s="17">
        <f t="shared" si="2"/>
        <v>11</v>
      </c>
      <c r="K48" s="18"/>
      <c r="L48" s="18">
        <v>196</v>
      </c>
      <c r="M48" s="7">
        <f t="shared" si="7"/>
        <v>30.4</v>
      </c>
      <c r="N48" s="7">
        <f t="shared" si="3"/>
        <v>10.953947368421053</v>
      </c>
      <c r="O48" s="7">
        <f t="shared" si="6"/>
        <v>7.287234042553191</v>
      </c>
      <c r="P48" s="7">
        <f>VLOOKUP(A:A,[1]TDSheet!$A:$U,13,0)</f>
        <v>4.4000000000000004</v>
      </c>
      <c r="Q48" s="7">
        <f>VLOOKUP(A:A,[2]TDSheet!$A:$U,13,0)</f>
        <v>19.8</v>
      </c>
      <c r="R48" s="7">
        <f>VLOOKUP(A:A,[3]TDSheet!$A:$V,14,0)</f>
        <v>18.8</v>
      </c>
      <c r="T48" s="18">
        <f t="shared" si="4"/>
        <v>19.600000000000001</v>
      </c>
      <c r="U48" s="18">
        <f t="shared" si="8"/>
        <v>0</v>
      </c>
    </row>
    <row r="49" spans="1:21" ht="11.1" customHeight="1" outlineLevel="2" x14ac:dyDescent="0.2">
      <c r="A49" s="6" t="s">
        <v>45</v>
      </c>
      <c r="B49" s="11">
        <f>VLOOKUP(A:A,[4]TDSheet!$A:$E,2,0)</f>
        <v>234</v>
      </c>
      <c r="C49" s="11">
        <f>VLOOKUP(A:A,[4]TDSheet!$A:$E,3,0)</f>
        <v>0</v>
      </c>
      <c r="D49" s="11">
        <f>VLOOKUP(A:A,[5]TDSheet!$A$9:$C$862,3,0)</f>
        <v>78</v>
      </c>
      <c r="E49" s="11">
        <f>VLOOKUP(A:A,[4]TDSheet!$A:$E,5,0)</f>
        <v>156</v>
      </c>
      <c r="G49" s="16">
        <v>0.1</v>
      </c>
      <c r="H49" s="18">
        <v>60</v>
      </c>
      <c r="I49" s="7">
        <f>VLOOKUP(A:A,[5]TDSheet!$A$10:$C$862,2,0)</f>
        <v>72</v>
      </c>
      <c r="J49" s="17">
        <f t="shared" si="2"/>
        <v>6</v>
      </c>
      <c r="K49" s="18">
        <v>200</v>
      </c>
      <c r="L49" s="18"/>
      <c r="M49" s="7">
        <f t="shared" si="7"/>
        <v>15.6</v>
      </c>
      <c r="N49" s="7">
        <f t="shared" si="3"/>
        <v>22.820512820512821</v>
      </c>
      <c r="O49" s="7">
        <f t="shared" si="6"/>
        <v>4</v>
      </c>
      <c r="P49" s="7">
        <f>VLOOKUP(A:A,[1]TDSheet!$A:$U,13,0)</f>
        <v>41.8</v>
      </c>
      <c r="Q49" s="7">
        <f>VLOOKUP(A:A,[2]TDSheet!$A:$U,13,0)</f>
        <v>70.2</v>
      </c>
      <c r="R49" s="7">
        <f>VLOOKUP(A:A,[3]TDSheet!$A:$V,14,0)</f>
        <v>39</v>
      </c>
      <c r="T49" s="18">
        <f t="shared" si="4"/>
        <v>0</v>
      </c>
      <c r="U49" s="18">
        <f t="shared" si="8"/>
        <v>20</v>
      </c>
    </row>
    <row r="50" spans="1:21" ht="11.1" customHeight="1" outlineLevel="2" x14ac:dyDescent="0.2">
      <c r="A50" s="6" t="s">
        <v>46</v>
      </c>
      <c r="B50" s="11">
        <f>VLOOKUP(A:A,[4]TDSheet!$A:$E,2,0)</f>
        <v>29</v>
      </c>
      <c r="C50" s="11">
        <f>VLOOKUP(A:A,[4]TDSheet!$A:$E,3,0)</f>
        <v>0</v>
      </c>
      <c r="D50" s="11">
        <f>VLOOKUP(A:A,[5]TDSheet!$A$9:$C$862,3,0)</f>
        <v>29</v>
      </c>
      <c r="E50" s="11">
        <f>VLOOKUP(A:A,[4]TDSheet!$A:$E,5,0)</f>
        <v>0</v>
      </c>
      <c r="G50" s="16">
        <v>0.1</v>
      </c>
      <c r="H50" s="18">
        <v>45</v>
      </c>
      <c r="I50" s="7">
        <f>VLOOKUP(A:A,[5]TDSheet!$A$10:$C$862,2,0)</f>
        <v>68</v>
      </c>
      <c r="J50" s="17">
        <f t="shared" si="2"/>
        <v>-39</v>
      </c>
      <c r="K50" s="18">
        <v>40</v>
      </c>
      <c r="L50" s="18">
        <v>32</v>
      </c>
      <c r="M50" s="7">
        <f t="shared" si="7"/>
        <v>5.8</v>
      </c>
      <c r="N50" s="7">
        <f t="shared" si="3"/>
        <v>12.413793103448276</v>
      </c>
      <c r="O50" s="7">
        <f t="shared" si="6"/>
        <v>0</v>
      </c>
      <c r="P50" s="7">
        <f>VLOOKUP(A:A,[1]TDSheet!$A:$U,13,0)</f>
        <v>6.2</v>
      </c>
      <c r="Q50" s="7">
        <f>VLOOKUP(A:A,[2]TDSheet!$A:$U,13,0)</f>
        <v>7.6</v>
      </c>
      <c r="R50" s="7">
        <f>VLOOKUP(A:A,[3]TDSheet!$A:$V,14,0)</f>
        <v>8.4</v>
      </c>
      <c r="T50" s="18">
        <f t="shared" si="4"/>
        <v>3.2</v>
      </c>
      <c r="U50" s="18">
        <f t="shared" si="8"/>
        <v>4</v>
      </c>
    </row>
    <row r="51" spans="1:21" ht="11.1" customHeight="1" outlineLevel="2" x14ac:dyDescent="0.2">
      <c r="A51" s="6" t="s">
        <v>47</v>
      </c>
      <c r="B51" s="11">
        <v>0</v>
      </c>
      <c r="C51" s="11">
        <v>0</v>
      </c>
      <c r="D51" s="11">
        <f>VLOOKUP(A:A,[5]TDSheet!$A$9:$C$862,3,0)</f>
        <v>0</v>
      </c>
      <c r="E51" s="11">
        <v>0</v>
      </c>
      <c r="G51" s="16">
        <v>0.4</v>
      </c>
      <c r="H51" s="18">
        <v>45</v>
      </c>
      <c r="I51" s="7">
        <f>VLOOKUP(A:A,[5]TDSheet!$A$10:$C$862,2,0)</f>
        <v>17</v>
      </c>
      <c r="J51" s="17">
        <f t="shared" si="2"/>
        <v>-17</v>
      </c>
      <c r="K51" s="18"/>
      <c r="L51" s="18"/>
      <c r="M51" s="7">
        <f t="shared" si="7"/>
        <v>0</v>
      </c>
      <c r="N51" s="7" t="e">
        <f t="shared" si="3"/>
        <v>#DIV/0!</v>
      </c>
      <c r="O51" s="7">
        <f t="shared" si="6"/>
        <v>0</v>
      </c>
      <c r="P51" s="7">
        <f>VLOOKUP(A:A,[1]TDSheet!$A:$U,13,0)</f>
        <v>0</v>
      </c>
      <c r="Q51" s="7">
        <f>VLOOKUP(A:A,[2]TDSheet!$A:$U,13,0)</f>
        <v>3.2</v>
      </c>
      <c r="R51" s="7">
        <f>VLOOKUP(A:A,[3]TDSheet!$A:$V,14,0)</f>
        <v>3.8</v>
      </c>
      <c r="T51" s="18">
        <f t="shared" si="4"/>
        <v>0</v>
      </c>
      <c r="U51" s="18">
        <f t="shared" si="8"/>
        <v>0</v>
      </c>
    </row>
    <row r="52" spans="1:21" ht="11.1" customHeight="1" outlineLevel="2" x14ac:dyDescent="0.2">
      <c r="A52" s="6" t="s">
        <v>48</v>
      </c>
      <c r="B52" s="11">
        <f>VLOOKUP(A:A,[4]TDSheet!$A:$E,2,0)</f>
        <v>11</v>
      </c>
      <c r="C52" s="11">
        <f>VLOOKUP(A:A,[4]TDSheet!$A:$E,3,0)</f>
        <v>168</v>
      </c>
      <c r="D52" s="11">
        <f>VLOOKUP(A:A,[5]TDSheet!$A$9:$C$862,3,0)</f>
        <v>76</v>
      </c>
      <c r="E52" s="11">
        <f>VLOOKUP(A:A,[4]TDSheet!$A:$E,5,0)</f>
        <v>103</v>
      </c>
      <c r="G52" s="16">
        <v>0.15</v>
      </c>
      <c r="H52" s="18"/>
      <c r="I52" s="7">
        <f>VLOOKUP(A:A,[5]TDSheet!$A$10:$C$862,2,0)</f>
        <v>71</v>
      </c>
      <c r="J52" s="17">
        <f t="shared" si="2"/>
        <v>5</v>
      </c>
      <c r="K52" s="18">
        <v>120</v>
      </c>
      <c r="L52" s="18">
        <v>80</v>
      </c>
      <c r="M52" s="7">
        <f t="shared" si="7"/>
        <v>15.2</v>
      </c>
      <c r="N52" s="7">
        <f t="shared" si="3"/>
        <v>19.934210526315791</v>
      </c>
      <c r="O52" s="7">
        <f t="shared" si="6"/>
        <v>4.3277310924369745</v>
      </c>
      <c r="P52" s="7">
        <f>VLOOKUP(A:A,[1]TDSheet!$A:$U,13,0)</f>
        <v>14</v>
      </c>
      <c r="Q52" s="7">
        <f>VLOOKUP(A:A,[2]TDSheet!$A:$U,13,0)</f>
        <v>0</v>
      </c>
      <c r="R52" s="7">
        <f>VLOOKUP(A:A,[3]TDSheet!$A:$V,14,0)</f>
        <v>23.8</v>
      </c>
      <c r="T52" s="18">
        <f t="shared" si="4"/>
        <v>12</v>
      </c>
      <c r="U52" s="18">
        <f t="shared" si="8"/>
        <v>18</v>
      </c>
    </row>
    <row r="53" spans="1:21" ht="11.1" customHeight="1" outlineLevel="2" x14ac:dyDescent="0.2">
      <c r="A53" s="6" t="s">
        <v>49</v>
      </c>
      <c r="B53" s="11">
        <v>0</v>
      </c>
      <c r="C53" s="11">
        <v>0</v>
      </c>
      <c r="D53" s="11">
        <v>0</v>
      </c>
      <c r="E53" s="11">
        <v>0</v>
      </c>
      <c r="G53" s="16">
        <v>0.35</v>
      </c>
      <c r="H53" s="18"/>
      <c r="I53" s="7">
        <v>0</v>
      </c>
      <c r="J53" s="17">
        <f t="shared" si="2"/>
        <v>0</v>
      </c>
      <c r="K53" s="18"/>
      <c r="L53" s="18">
        <v>16</v>
      </c>
      <c r="M53" s="7">
        <f t="shared" si="7"/>
        <v>0</v>
      </c>
      <c r="N53" s="7" t="e">
        <f t="shared" si="3"/>
        <v>#DIV/0!</v>
      </c>
      <c r="O53" s="7" t="e">
        <f t="shared" si="6"/>
        <v>#DIV/0!</v>
      </c>
      <c r="P53" s="7">
        <f>VLOOKUP(A:A,[1]TDSheet!$A:$U,13,0)</f>
        <v>0</v>
      </c>
      <c r="Q53" s="7">
        <f>VLOOKUP(A:A,[2]TDSheet!$A:$U,13,0)</f>
        <v>0</v>
      </c>
      <c r="R53" s="7">
        <f>VLOOKUP(A:A,[3]TDSheet!$A:$V,14,0)</f>
        <v>0</v>
      </c>
      <c r="T53" s="18">
        <f t="shared" si="4"/>
        <v>5.6</v>
      </c>
      <c r="U53" s="18">
        <f t="shared" si="8"/>
        <v>0</v>
      </c>
    </row>
    <row r="54" spans="1:21" ht="11.1" customHeight="1" outlineLevel="2" x14ac:dyDescent="0.2">
      <c r="A54" s="6" t="s">
        <v>50</v>
      </c>
      <c r="B54" s="11">
        <f>VLOOKUP(A:A,[4]TDSheet!$A:$E,2,0)</f>
        <v>14</v>
      </c>
      <c r="C54" s="11">
        <f>VLOOKUP(A:A,[4]TDSheet!$A:$E,3,0)</f>
        <v>0</v>
      </c>
      <c r="D54" s="11">
        <f>VLOOKUP(A:A,[5]TDSheet!$A$9:$C$862,3,0)</f>
        <v>5</v>
      </c>
      <c r="E54" s="11">
        <f>VLOOKUP(A:A,[4]TDSheet!$A:$E,5,0)</f>
        <v>9</v>
      </c>
      <c r="G54" s="16">
        <v>0.28000000000000003</v>
      </c>
      <c r="H54" s="18"/>
      <c r="I54" s="7">
        <f>VLOOKUP(A:A,[5]TDSheet!$A$10:$C$862,2,0)</f>
        <v>5</v>
      </c>
      <c r="J54" s="17">
        <v>0</v>
      </c>
      <c r="K54" s="18"/>
      <c r="L54" s="18">
        <v>16</v>
      </c>
      <c r="M54" s="7">
        <f t="shared" si="7"/>
        <v>1</v>
      </c>
      <c r="N54" s="7">
        <f t="shared" si="3"/>
        <v>25</v>
      </c>
      <c r="O54" s="7">
        <f t="shared" si="6"/>
        <v>5.625</v>
      </c>
      <c r="P54" s="7">
        <f>VLOOKUP(A:A,[1]TDSheet!$A:$U,13,0)</f>
        <v>1.2</v>
      </c>
      <c r="Q54" s="7">
        <f>VLOOKUP(A:A,[2]TDSheet!$A:$U,13,0)</f>
        <v>4.8</v>
      </c>
      <c r="R54" s="7">
        <f>VLOOKUP(A:A,[3]TDSheet!$A:$V,14,0)</f>
        <v>1.6</v>
      </c>
      <c r="T54" s="18">
        <f t="shared" si="4"/>
        <v>4.4800000000000004</v>
      </c>
      <c r="U54" s="18">
        <f t="shared" si="8"/>
        <v>0</v>
      </c>
    </row>
    <row r="55" spans="1:21" ht="11.1" customHeight="1" outlineLevel="2" x14ac:dyDescent="0.2">
      <c r="A55" s="6" t="s">
        <v>51</v>
      </c>
      <c r="B55" s="11">
        <v>0</v>
      </c>
      <c r="C55" s="11">
        <v>0</v>
      </c>
      <c r="D55" s="11">
        <f>VLOOKUP(A:A,[5]TDSheet!$A$9:$C$862,3,0)</f>
        <v>0</v>
      </c>
      <c r="E55" s="11">
        <v>0</v>
      </c>
      <c r="G55" s="16">
        <v>0.31</v>
      </c>
      <c r="H55" s="18">
        <v>45</v>
      </c>
      <c r="I55" s="7">
        <f>VLOOKUP(A:A,[5]TDSheet!$A$10:$C$862,2,0)</f>
        <v>3</v>
      </c>
      <c r="J55" s="17">
        <f t="shared" si="2"/>
        <v>-3</v>
      </c>
      <c r="K55" s="18"/>
      <c r="L55" s="18"/>
      <c r="M55" s="7">
        <f t="shared" si="7"/>
        <v>0</v>
      </c>
      <c r="N55" s="7" t="e">
        <f t="shared" si="3"/>
        <v>#DIV/0!</v>
      </c>
      <c r="O55" s="7" t="e">
        <f t="shared" si="6"/>
        <v>#DIV/0!</v>
      </c>
      <c r="P55" s="7">
        <f>VLOOKUP(A:A,[1]TDSheet!$A:$U,13,0)</f>
        <v>0</v>
      </c>
      <c r="Q55" s="7">
        <f>VLOOKUP(A:A,[2]TDSheet!$A:$U,13,0)</f>
        <v>0</v>
      </c>
      <c r="R55" s="7">
        <f>VLOOKUP(A:A,[3]TDSheet!$A:$V,14,0)</f>
        <v>0</v>
      </c>
      <c r="T55" s="18">
        <f t="shared" si="4"/>
        <v>0</v>
      </c>
      <c r="U55" s="18">
        <f t="shared" si="8"/>
        <v>0</v>
      </c>
    </row>
    <row r="56" spans="1:21" ht="11.1" customHeight="1" outlineLevel="2" x14ac:dyDescent="0.2">
      <c r="A56" s="6" t="s">
        <v>52</v>
      </c>
      <c r="B56" s="11">
        <v>0</v>
      </c>
      <c r="C56" s="11">
        <v>0</v>
      </c>
      <c r="D56" s="11">
        <v>0</v>
      </c>
      <c r="E56" s="11">
        <v>0</v>
      </c>
      <c r="G56" s="16">
        <v>0.41</v>
      </c>
      <c r="H56" s="18">
        <v>45</v>
      </c>
      <c r="I56" s="7">
        <v>0</v>
      </c>
      <c r="J56" s="17">
        <f t="shared" si="2"/>
        <v>0</v>
      </c>
      <c r="K56" s="18"/>
      <c r="L56" s="18"/>
      <c r="M56" s="7">
        <f t="shared" si="7"/>
        <v>0</v>
      </c>
      <c r="N56" s="7" t="e">
        <f t="shared" si="3"/>
        <v>#DIV/0!</v>
      </c>
      <c r="O56" s="7" t="e">
        <f t="shared" si="6"/>
        <v>#DIV/0!</v>
      </c>
      <c r="P56" s="7">
        <f>VLOOKUP(A:A,[1]TDSheet!$A:$U,13,0)</f>
        <v>0</v>
      </c>
      <c r="Q56" s="7">
        <f>VLOOKUP(A:A,[2]TDSheet!$A:$U,13,0)</f>
        <v>0</v>
      </c>
      <c r="R56" s="7">
        <f>VLOOKUP(A:A,[3]TDSheet!$A:$V,14,0)</f>
        <v>0</v>
      </c>
      <c r="T56" s="18">
        <f t="shared" si="4"/>
        <v>0</v>
      </c>
      <c r="U56" s="18">
        <f t="shared" si="8"/>
        <v>0</v>
      </c>
    </row>
    <row r="57" spans="1:21" ht="11.1" customHeight="1" outlineLevel="2" x14ac:dyDescent="0.2">
      <c r="A57" s="6" t="s">
        <v>53</v>
      </c>
      <c r="B57" s="11">
        <f>VLOOKUP(A:A,[4]TDSheet!$A:$E,2,0)</f>
        <v>0</v>
      </c>
      <c r="C57" s="11">
        <f>VLOOKUP(A:A,[4]TDSheet!$A:$E,3,0)</f>
        <v>16</v>
      </c>
      <c r="D57" s="11">
        <f>VLOOKUP(A:A,[5]TDSheet!$A$9:$C$862,3,0)</f>
        <v>1</v>
      </c>
      <c r="E57" s="11">
        <f>VLOOKUP(A:A,[4]TDSheet!$A:$E,5,0)</f>
        <v>15</v>
      </c>
      <c r="G57" s="16">
        <v>0.45</v>
      </c>
      <c r="H57" s="18">
        <v>60</v>
      </c>
      <c r="I57" s="7">
        <f>VLOOKUP(A:A,[5]TDSheet!$A$10:$C$862,2,0)</f>
        <v>1</v>
      </c>
      <c r="J57" s="17">
        <f t="shared" si="2"/>
        <v>0</v>
      </c>
      <c r="K57" s="18"/>
      <c r="L57" s="18"/>
      <c r="M57" s="7">
        <f t="shared" si="7"/>
        <v>0.2</v>
      </c>
      <c r="N57" s="7">
        <f t="shared" si="3"/>
        <v>75</v>
      </c>
      <c r="O57" s="7">
        <f t="shared" si="6"/>
        <v>6.8181818181818175</v>
      </c>
      <c r="P57" s="7">
        <f>VLOOKUP(A:A,[1]TDSheet!$A:$U,13,0)</f>
        <v>1.4</v>
      </c>
      <c r="Q57" s="7">
        <f>VLOOKUP(A:A,[2]TDSheet!$A:$U,13,0)</f>
        <v>1.2</v>
      </c>
      <c r="R57" s="7">
        <f>VLOOKUP(A:A,[3]TDSheet!$A:$V,14,0)</f>
        <v>2.2000000000000002</v>
      </c>
      <c r="T57" s="18">
        <f t="shared" si="4"/>
        <v>0</v>
      </c>
      <c r="U57" s="18">
        <f t="shared" si="8"/>
        <v>0</v>
      </c>
    </row>
    <row r="58" spans="1:21" ht="11.1" customHeight="1" outlineLevel="2" x14ac:dyDescent="0.2">
      <c r="A58" s="6" t="s">
        <v>54</v>
      </c>
      <c r="B58" s="11">
        <f>VLOOKUP(A:A,[4]TDSheet!$A:$E,2,0)</f>
        <v>-1</v>
      </c>
      <c r="C58" s="11">
        <f>VLOOKUP(A:A,[4]TDSheet!$A:$E,3,0)</f>
        <v>8</v>
      </c>
      <c r="D58" s="11">
        <f>VLOOKUP(A:A,[5]TDSheet!$A$9:$C$862,3,0)</f>
        <v>2</v>
      </c>
      <c r="E58" s="11">
        <f>VLOOKUP(A:A,[4]TDSheet!$A:$E,5,0)</f>
        <v>5</v>
      </c>
      <c r="G58" s="16">
        <v>0.45</v>
      </c>
      <c r="H58" s="18">
        <v>60</v>
      </c>
      <c r="I58" s="7">
        <f>VLOOKUP(A:A,[5]TDSheet!$A$10:$C$862,2,0)</f>
        <v>2</v>
      </c>
      <c r="J58" s="17">
        <f t="shared" si="2"/>
        <v>0</v>
      </c>
      <c r="K58" s="18">
        <v>8</v>
      </c>
      <c r="L58" s="18">
        <v>8</v>
      </c>
      <c r="M58" s="7">
        <f t="shared" si="7"/>
        <v>0.4</v>
      </c>
      <c r="N58" s="7">
        <f t="shared" si="3"/>
        <v>52.5</v>
      </c>
      <c r="O58" s="7">
        <f t="shared" si="6"/>
        <v>3.5714285714285716</v>
      </c>
      <c r="P58" s="7">
        <f>VLOOKUP(A:A,[1]TDSheet!$A:$U,13,0)</f>
        <v>2.8</v>
      </c>
      <c r="Q58" s="7">
        <f>VLOOKUP(A:A,[2]TDSheet!$A:$U,13,0)</f>
        <v>2.4</v>
      </c>
      <c r="R58" s="7">
        <f>VLOOKUP(A:A,[3]TDSheet!$A:$V,14,0)</f>
        <v>1.4</v>
      </c>
      <c r="T58" s="18">
        <f t="shared" si="4"/>
        <v>3.6</v>
      </c>
      <c r="U58" s="18">
        <f t="shared" si="8"/>
        <v>3.6</v>
      </c>
    </row>
    <row r="59" spans="1:21" ht="11.1" customHeight="1" outlineLevel="2" x14ac:dyDescent="0.2">
      <c r="A59" s="6" t="s">
        <v>55</v>
      </c>
      <c r="B59" s="11">
        <f>VLOOKUP(A:A,[4]TDSheet!$A:$E,2,0)</f>
        <v>3</v>
      </c>
      <c r="C59" s="11">
        <f>VLOOKUP(A:A,[4]TDSheet!$A:$E,3,0)</f>
        <v>0</v>
      </c>
      <c r="D59" s="11">
        <f>VLOOKUP(A:A,[5]TDSheet!$A$9:$C$862,3,0)</f>
        <v>1</v>
      </c>
      <c r="E59" s="11">
        <f>VLOOKUP(A:A,[4]TDSheet!$A:$E,5,0)</f>
        <v>2</v>
      </c>
      <c r="G59" s="16">
        <v>0.45</v>
      </c>
      <c r="H59" s="18">
        <v>60</v>
      </c>
      <c r="I59" s="7">
        <f>VLOOKUP(A:A,[5]TDSheet!$A$10:$C$862,2,0)</f>
        <v>1</v>
      </c>
      <c r="J59" s="17">
        <f t="shared" si="2"/>
        <v>0</v>
      </c>
      <c r="K59" s="18">
        <v>8</v>
      </c>
      <c r="L59" s="18"/>
      <c r="M59" s="7">
        <f t="shared" si="7"/>
        <v>0.2</v>
      </c>
      <c r="N59" s="7">
        <f t="shared" si="3"/>
        <v>50</v>
      </c>
      <c r="O59" s="7">
        <f t="shared" si="6"/>
        <v>2.5</v>
      </c>
      <c r="P59" s="7">
        <f>VLOOKUP(A:A,[1]TDSheet!$A:$U,13,0)</f>
        <v>2.8</v>
      </c>
      <c r="Q59" s="7">
        <f>VLOOKUP(A:A,[2]TDSheet!$A:$U,13,0)</f>
        <v>2.8</v>
      </c>
      <c r="R59" s="7">
        <f>VLOOKUP(A:A,[3]TDSheet!$A:$V,14,0)</f>
        <v>0.8</v>
      </c>
      <c r="T59" s="18">
        <f t="shared" si="4"/>
        <v>0</v>
      </c>
      <c r="U59" s="18">
        <f t="shared" si="8"/>
        <v>3.6</v>
      </c>
    </row>
    <row r="60" spans="1:21" ht="11.1" customHeight="1" outlineLevel="2" x14ac:dyDescent="0.2">
      <c r="A60" s="6" t="s">
        <v>56</v>
      </c>
      <c r="B60" s="11">
        <v>0</v>
      </c>
      <c r="C60" s="11">
        <v>0</v>
      </c>
      <c r="D60" s="11">
        <v>0</v>
      </c>
      <c r="E60" s="11">
        <v>0</v>
      </c>
      <c r="G60" s="16">
        <v>0.35</v>
      </c>
      <c r="H60" s="18"/>
      <c r="I60" s="7">
        <v>0</v>
      </c>
      <c r="J60" s="17">
        <v>0</v>
      </c>
      <c r="K60" s="18"/>
      <c r="L60" s="18">
        <v>8</v>
      </c>
      <c r="M60" s="7">
        <f t="shared" si="7"/>
        <v>0</v>
      </c>
      <c r="N60" s="7" t="e">
        <f t="shared" si="3"/>
        <v>#DIV/0!</v>
      </c>
      <c r="O60" s="7" t="e">
        <f t="shared" si="6"/>
        <v>#DIV/0!</v>
      </c>
      <c r="P60" s="7">
        <f>VLOOKUP(A:A,[1]TDSheet!$A:$U,13,0)</f>
        <v>0</v>
      </c>
      <c r="Q60" s="7">
        <f>VLOOKUP(A:A,[2]TDSheet!$A:$U,13,0)</f>
        <v>0</v>
      </c>
      <c r="R60" s="7">
        <f>VLOOKUP(A:A,[3]TDSheet!$A:$V,14,0)</f>
        <v>0</v>
      </c>
      <c r="T60" s="18">
        <f t="shared" si="4"/>
        <v>2.8</v>
      </c>
      <c r="U60" s="18">
        <f t="shared" si="8"/>
        <v>0</v>
      </c>
    </row>
    <row r="61" spans="1:21" ht="11.1" customHeight="1" outlineLevel="2" x14ac:dyDescent="0.2">
      <c r="A61" s="6" t="s">
        <v>57</v>
      </c>
      <c r="B61" s="11">
        <v>0</v>
      </c>
      <c r="C61" s="11">
        <v>0</v>
      </c>
      <c r="D61" s="11">
        <v>0</v>
      </c>
      <c r="E61" s="11">
        <v>0</v>
      </c>
      <c r="G61" s="16">
        <v>0.41</v>
      </c>
      <c r="H61" s="18">
        <v>45</v>
      </c>
      <c r="I61" s="7">
        <v>0</v>
      </c>
      <c r="J61" s="17">
        <f t="shared" si="2"/>
        <v>0</v>
      </c>
      <c r="K61" s="18"/>
      <c r="L61" s="18"/>
      <c r="M61" s="7">
        <f t="shared" si="7"/>
        <v>0</v>
      </c>
      <c r="N61" s="7" t="e">
        <f t="shared" si="3"/>
        <v>#DIV/0!</v>
      </c>
      <c r="O61" s="7" t="e">
        <f t="shared" si="6"/>
        <v>#DIV/0!</v>
      </c>
      <c r="P61" s="7">
        <f>VLOOKUP(A:A,[1]TDSheet!$A:$U,13,0)</f>
        <v>0</v>
      </c>
      <c r="Q61" s="7">
        <f>VLOOKUP(A:A,[2]TDSheet!$A:$U,13,0)</f>
        <v>0</v>
      </c>
      <c r="R61" s="7">
        <f>VLOOKUP(A:A,[3]TDSheet!$A:$V,14,0)</f>
        <v>0</v>
      </c>
      <c r="T61" s="18">
        <f t="shared" si="4"/>
        <v>0</v>
      </c>
      <c r="U61" s="18">
        <f t="shared" si="8"/>
        <v>0</v>
      </c>
    </row>
    <row r="62" spans="1:21" ht="11.1" customHeight="1" outlineLevel="2" x14ac:dyDescent="0.2">
      <c r="A62" s="6" t="s">
        <v>58</v>
      </c>
      <c r="B62" s="11">
        <f>VLOOKUP(A:A,[4]TDSheet!$A:$E,2,0)</f>
        <v>0</v>
      </c>
      <c r="C62" s="11">
        <f>VLOOKUP(A:A,[4]TDSheet!$A:$E,3,0)</f>
        <v>0</v>
      </c>
      <c r="D62" s="11">
        <f>VLOOKUP(A:A,[5]TDSheet!$A$9:$C$862,3,0)</f>
        <v>3</v>
      </c>
      <c r="E62" s="11">
        <f>VLOOKUP(A:A,[4]TDSheet!$A:$E,5,0)</f>
        <v>-3</v>
      </c>
      <c r="G62" s="16">
        <v>0.41</v>
      </c>
      <c r="H62" s="18">
        <v>45</v>
      </c>
      <c r="I62" s="7">
        <f>VLOOKUP(A:A,[5]TDSheet!$A$10:$C$862,2,0)</f>
        <v>3</v>
      </c>
      <c r="J62" s="17">
        <v>0</v>
      </c>
      <c r="K62" s="18">
        <v>40</v>
      </c>
      <c r="L62" s="18"/>
      <c r="M62" s="7">
        <f t="shared" si="7"/>
        <v>0.6</v>
      </c>
      <c r="N62" s="7">
        <f t="shared" si="3"/>
        <v>61.666666666666671</v>
      </c>
      <c r="O62" s="7">
        <f t="shared" si="6"/>
        <v>-5</v>
      </c>
      <c r="P62" s="7">
        <f>VLOOKUP(A:A,[1]TDSheet!$A:$U,13,0)</f>
        <v>0</v>
      </c>
      <c r="Q62" s="7">
        <f>VLOOKUP(A:A,[2]TDSheet!$A:$U,13,0)</f>
        <v>1.2</v>
      </c>
      <c r="R62" s="7">
        <f>VLOOKUP(A:A,[3]TDSheet!$A:$V,14,0)</f>
        <v>0.6</v>
      </c>
      <c r="T62" s="18">
        <f t="shared" si="4"/>
        <v>0</v>
      </c>
      <c r="U62" s="18">
        <f t="shared" si="8"/>
        <v>16.399999999999999</v>
      </c>
    </row>
    <row r="63" spans="1:21" ht="11.1" customHeight="1" outlineLevel="2" x14ac:dyDescent="0.2">
      <c r="A63" s="6" t="s">
        <v>59</v>
      </c>
      <c r="B63" s="11">
        <f>VLOOKUP(A:A,[4]TDSheet!$A:$E,2,0)</f>
        <v>0</v>
      </c>
      <c r="C63" s="11">
        <f>VLOOKUP(A:A,[4]TDSheet!$A:$E,3,0)</f>
        <v>0</v>
      </c>
      <c r="D63" s="11">
        <f>VLOOKUP(A:A,[5]TDSheet!$A$9:$C$862,3,0)</f>
        <v>3</v>
      </c>
      <c r="E63" s="11">
        <f>VLOOKUP(A:A,[4]TDSheet!$A:$E,5,0)</f>
        <v>-3</v>
      </c>
      <c r="G63" s="16">
        <v>0.41</v>
      </c>
      <c r="H63" s="18">
        <v>45</v>
      </c>
      <c r="I63" s="7">
        <f>VLOOKUP(A:A,[5]TDSheet!$A$10:$C$862,2,0)</f>
        <v>3</v>
      </c>
      <c r="J63" s="17">
        <f t="shared" si="2"/>
        <v>0</v>
      </c>
      <c r="K63" s="18">
        <v>120</v>
      </c>
      <c r="L63" s="18"/>
      <c r="M63" s="7">
        <f t="shared" si="7"/>
        <v>0.6</v>
      </c>
      <c r="N63" s="7">
        <f t="shared" si="3"/>
        <v>195</v>
      </c>
      <c r="O63" s="7">
        <f t="shared" si="6"/>
        <v>-2.5</v>
      </c>
      <c r="P63" s="7">
        <f>VLOOKUP(A:A,[1]TDSheet!$A:$U,13,0)</f>
        <v>0.4</v>
      </c>
      <c r="Q63" s="7">
        <f>VLOOKUP(A:A,[2]TDSheet!$A:$U,13,0)</f>
        <v>0.4</v>
      </c>
      <c r="R63" s="7">
        <f>VLOOKUP(A:A,[3]TDSheet!$A:$V,14,0)</f>
        <v>1.2</v>
      </c>
      <c r="T63" s="18">
        <f t="shared" si="4"/>
        <v>0</v>
      </c>
      <c r="U63" s="18">
        <f t="shared" si="8"/>
        <v>49.199999999999996</v>
      </c>
    </row>
    <row r="64" spans="1:21" ht="11.1" customHeight="1" outlineLevel="2" x14ac:dyDescent="0.2">
      <c r="A64" s="6" t="s">
        <v>60</v>
      </c>
      <c r="B64" s="11">
        <f>VLOOKUP(A:A,[4]TDSheet!$A:$E,2,0)</f>
        <v>-1</v>
      </c>
      <c r="C64" s="11">
        <f>VLOOKUP(A:A,[4]TDSheet!$A:$E,3,0)</f>
        <v>24</v>
      </c>
      <c r="D64" s="11">
        <f>VLOOKUP(A:A,[5]TDSheet!$A$9:$C$862,3,0)</f>
        <v>23</v>
      </c>
      <c r="E64" s="11">
        <f>VLOOKUP(A:A,[4]TDSheet!$A:$E,5,0)</f>
        <v>0</v>
      </c>
      <c r="G64" s="16">
        <v>0.31</v>
      </c>
      <c r="H64" s="18">
        <v>45</v>
      </c>
      <c r="I64" s="7">
        <f>VLOOKUP(A:A,[5]TDSheet!$A$10:$C$862,2,0)</f>
        <v>36</v>
      </c>
      <c r="J64" s="17">
        <f t="shared" si="2"/>
        <v>-13</v>
      </c>
      <c r="K64" s="18">
        <v>48</v>
      </c>
      <c r="L64" s="18">
        <v>32</v>
      </c>
      <c r="M64" s="7">
        <f t="shared" si="7"/>
        <v>4.5999999999999996</v>
      </c>
      <c r="N64" s="7">
        <f t="shared" si="3"/>
        <v>17.39130434782609</v>
      </c>
      <c r="O64" s="7">
        <f t="shared" si="6"/>
        <v>0</v>
      </c>
      <c r="P64" s="7">
        <f>VLOOKUP(A:A,[1]TDSheet!$A:$U,13,0)</f>
        <v>7.4</v>
      </c>
      <c r="Q64" s="7">
        <f>VLOOKUP(A:A,[2]TDSheet!$A:$U,13,0)</f>
        <v>11.6</v>
      </c>
      <c r="R64" s="7">
        <f>VLOOKUP(A:A,[3]TDSheet!$A:$V,14,0)</f>
        <v>9.1999999999999993</v>
      </c>
      <c r="T64" s="18">
        <f t="shared" si="4"/>
        <v>9.92</v>
      </c>
      <c r="U64" s="18">
        <f t="shared" si="8"/>
        <v>14.879999999999999</v>
      </c>
    </row>
    <row r="65" spans="1:21" ht="11.1" customHeight="1" outlineLevel="2" x14ac:dyDescent="0.2">
      <c r="A65" s="6" t="s">
        <v>61</v>
      </c>
      <c r="B65" s="11">
        <f>VLOOKUP(A:A,[4]TDSheet!$A:$E,2,0)</f>
        <v>21</v>
      </c>
      <c r="C65" s="11">
        <f>VLOOKUP(A:A,[4]TDSheet!$A:$E,3,0)</f>
        <v>48</v>
      </c>
      <c r="D65" s="11">
        <f>VLOOKUP(A:A,[5]TDSheet!$A$9:$C$862,3,0)</f>
        <v>27</v>
      </c>
      <c r="E65" s="11">
        <f>VLOOKUP(A:A,[4]TDSheet!$A:$E,5,0)</f>
        <v>42</v>
      </c>
      <c r="G65" s="16">
        <v>0.35</v>
      </c>
      <c r="H65" s="18">
        <v>45</v>
      </c>
      <c r="I65" s="7">
        <f>VLOOKUP(A:A,[5]TDSheet!$A$10:$C$862,2,0)</f>
        <v>26</v>
      </c>
      <c r="J65" s="17">
        <f t="shared" si="2"/>
        <v>1</v>
      </c>
      <c r="K65" s="18">
        <v>40</v>
      </c>
      <c r="L65" s="18"/>
      <c r="M65" s="7">
        <f t="shared" si="7"/>
        <v>5.4</v>
      </c>
      <c r="N65" s="7">
        <f t="shared" si="3"/>
        <v>15.185185185185183</v>
      </c>
      <c r="O65" s="7">
        <f t="shared" si="6"/>
        <v>7.7777777777777777</v>
      </c>
      <c r="P65" s="7">
        <f>VLOOKUP(A:A,[1]TDSheet!$A:$U,13,0)</f>
        <v>2.4</v>
      </c>
      <c r="Q65" s="7">
        <f>VLOOKUP(A:A,[2]TDSheet!$A:$U,13,0)</f>
        <v>10.6</v>
      </c>
      <c r="R65" s="7">
        <f>VLOOKUP(A:A,[3]TDSheet!$A:$V,14,0)</f>
        <v>5.4</v>
      </c>
      <c r="T65" s="18">
        <f t="shared" si="4"/>
        <v>0</v>
      </c>
      <c r="U65" s="18">
        <f t="shared" si="8"/>
        <v>14</v>
      </c>
    </row>
    <row r="66" spans="1:21" ht="11.1" customHeight="1" outlineLevel="2" x14ac:dyDescent="0.2">
      <c r="A66" s="6" t="s">
        <v>62</v>
      </c>
      <c r="B66" s="11">
        <f>VLOOKUP(A:A,[4]TDSheet!$A:$E,2,0)</f>
        <v>127</v>
      </c>
      <c r="C66" s="11">
        <f>VLOOKUP(A:A,[4]TDSheet!$A:$E,3,0)</f>
        <v>160</v>
      </c>
      <c r="D66" s="11">
        <f>VLOOKUP(A:A,[5]TDSheet!$A$9:$C$862,3,0)</f>
        <v>54</v>
      </c>
      <c r="E66" s="11">
        <f>VLOOKUP(A:A,[4]TDSheet!$A:$E,5,0)</f>
        <v>233</v>
      </c>
      <c r="G66" s="16">
        <v>0.35</v>
      </c>
      <c r="H66" s="18">
        <v>45</v>
      </c>
      <c r="I66" s="7">
        <f>VLOOKUP(A:A,[5]TDSheet!$A$10:$C$862,2,0)</f>
        <v>52</v>
      </c>
      <c r="J66" s="17">
        <f t="shared" si="2"/>
        <v>2</v>
      </c>
      <c r="K66" s="18"/>
      <c r="L66" s="18"/>
      <c r="M66" s="7">
        <f t="shared" si="7"/>
        <v>10.8</v>
      </c>
      <c r="N66" s="7">
        <f t="shared" si="3"/>
        <v>21.574074074074073</v>
      </c>
      <c r="O66" s="7">
        <f t="shared" si="6"/>
        <v>10.495495495495495</v>
      </c>
      <c r="P66" s="7">
        <f>VLOOKUP(A:A,[1]TDSheet!$A:$U,13,0)</f>
        <v>17.8</v>
      </c>
      <c r="Q66" s="7">
        <f>VLOOKUP(A:A,[2]TDSheet!$A:$U,13,0)</f>
        <v>21.6</v>
      </c>
      <c r="R66" s="7">
        <f>VLOOKUP(A:A,[3]TDSheet!$A:$V,14,0)</f>
        <v>22.2</v>
      </c>
      <c r="T66" s="18">
        <f t="shared" si="4"/>
        <v>0</v>
      </c>
      <c r="U66" s="18">
        <f t="shared" si="8"/>
        <v>0</v>
      </c>
    </row>
    <row r="67" spans="1:21" ht="11.1" customHeight="1" outlineLevel="2" x14ac:dyDescent="0.2">
      <c r="A67" s="6" t="s">
        <v>63</v>
      </c>
      <c r="B67" s="11">
        <f>VLOOKUP(A:A,[4]TDSheet!$A:$E,2,0)</f>
        <v>63</v>
      </c>
      <c r="C67" s="11">
        <f>VLOOKUP(A:A,[4]TDSheet!$A:$E,3,0)</f>
        <v>48</v>
      </c>
      <c r="D67" s="11">
        <f>VLOOKUP(A:A,[5]TDSheet!$A$9:$C$862,3,0)</f>
        <v>52</v>
      </c>
      <c r="E67" s="11">
        <f>VLOOKUP(A:A,[4]TDSheet!$A:$E,5,0)</f>
        <v>59</v>
      </c>
      <c r="G67" s="16">
        <v>0.28000000000000003</v>
      </c>
      <c r="H67" s="18">
        <v>45</v>
      </c>
      <c r="I67" s="7">
        <f>VLOOKUP(A:A,[5]TDSheet!$A$10:$C$862,2,0)</f>
        <v>50</v>
      </c>
      <c r="J67" s="17">
        <f t="shared" si="2"/>
        <v>2</v>
      </c>
      <c r="K67" s="18"/>
      <c r="L67" s="18">
        <v>80</v>
      </c>
      <c r="M67" s="7">
        <f t="shared" si="7"/>
        <v>10.4</v>
      </c>
      <c r="N67" s="7">
        <f t="shared" si="3"/>
        <v>13.365384615384615</v>
      </c>
      <c r="O67" s="7">
        <f t="shared" si="6"/>
        <v>5.2678571428571432</v>
      </c>
      <c r="P67" s="7">
        <f>VLOOKUP(A:A,[1]TDSheet!$A:$U,13,0)</f>
        <v>4.4000000000000004</v>
      </c>
      <c r="Q67" s="7">
        <f>VLOOKUP(A:A,[2]TDSheet!$A:$U,13,0)</f>
        <v>4.8</v>
      </c>
      <c r="R67" s="7">
        <f>VLOOKUP(A:A,[3]TDSheet!$A:$V,14,0)</f>
        <v>11.2</v>
      </c>
      <c r="T67" s="18">
        <f t="shared" si="4"/>
        <v>22.400000000000002</v>
      </c>
      <c r="U67" s="18">
        <f t="shared" si="8"/>
        <v>0</v>
      </c>
    </row>
    <row r="68" spans="1:21" ht="11.1" customHeight="1" outlineLevel="2" x14ac:dyDescent="0.2">
      <c r="A68" s="6" t="s">
        <v>64</v>
      </c>
      <c r="B68" s="11">
        <f>VLOOKUP(A:A,[4]TDSheet!$A:$E,2,0)</f>
        <v>176</v>
      </c>
      <c r="C68" s="11">
        <f>VLOOKUP(A:A,[4]TDSheet!$A:$E,3,0)</f>
        <v>80</v>
      </c>
      <c r="D68" s="11">
        <f>VLOOKUP(A:A,[5]TDSheet!$A$9:$C$862,3,0)</f>
        <v>61</v>
      </c>
      <c r="E68" s="11">
        <f>VLOOKUP(A:A,[4]TDSheet!$A:$E,5,0)</f>
        <v>194</v>
      </c>
      <c r="G68" s="16">
        <v>0.35</v>
      </c>
      <c r="H68" s="18">
        <v>45</v>
      </c>
      <c r="I68" s="7">
        <f>VLOOKUP(A:A,[5]TDSheet!$A$10:$C$862,2,0)</f>
        <v>58</v>
      </c>
      <c r="J68" s="17">
        <f t="shared" si="2"/>
        <v>3</v>
      </c>
      <c r="K68" s="18"/>
      <c r="L68" s="18"/>
      <c r="M68" s="7">
        <f t="shared" si="7"/>
        <v>12.2</v>
      </c>
      <c r="N68" s="7">
        <f t="shared" si="3"/>
        <v>15.901639344262296</v>
      </c>
      <c r="O68" s="7">
        <f t="shared" si="6"/>
        <v>7.4615384615384617</v>
      </c>
      <c r="P68" s="7">
        <f>VLOOKUP(A:A,[1]TDSheet!$A:$U,13,0)</f>
        <v>15.8</v>
      </c>
      <c r="Q68" s="7">
        <f>VLOOKUP(A:A,[2]TDSheet!$A:$U,13,0)</f>
        <v>27.2</v>
      </c>
      <c r="R68" s="7">
        <f>VLOOKUP(A:A,[3]TDSheet!$A:$V,14,0)</f>
        <v>26</v>
      </c>
      <c r="T68" s="18">
        <f t="shared" si="4"/>
        <v>0</v>
      </c>
      <c r="U68" s="18">
        <f t="shared" si="8"/>
        <v>0</v>
      </c>
    </row>
    <row r="69" spans="1:21" ht="11.1" customHeight="1" outlineLevel="2" x14ac:dyDescent="0.2">
      <c r="A69" s="6" t="s">
        <v>65</v>
      </c>
      <c r="B69" s="11">
        <f>VLOOKUP(A:A,[4]TDSheet!$A:$E,2,0)</f>
        <v>149</v>
      </c>
      <c r="C69" s="11">
        <f>VLOOKUP(A:A,[4]TDSheet!$A:$E,3,0)</f>
        <v>160</v>
      </c>
      <c r="D69" s="11">
        <f>VLOOKUP(A:A,[5]TDSheet!$A$9:$C$862,3,0)</f>
        <v>62</v>
      </c>
      <c r="E69" s="11">
        <f>VLOOKUP(A:A,[4]TDSheet!$A:$E,5,0)</f>
        <v>241</v>
      </c>
      <c r="G69" s="16">
        <v>0.35</v>
      </c>
      <c r="H69" s="18">
        <v>45</v>
      </c>
      <c r="I69" s="7">
        <f>VLOOKUP(A:A,[5]TDSheet!$A$10:$C$862,2,0)</f>
        <v>60</v>
      </c>
      <c r="J69" s="17">
        <f t="shared" si="2"/>
        <v>2</v>
      </c>
      <c r="K69" s="18"/>
      <c r="L69" s="18"/>
      <c r="M69" s="7">
        <f t="shared" si="7"/>
        <v>12.4</v>
      </c>
      <c r="N69" s="7">
        <f t="shared" si="3"/>
        <v>19.43548387096774</v>
      </c>
      <c r="O69" s="7">
        <f t="shared" si="6"/>
        <v>8.6690647482014391</v>
      </c>
      <c r="P69" s="7">
        <f>VLOOKUP(A:A,[1]TDSheet!$A:$U,13,0)</f>
        <v>17.399999999999999</v>
      </c>
      <c r="Q69" s="7">
        <f>VLOOKUP(A:A,[2]TDSheet!$A:$U,13,0)</f>
        <v>26</v>
      </c>
      <c r="R69" s="7">
        <f>VLOOKUP(A:A,[3]TDSheet!$A:$V,14,0)</f>
        <v>27.8</v>
      </c>
      <c r="T69" s="18">
        <f t="shared" si="4"/>
        <v>0</v>
      </c>
      <c r="U69" s="18">
        <f t="shared" si="8"/>
        <v>0</v>
      </c>
    </row>
    <row r="70" spans="1:21" ht="11.1" customHeight="1" outlineLevel="2" x14ac:dyDescent="0.2">
      <c r="A70" s="6" t="s">
        <v>66</v>
      </c>
      <c r="B70" s="11">
        <f>VLOOKUP(A:A,[4]TDSheet!$A:$E,2,0)</f>
        <v>68</v>
      </c>
      <c r="C70" s="11">
        <f>VLOOKUP(A:A,[4]TDSheet!$A:$E,3,0)</f>
        <v>32</v>
      </c>
      <c r="D70" s="11">
        <f>VLOOKUP(A:A,[5]TDSheet!$A$9:$C$862,3,0)</f>
        <v>47</v>
      </c>
      <c r="E70" s="11">
        <f>VLOOKUP(A:A,[4]TDSheet!$A:$E,5,0)</f>
        <v>51</v>
      </c>
      <c r="G70" s="16">
        <v>0.41</v>
      </c>
      <c r="H70" s="18"/>
      <c r="I70" s="7">
        <f>VLOOKUP(A:A,[5]TDSheet!$A$10:$C$862,2,0)</f>
        <v>46</v>
      </c>
      <c r="J70" s="17">
        <f t="shared" si="2"/>
        <v>1</v>
      </c>
      <c r="K70" s="18"/>
      <c r="L70" s="18">
        <v>80</v>
      </c>
      <c r="M70" s="7">
        <f t="shared" si="7"/>
        <v>9.4</v>
      </c>
      <c r="N70" s="7">
        <f t="shared" si="3"/>
        <v>13.936170212765957</v>
      </c>
      <c r="O70" s="7">
        <f t="shared" si="6"/>
        <v>3.0357142857142856</v>
      </c>
      <c r="P70" s="7">
        <f>VLOOKUP(A:A,[1]TDSheet!$A:$U,13,0)</f>
        <v>10.6</v>
      </c>
      <c r="Q70" s="7">
        <f>VLOOKUP(A:A,[2]TDSheet!$A:$U,13,0)</f>
        <v>19.2</v>
      </c>
      <c r="R70" s="7">
        <f>VLOOKUP(A:A,[3]TDSheet!$A:$V,14,0)</f>
        <v>16.8</v>
      </c>
      <c r="T70" s="18">
        <f t="shared" si="4"/>
        <v>32.799999999999997</v>
      </c>
      <c r="U70" s="18">
        <f t="shared" si="8"/>
        <v>0</v>
      </c>
    </row>
    <row r="71" spans="1:21" ht="11.1" customHeight="1" outlineLevel="2" x14ac:dyDescent="0.2">
      <c r="A71" s="6" t="s">
        <v>67</v>
      </c>
      <c r="B71" s="11">
        <f>VLOOKUP(A:A,[4]TDSheet!$A:$E,2,0)</f>
        <v>68</v>
      </c>
      <c r="C71" s="11">
        <f>VLOOKUP(A:A,[4]TDSheet!$A:$E,3,0)</f>
        <v>1</v>
      </c>
      <c r="D71" s="11">
        <f>VLOOKUP(A:A,[5]TDSheet!$A$9:$C$862,3,0)</f>
        <v>62</v>
      </c>
      <c r="E71" s="11">
        <f>VLOOKUP(A:A,[4]TDSheet!$A:$E,5,0)</f>
        <v>7</v>
      </c>
      <c r="G71" s="16">
        <v>0.41</v>
      </c>
      <c r="H71" s="18"/>
      <c r="I71" s="7">
        <f>VLOOKUP(A:A,[5]TDSheet!$A$10:$C$862,2,0)</f>
        <v>60</v>
      </c>
      <c r="J71" s="17">
        <f t="shared" si="2"/>
        <v>2</v>
      </c>
      <c r="K71" s="18"/>
      <c r="L71" s="18">
        <v>140</v>
      </c>
      <c r="M71" s="7">
        <f t="shared" si="7"/>
        <v>12.4</v>
      </c>
      <c r="N71" s="7">
        <f t="shared" si="3"/>
        <v>11.854838709677418</v>
      </c>
      <c r="O71" s="7">
        <f t="shared" si="6"/>
        <v>0.36842105263157893</v>
      </c>
      <c r="P71" s="7">
        <f>VLOOKUP(A:A,[1]TDSheet!$A:$U,13,0)</f>
        <v>13</v>
      </c>
      <c r="Q71" s="7">
        <f>VLOOKUP(A:A,[2]TDSheet!$A:$U,13,0)</f>
        <v>21.2</v>
      </c>
      <c r="R71" s="7">
        <f>VLOOKUP(A:A,[3]TDSheet!$A:$V,14,0)</f>
        <v>19</v>
      </c>
      <c r="T71" s="18">
        <f t="shared" si="4"/>
        <v>57.4</v>
      </c>
      <c r="U71" s="18">
        <f t="shared" si="8"/>
        <v>0</v>
      </c>
    </row>
    <row r="72" spans="1:21" ht="11.1" customHeight="1" outlineLevel="2" x14ac:dyDescent="0.2">
      <c r="A72" s="6" t="s">
        <v>68</v>
      </c>
      <c r="B72" s="11">
        <f>VLOOKUP(A:A,[4]TDSheet!$A:$E,2,0)</f>
        <v>92</v>
      </c>
      <c r="C72" s="11">
        <f>VLOOKUP(A:A,[4]TDSheet!$A:$E,3,0)</f>
        <v>40</v>
      </c>
      <c r="D72" s="11">
        <f>VLOOKUP(A:A,[5]TDSheet!$A$9:$C$862,3,0)</f>
        <v>78</v>
      </c>
      <c r="E72" s="11">
        <f>VLOOKUP(A:A,[4]TDSheet!$A:$E,5,0)</f>
        <v>54</v>
      </c>
      <c r="G72" s="16">
        <v>0.41</v>
      </c>
      <c r="H72" s="18"/>
      <c r="I72" s="7">
        <f>VLOOKUP(A:A,[5]TDSheet!$A$10:$C$862,2,0)</f>
        <v>72</v>
      </c>
      <c r="J72" s="17">
        <f t="shared" si="2"/>
        <v>6</v>
      </c>
      <c r="K72" s="18"/>
      <c r="L72" s="18">
        <v>130</v>
      </c>
      <c r="M72" s="7">
        <f t="shared" ref="M72:M74" si="9">D72/5</f>
        <v>15.6</v>
      </c>
      <c r="N72" s="7">
        <f t="shared" si="3"/>
        <v>11.794871794871796</v>
      </c>
      <c r="O72" s="7">
        <f t="shared" si="6"/>
        <v>2.8723404255319149</v>
      </c>
      <c r="P72" s="7">
        <f>VLOOKUP(A:A,[1]TDSheet!$A:$U,13,0)</f>
        <v>8.8000000000000007</v>
      </c>
      <c r="Q72" s="7">
        <f>VLOOKUP(A:A,[2]TDSheet!$A:$U,13,0)</f>
        <v>22.4</v>
      </c>
      <c r="R72" s="7">
        <f>VLOOKUP(A:A,[3]TDSheet!$A:$V,14,0)</f>
        <v>18.8</v>
      </c>
      <c r="T72" s="18">
        <f t="shared" si="4"/>
        <v>53.3</v>
      </c>
      <c r="U72" s="18">
        <f t="shared" si="8"/>
        <v>0</v>
      </c>
    </row>
    <row r="73" spans="1:21" ht="11.1" customHeight="1" outlineLevel="2" x14ac:dyDescent="0.2">
      <c r="A73" s="6" t="s">
        <v>69</v>
      </c>
      <c r="B73" s="11">
        <v>0</v>
      </c>
      <c r="C73" s="11">
        <v>0</v>
      </c>
      <c r="D73" s="11">
        <v>0</v>
      </c>
      <c r="E73" s="11">
        <v>0</v>
      </c>
      <c r="G73" s="16">
        <v>0.84</v>
      </c>
      <c r="H73" s="18"/>
      <c r="I73" s="7">
        <v>0</v>
      </c>
      <c r="J73" s="17">
        <f t="shared" si="2"/>
        <v>0</v>
      </c>
      <c r="K73" s="18"/>
      <c r="L73" s="18"/>
      <c r="M73" s="7">
        <f t="shared" si="9"/>
        <v>0</v>
      </c>
      <c r="N73" s="7" t="e">
        <f t="shared" ref="N73:N74" si="10">(E73+K73+L73)/M73</f>
        <v>#DIV/0!</v>
      </c>
      <c r="O73" s="7" t="e">
        <f t="shared" si="6"/>
        <v>#DIV/0!</v>
      </c>
      <c r="P73" s="7">
        <f>VLOOKUP(A:A,[1]TDSheet!$A:$U,13,0)</f>
        <v>0</v>
      </c>
      <c r="Q73" s="7">
        <f>VLOOKUP(A:A,[2]TDSheet!$A:$U,13,0)</f>
        <v>0</v>
      </c>
      <c r="R73" s="7">
        <f>VLOOKUP(A:A,[3]TDSheet!$A:$V,14,0)</f>
        <v>0</v>
      </c>
      <c r="T73" s="18">
        <f t="shared" ref="T73:T74" si="11">L73*G73</f>
        <v>0</v>
      </c>
      <c r="U73" s="18">
        <f t="shared" si="8"/>
        <v>0</v>
      </c>
    </row>
    <row r="74" spans="1:21" ht="11.1" customHeight="1" outlineLevel="2" x14ac:dyDescent="0.2">
      <c r="A74" s="6" t="s">
        <v>70</v>
      </c>
      <c r="B74" s="11">
        <f>VLOOKUP(A:A,[4]TDSheet!$A:$E,2,0)</f>
        <v>12</v>
      </c>
      <c r="C74" s="11">
        <f>VLOOKUP(A:A,[4]TDSheet!$A:$E,3,0)</f>
        <v>24</v>
      </c>
      <c r="D74" s="11">
        <f>VLOOKUP(A:A,[5]TDSheet!$A$9:$C$862,3,0)</f>
        <v>33</v>
      </c>
      <c r="E74" s="11">
        <f>VLOOKUP(A:A,[4]TDSheet!$A:$E,5,0)</f>
        <v>3</v>
      </c>
      <c r="G74" s="16">
        <v>0.5</v>
      </c>
      <c r="H74" s="18">
        <v>60</v>
      </c>
      <c r="I74" s="7">
        <f>VLOOKUP(A:A,[5]TDSheet!$A$10:$C$862,2,0)</f>
        <v>34</v>
      </c>
      <c r="J74" s="17">
        <f t="shared" si="2"/>
        <v>-1</v>
      </c>
      <c r="K74" s="18">
        <v>24</v>
      </c>
      <c r="L74" s="18">
        <v>80</v>
      </c>
      <c r="M74" s="7">
        <f t="shared" si="9"/>
        <v>6.6</v>
      </c>
      <c r="N74" s="7">
        <f t="shared" si="10"/>
        <v>16.212121212121215</v>
      </c>
      <c r="O74" s="7">
        <f t="shared" si="6"/>
        <v>1.1538461538461537</v>
      </c>
      <c r="P74" s="7">
        <f>VLOOKUP(A:A,[1]TDSheet!$A:$U,13,0)</f>
        <v>5</v>
      </c>
      <c r="Q74" s="7">
        <f>VLOOKUP(A:A,[2]TDSheet!$A:$U,13,0)</f>
        <v>3.4</v>
      </c>
      <c r="R74" s="7">
        <f>VLOOKUP(A:A,[3]TDSheet!$A:$V,14,0)</f>
        <v>2.6</v>
      </c>
      <c r="T74" s="18">
        <f t="shared" si="11"/>
        <v>40</v>
      </c>
      <c r="U74" s="18">
        <f t="shared" si="8"/>
        <v>12</v>
      </c>
    </row>
    <row r="75" spans="1:21" ht="12.95" customHeight="1" x14ac:dyDescent="0.2">
      <c r="A75" s="2" t="s">
        <v>4</v>
      </c>
      <c r="B75" s="12"/>
      <c r="C75" s="12"/>
      <c r="D75" s="8"/>
      <c r="E75" s="8"/>
    </row>
  </sheetData>
  <autoFilter ref="A3:U75" xr:uid="{00000000-0009-0000-0000-000000000000}"/>
  <mergeCells count="19">
    <mergeCell ref="O4:O6"/>
    <mergeCell ref="P4:P6"/>
    <mergeCell ref="Q4:Q6"/>
    <mergeCell ref="S4:S6"/>
    <mergeCell ref="T4:T6"/>
    <mergeCell ref="R4:R6"/>
    <mergeCell ref="B4:B5"/>
    <mergeCell ref="C4:C5"/>
    <mergeCell ref="D4:D5"/>
    <mergeCell ref="E4:E5"/>
    <mergeCell ref="F4:F6"/>
    <mergeCell ref="M4:M6"/>
    <mergeCell ref="N4:N6"/>
    <mergeCell ref="G4:G6"/>
    <mergeCell ref="H4:H6"/>
    <mergeCell ref="I4:I6"/>
    <mergeCell ref="J4:J6"/>
    <mergeCell ref="K4:K6"/>
    <mergeCell ref="L4:L6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2023-11-24T10:51:47Z</dcterms:created>
  <dcterms:modified xsi:type="dcterms:W3CDTF">2024-02-12T10:59:04Z</dcterms:modified>
</cp:coreProperties>
</file>