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2,24 Сочи Ост КИ\"/>
    </mc:Choice>
  </mc:AlternateContent>
  <xr:revisionPtr revIDLastSave="0" documentId="13_ncr:1_{A1711F92-297D-4D00-AA95-F0C4CAEEEA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Sheet!$A$3:$W$64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" i="1" l="1"/>
  <c r="O7" i="1"/>
  <c r="O8" i="1"/>
  <c r="P8" i="1" s="1"/>
  <c r="O9" i="1"/>
  <c r="O10" i="1"/>
  <c r="O11" i="1"/>
  <c r="O12" i="1"/>
  <c r="P12" i="1" s="1"/>
  <c r="O13" i="1"/>
  <c r="O14" i="1"/>
  <c r="P14" i="1" s="1"/>
  <c r="O15" i="1"/>
  <c r="O16" i="1"/>
  <c r="O17" i="1"/>
  <c r="O18" i="1"/>
  <c r="O19" i="1"/>
  <c r="P19" i="1" s="1"/>
  <c r="O20" i="1"/>
  <c r="P20" i="1" s="1"/>
  <c r="O21" i="1"/>
  <c r="O22" i="1"/>
  <c r="O23" i="1"/>
  <c r="O24" i="1"/>
  <c r="O25" i="1"/>
  <c r="O26" i="1"/>
  <c r="O27" i="1"/>
  <c r="P27" i="1" s="1"/>
  <c r="O28" i="1"/>
  <c r="P28" i="1" s="1"/>
  <c r="O29" i="1"/>
  <c r="O30" i="1"/>
  <c r="O31" i="1"/>
  <c r="O32" i="1"/>
  <c r="O33" i="1"/>
  <c r="O34" i="1"/>
  <c r="O35" i="1"/>
  <c r="O36" i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O44" i="1"/>
  <c r="O45" i="1"/>
  <c r="O46" i="1"/>
  <c r="O47" i="1"/>
  <c r="O48" i="1"/>
  <c r="O49" i="1"/>
  <c r="O50" i="1"/>
  <c r="O51" i="1"/>
  <c r="O52" i="1"/>
  <c r="P52" i="1" s="1"/>
  <c r="O53" i="1"/>
  <c r="O54" i="1"/>
  <c r="P54" i="1" s="1"/>
  <c r="O55" i="1"/>
  <c r="O56" i="1"/>
  <c r="O57" i="1"/>
  <c r="P57" i="1" s="1"/>
  <c r="O58" i="1"/>
  <c r="O59" i="1"/>
  <c r="O60" i="1"/>
  <c r="P60" i="1" s="1"/>
  <c r="O61" i="1"/>
  <c r="P61" i="1" s="1"/>
  <c r="O62" i="1"/>
  <c r="P62" i="1" s="1"/>
  <c r="O63" i="1"/>
  <c r="P63" i="1" s="1"/>
  <c r="O64" i="1"/>
  <c r="O6" i="1"/>
  <c r="S6" i="1" s="1"/>
  <c r="U5" i="1"/>
  <c r="N5" i="1"/>
  <c r="T64" i="1" l="1"/>
  <c r="T62" i="1"/>
  <c r="T60" i="1"/>
  <c r="P58" i="1"/>
  <c r="T58" i="1"/>
  <c r="P56" i="1"/>
  <c r="T56" i="1"/>
  <c r="T54" i="1"/>
  <c r="T52" i="1"/>
  <c r="T50" i="1"/>
  <c r="T48" i="1"/>
  <c r="T46" i="1"/>
  <c r="P44" i="1"/>
  <c r="T44" i="1"/>
  <c r="T42" i="1"/>
  <c r="T40" i="1"/>
  <c r="T38" i="1"/>
  <c r="T36" i="1"/>
  <c r="T34" i="1"/>
  <c r="P32" i="1"/>
  <c r="T32" i="1"/>
  <c r="T30" i="1"/>
  <c r="T28" i="1"/>
  <c r="P26" i="1"/>
  <c r="T26" i="1"/>
  <c r="T24" i="1"/>
  <c r="P22" i="1"/>
  <c r="T22" i="1"/>
  <c r="T20" i="1"/>
  <c r="T18" i="1"/>
  <c r="T16" i="1"/>
  <c r="T14" i="1"/>
  <c r="T12" i="1"/>
  <c r="T10" i="1"/>
  <c r="T8" i="1"/>
  <c r="T63" i="1"/>
  <c r="T61" i="1"/>
  <c r="P59" i="1"/>
  <c r="T59" i="1"/>
  <c r="T57" i="1"/>
  <c r="T55" i="1"/>
  <c r="T53" i="1"/>
  <c r="P51" i="1"/>
  <c r="T51" i="1"/>
  <c r="T49" i="1"/>
  <c r="T47" i="1"/>
  <c r="T45" i="1"/>
  <c r="P43" i="1"/>
  <c r="T43" i="1"/>
  <c r="T41" i="1"/>
  <c r="T39" i="1"/>
  <c r="T37" i="1"/>
  <c r="T35" i="1"/>
  <c r="T33" i="1"/>
  <c r="P31" i="1"/>
  <c r="T31" i="1"/>
  <c r="P29" i="1"/>
  <c r="T29" i="1"/>
  <c r="T27" i="1"/>
  <c r="T25" i="1"/>
  <c r="T23" i="1"/>
  <c r="T21" i="1"/>
  <c r="T19" i="1"/>
  <c r="P17" i="1"/>
  <c r="T17" i="1"/>
  <c r="T15" i="1"/>
  <c r="T13" i="1"/>
  <c r="T11" i="1"/>
  <c r="T9" i="1"/>
  <c r="T7" i="1"/>
  <c r="T6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Q5" i="1"/>
  <c r="O5" i="1"/>
  <c r="M5" i="1"/>
  <c r="L5" i="1"/>
  <c r="J5" i="1"/>
  <c r="F5" i="1"/>
  <c r="E5" i="1"/>
  <c r="P5" i="1" l="1"/>
  <c r="S7" i="1"/>
  <c r="W7" i="1"/>
  <c r="S9" i="1"/>
  <c r="W9" i="1"/>
  <c r="S11" i="1"/>
  <c r="W11" i="1"/>
  <c r="S13" i="1"/>
  <c r="W13" i="1"/>
  <c r="S15" i="1"/>
  <c r="W15" i="1"/>
  <c r="S17" i="1"/>
  <c r="W17" i="1"/>
  <c r="S19" i="1"/>
  <c r="W19" i="1"/>
  <c r="S21" i="1"/>
  <c r="W21" i="1"/>
  <c r="S23" i="1"/>
  <c r="W23" i="1"/>
  <c r="S25" i="1"/>
  <c r="W25" i="1"/>
  <c r="S27" i="1"/>
  <c r="W27" i="1"/>
  <c r="S29" i="1"/>
  <c r="W29" i="1"/>
  <c r="S31" i="1"/>
  <c r="W31" i="1"/>
  <c r="S33" i="1"/>
  <c r="W33" i="1"/>
  <c r="S35" i="1"/>
  <c r="W35" i="1"/>
  <c r="S37" i="1"/>
  <c r="W37" i="1"/>
  <c r="S39" i="1"/>
  <c r="W39" i="1"/>
  <c r="S41" i="1"/>
  <c r="W41" i="1"/>
  <c r="S43" i="1"/>
  <c r="W43" i="1"/>
  <c r="S45" i="1"/>
  <c r="W45" i="1"/>
  <c r="S47" i="1"/>
  <c r="W47" i="1"/>
  <c r="S49" i="1"/>
  <c r="W49" i="1"/>
  <c r="S51" i="1"/>
  <c r="W51" i="1"/>
  <c r="S53" i="1"/>
  <c r="W53" i="1"/>
  <c r="S55" i="1"/>
  <c r="W55" i="1"/>
  <c r="S57" i="1"/>
  <c r="W57" i="1"/>
  <c r="S59" i="1"/>
  <c r="W59" i="1"/>
  <c r="S61" i="1"/>
  <c r="W61" i="1"/>
  <c r="S63" i="1"/>
  <c r="W63" i="1"/>
  <c r="W8" i="1"/>
  <c r="S8" i="1"/>
  <c r="W10" i="1"/>
  <c r="S10" i="1"/>
  <c r="W12" i="1"/>
  <c r="S12" i="1"/>
  <c r="W14" i="1"/>
  <c r="S14" i="1"/>
  <c r="W16" i="1"/>
  <c r="S16" i="1"/>
  <c r="W18" i="1"/>
  <c r="S18" i="1"/>
  <c r="W20" i="1"/>
  <c r="S20" i="1"/>
  <c r="W22" i="1"/>
  <c r="S22" i="1"/>
  <c r="W24" i="1"/>
  <c r="S24" i="1"/>
  <c r="W26" i="1"/>
  <c r="S26" i="1"/>
  <c r="W28" i="1"/>
  <c r="S28" i="1"/>
  <c r="W30" i="1"/>
  <c r="S30" i="1"/>
  <c r="W32" i="1"/>
  <c r="S32" i="1"/>
  <c r="W34" i="1"/>
  <c r="S34" i="1"/>
  <c r="W36" i="1"/>
  <c r="S36" i="1"/>
  <c r="W38" i="1"/>
  <c r="S38" i="1"/>
  <c r="W40" i="1"/>
  <c r="S40" i="1"/>
  <c r="W42" i="1"/>
  <c r="S42" i="1"/>
  <c r="W44" i="1"/>
  <c r="S44" i="1"/>
  <c r="W46" i="1"/>
  <c r="S46" i="1"/>
  <c r="W48" i="1"/>
  <c r="S48" i="1"/>
  <c r="W50" i="1"/>
  <c r="S50" i="1"/>
  <c r="W52" i="1"/>
  <c r="S52" i="1"/>
  <c r="W54" i="1"/>
  <c r="S54" i="1"/>
  <c r="W56" i="1"/>
  <c r="S56" i="1"/>
  <c r="W58" i="1"/>
  <c r="S58" i="1"/>
  <c r="W60" i="1"/>
  <c r="S60" i="1"/>
  <c r="W62" i="1"/>
  <c r="S62" i="1"/>
  <c r="W64" i="1"/>
  <c r="S64" i="1"/>
  <c r="K5" i="1"/>
  <c r="W5" i="1" l="1"/>
</calcChain>
</file>

<file path=xl/sharedStrings.xml><?xml version="1.0" encoding="utf-8"?>
<sst xmlns="http://schemas.openxmlformats.org/spreadsheetml/2006/main" count="146" uniqueCount="87">
  <si>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</si>
  <si>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</si>
  <si>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</si>
  <si>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</si>
  <si>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</si>
  <si>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</si>
  <si>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</si>
  <si>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</si>
  <si>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</si>
  <si>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</si>
  <si>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</si>
  <si>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</si>
  <si>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</si>
  <si>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</si>
  <si>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</si>
  <si>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</si>
  <si>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</si>
  <si>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</si>
  <si>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</si>
  <si>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комментарии</t>
  </si>
  <si>
    <t>вес</t>
  </si>
  <si>
    <t>12,02,</t>
  </si>
  <si>
    <t>3717 СОЧНЫЕ сос п/о мгс 1*6 ОСТАНКИНО</t>
  </si>
  <si>
    <t>кг</t>
  </si>
  <si>
    <t>4063 МЯСНАЯ Папа может вар п/о_Л   ОСТАНКИНО</t>
  </si>
  <si>
    <t>4943 Краковская Традиция 0,330 кг ОСТАНКИНО</t>
  </si>
  <si>
    <t>шт</t>
  </si>
  <si>
    <t>5015 БУРГУНДИЯ с/к в/у 1/250 ОСТАНКИНО</t>
  </si>
  <si>
    <t>5246 ДОКТОРСКАЯ ПРЕМИУМ вар б/о мгс_30с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</si>
  <si>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</si>
  <si>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</si>
  <si>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</si>
  <si>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</si>
  <si>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</si>
  <si>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</si>
  <si>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5981 МОЛОЧНЫЕ ТРАДИЦ. сос п/о мгс 1*6_45с   ОСТАНКИНО</t>
  </si>
  <si>
    <t>6041 МОЛОЧНЫЕ К ЗАВТРАКУ сос п/о мгс 1*3   ОСТАНКИНО</t>
  </si>
  <si>
    <t>6042 МОЛОЧНЫЕ К ЗАВТРАКУ сос п/о в/у 0.4кг   ОСТАНКИНО</t>
  </si>
  <si>
    <t>6113 СОЧНЫЕ сос п/о мгс1*6_Ашан ОСТАНКИНО</t>
  </si>
  <si>
    <t>6144 МОЛОЧНЫЕ ТРАДИЦ сос п/о в/у 1/360 (1+1) ОСТАНКИНО</t>
  </si>
  <si>
    <t>6196 ВЕТЧ.ФИЛЕЙНАЯ Папа может п/о 400*6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</si>
  <si>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</si>
  <si>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</si>
  <si>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6241 ХОТ-ДОГ Папа может сос п/о мгс 0.38кг  ОСТАНКИНО</t>
  </si>
  <si>
    <t>6268 ГОВЯЖЬЯ Папа может вар п/о 0,4кг 8 шт.  ОСТАНКИНО</t>
  </si>
  <si>
    <t>6279 КОРЕЙКА ПО-ОСТ.к/в в/с с/н в/у 1/150_45с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</si>
  <si>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</si>
  <si>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</si>
  <si>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</si>
  <si>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</si>
  <si>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</si>
  <si>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6395 БАЛЫКОВАЯ п/к в/у срез 0.31кг ОСТАНКИНО</t>
  </si>
  <si>
    <t>6407 ЧЕСНОЧНАЯ п/к в/у срез 0.35кг 8шт.   ОСТАНКИНО</t>
  </si>
  <si>
    <t>6439 ХОТ-ДОГ Папа может сос п/о мгс 0.38кг  ОСТАНКИНО</t>
  </si>
  <si>
    <t>6445 БЕКОН с/к с/н в/у 1/180 10шт.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</si>
  <si>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</si>
  <si>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</si>
  <si>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</si>
  <si>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</si>
  <si>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</si>
  <si>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</si>
  <si>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6509 СЕРВЕЛАТ ФИНСКИЙ ПМ в/к в/у 0,35кг 8шт.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</si>
  <si>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</si>
  <si>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</si>
  <si>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6589 МОЛОЧНЫЕ ГОСТ СН сос п/о мгс 0.41кг 10шт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</si>
  <si>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</si>
  <si>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</si>
  <si>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</si>
  <si>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6607 С ГОВЯДИНОЙ ПМ сар б/о мгс 1*3_45с  ОСТАНКИНО</t>
  </si>
  <si>
    <t>6642 СОЧНЫЙ ГРИЛЬ ПМ сос п/о мгс 0,41кг 8шт.  ОСТАНКИНО</t>
  </si>
  <si>
    <t>6644 СОЧНЫЕ ПМ сос п/о мгс 0,41кг 10шт.  ОСТАНКИНО</t>
  </si>
  <si>
    <t>6658 АРОМАТНАЯ С ЧЕСНОЧКОМ СН в/к мгс 0,330кг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</si>
  <si>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</si>
  <si>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</si>
  <si>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</si>
  <si>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</si>
  <si>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</si>
  <si>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</si>
  <si>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</si>
  <si>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</si>
  <si>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</si>
  <si>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</si>
  <si>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6750 МОЛОЧНЫЕ ГОСТ СН сос п/о мгс 0,41 кг 10шт ОСТАНКИНО</t>
  </si>
  <si>
    <t>заказ в пути</t>
  </si>
  <si>
    <t>нет</t>
  </si>
  <si>
    <t>ср</t>
  </si>
  <si>
    <t>почему на остатках минуса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</si>
</sst>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5"/>
  <sheetViews>
    <sheetView tabSelected="1" zoomScale="85" workbookViewId="0">
      <pane ySplit="5" topLeftCell="A6" activePane="bottomLeft" state="frozen"/>
      <selection pane="bottomLeft" activeCell="R11" sqref="R11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7.7109375" style="10" customWidth="1"/>
    <col min="8" max="9" width="1.42578125" customWidth="1"/>
    <col min="10" max="11" width="7" customWidth="1"/>
    <col min="12" max="13" width="0.7109375" customWidth="1"/>
    <col min="14" max="14" width="0.85546875" customWidth="1"/>
    <col min="15" max="15" width="8" customWidth="1"/>
    <col min="16" max="17" width="6.85546875" customWidth="1"/>
    <col min="18" max="18" width="21.85546875" customWidth="1"/>
    <col min="19" max="20" width="5" customWidth="1"/>
    <col min="21" max="21" width="8" customWidth="1"/>
    <col min="22" max="22" width="27.85546875" customWidth="1"/>
    <col min="23" max="54" width="8" customWidth="1"/>
  </cols>
  <sheetData>
    <row r="1" spans="1:54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83</v>
      </c>
      <c r="O3" s="2" t="s">
        <v>13</v>
      </c>
      <c r="P3" s="3" t="s">
        <v>14</v>
      </c>
      <c r="Q3" s="7" t="s">
        <v>15</v>
      </c>
      <c r="R3" s="7" t="s">
        <v>16</v>
      </c>
      <c r="S3" s="2" t="s">
        <v>17</v>
      </c>
      <c r="T3" s="2" t="s">
        <v>18</v>
      </c>
      <c r="U3" s="2" t="s">
        <v>85</v>
      </c>
      <c r="V3" s="2" t="s">
        <v>19</v>
      </c>
      <c r="W3" s="2" t="s">
        <v>20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2" t="s">
        <v>84</v>
      </c>
      <c r="O4" s="1" t="s">
        <v>21</v>
      </c>
      <c r="P4" s="1"/>
      <c r="Q4" s="1"/>
      <c r="R4" s="1"/>
      <c r="S4" s="1"/>
      <c r="T4" s="1"/>
      <c r="U4" s="1" t="s">
        <v>84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SUM(E6:E495)</f>
        <v>2110.8510000000001</v>
      </c>
      <c r="F5" s="4">
        <f>SUM(F6:F495)</f>
        <v>1730.316</v>
      </c>
      <c r="G5" s="8"/>
      <c r="H5" s="1"/>
      <c r="I5" s="1"/>
      <c r="J5" s="4">
        <f t="shared" ref="J5:Q5" si="0">SUM(J6:J495)</f>
        <v>2809.1</v>
      </c>
      <c r="K5" s="4">
        <f t="shared" si="0"/>
        <v>-698.24900000000002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422.17020000000008</v>
      </c>
      <c r="P5" s="4">
        <f t="shared" si="0"/>
        <v>3109.9415999999997</v>
      </c>
      <c r="Q5" s="4">
        <f t="shared" si="0"/>
        <v>0</v>
      </c>
      <c r="R5" s="1"/>
      <c r="S5" s="1"/>
      <c r="T5" s="1"/>
      <c r="U5" s="4">
        <f>SUM(U6:U495)</f>
        <v>0</v>
      </c>
      <c r="V5" s="1"/>
      <c r="W5" s="4">
        <f>SUM(W6:W495)</f>
        <v>865.3775999999998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6" t="s">
        <v>22</v>
      </c>
      <c r="B6" s="1" t="s">
        <v>23</v>
      </c>
      <c r="C6" s="1"/>
      <c r="D6" s="1">
        <v>3.234</v>
      </c>
      <c r="E6" s="1">
        <v>3.234</v>
      </c>
      <c r="F6" s="1"/>
      <c r="G6" s="8">
        <v>1</v>
      </c>
      <c r="H6" s="1"/>
      <c r="I6" s="1"/>
      <c r="J6" s="1">
        <v>3</v>
      </c>
      <c r="K6" s="1">
        <f t="shared" ref="K6:K37" si="1">E6-J6</f>
        <v>0.23399999999999999</v>
      </c>
      <c r="L6" s="1"/>
      <c r="M6" s="1"/>
      <c r="N6" s="1"/>
      <c r="O6" s="1">
        <f>E6/5</f>
        <v>0.64680000000000004</v>
      </c>
      <c r="P6" s="5">
        <v>5</v>
      </c>
      <c r="Q6" s="5"/>
      <c r="R6" s="1"/>
      <c r="S6" s="1">
        <f>(F6+N6+P6)/O6</f>
        <v>7.7303648732220154</v>
      </c>
      <c r="T6" s="1">
        <f>(F6+N6)/O6</f>
        <v>0</v>
      </c>
      <c r="U6" s="1"/>
      <c r="V6" s="1"/>
      <c r="W6" s="1">
        <f>P6*G6</f>
        <v>5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6" t="s">
        <v>24</v>
      </c>
      <c r="B7" s="1" t="s">
        <v>23</v>
      </c>
      <c r="C7" s="1">
        <v>14.738</v>
      </c>
      <c r="D7" s="1">
        <v>10.827</v>
      </c>
      <c r="E7" s="1">
        <v>5.3760000000000003</v>
      </c>
      <c r="F7" s="1">
        <v>17.495000000000001</v>
      </c>
      <c r="G7" s="8">
        <v>1</v>
      </c>
      <c r="H7" s="1"/>
      <c r="I7" s="1"/>
      <c r="J7" s="1">
        <v>8.1</v>
      </c>
      <c r="K7" s="1">
        <f t="shared" si="1"/>
        <v>-2.7239999999999993</v>
      </c>
      <c r="L7" s="1"/>
      <c r="M7" s="1"/>
      <c r="N7" s="1"/>
      <c r="O7" s="1">
        <f t="shared" ref="O7:O64" si="2">E7/5</f>
        <v>1.0752000000000002</v>
      </c>
      <c r="P7" s="5"/>
      <c r="Q7" s="5"/>
      <c r="R7" s="1"/>
      <c r="S7" s="1">
        <f t="shared" ref="S7:S64" si="3">(F7+N7+P7)/O7</f>
        <v>16.271391369047617</v>
      </c>
      <c r="T7" s="1">
        <f t="shared" ref="T7:T64" si="4">(F7+N7)/O7</f>
        <v>16.271391369047617</v>
      </c>
      <c r="U7" s="1"/>
      <c r="V7" s="1"/>
      <c r="W7" s="1">
        <f t="shared" ref="W7:W64" si="5">P7*G7</f>
        <v>0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6" t="s">
        <v>25</v>
      </c>
      <c r="B8" s="1" t="s">
        <v>26</v>
      </c>
      <c r="C8" s="1">
        <v>8</v>
      </c>
      <c r="D8" s="1">
        <v>18</v>
      </c>
      <c r="E8" s="1">
        <v>16</v>
      </c>
      <c r="F8" s="1">
        <v>8</v>
      </c>
      <c r="G8" s="8">
        <v>0.33</v>
      </c>
      <c r="H8" s="1"/>
      <c r="I8" s="1"/>
      <c r="J8" s="1">
        <v>18</v>
      </c>
      <c r="K8" s="1">
        <f t="shared" si="1"/>
        <v>-2</v>
      </c>
      <c r="L8" s="1"/>
      <c r="M8" s="1"/>
      <c r="N8" s="1"/>
      <c r="O8" s="1">
        <f t="shared" si="2"/>
        <v>3.2</v>
      </c>
      <c r="P8" s="5">
        <f>11*O8-N8-F8</f>
        <v>27.200000000000003</v>
      </c>
      <c r="Q8" s="5"/>
      <c r="R8" s="1"/>
      <c r="S8" s="1">
        <f t="shared" si="3"/>
        <v>11</v>
      </c>
      <c r="T8" s="1">
        <f t="shared" si="4"/>
        <v>2.5</v>
      </c>
      <c r="U8" s="1"/>
      <c r="V8" s="1"/>
      <c r="W8" s="1">
        <f t="shared" si="5"/>
        <v>8.9760000000000009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6" t="s">
        <v>27</v>
      </c>
      <c r="B9" s="1" t="s">
        <v>26</v>
      </c>
      <c r="C9" s="1">
        <v>154</v>
      </c>
      <c r="D9" s="1"/>
      <c r="E9" s="1">
        <v>42</v>
      </c>
      <c r="F9" s="1">
        <v>104</v>
      </c>
      <c r="G9" s="8">
        <v>0.25</v>
      </c>
      <c r="H9" s="1"/>
      <c r="I9" s="1"/>
      <c r="J9" s="1">
        <v>50</v>
      </c>
      <c r="K9" s="1">
        <f t="shared" si="1"/>
        <v>-8</v>
      </c>
      <c r="L9" s="1"/>
      <c r="M9" s="1"/>
      <c r="N9" s="1"/>
      <c r="O9" s="1">
        <f t="shared" si="2"/>
        <v>8.4</v>
      </c>
      <c r="P9" s="5"/>
      <c r="Q9" s="5"/>
      <c r="R9" s="1"/>
      <c r="S9" s="1">
        <f t="shared" si="3"/>
        <v>12.38095238095238</v>
      </c>
      <c r="T9" s="1">
        <f t="shared" si="4"/>
        <v>12.38095238095238</v>
      </c>
      <c r="U9" s="1"/>
      <c r="V9" s="1"/>
      <c r="W9" s="1">
        <f t="shared" si="5"/>
        <v>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6" t="s">
        <v>28</v>
      </c>
      <c r="B10" s="1" t="s">
        <v>23</v>
      </c>
      <c r="C10" s="1"/>
      <c r="D10" s="1">
        <v>2.964</v>
      </c>
      <c r="E10" s="1"/>
      <c r="F10" s="1"/>
      <c r="G10" s="8">
        <v>1</v>
      </c>
      <c r="H10" s="1"/>
      <c r="I10" s="1"/>
      <c r="J10" s="1"/>
      <c r="K10" s="1">
        <f t="shared" si="1"/>
        <v>0</v>
      </c>
      <c r="L10" s="1"/>
      <c r="M10" s="1"/>
      <c r="N10" s="1"/>
      <c r="O10" s="1">
        <f t="shared" si="2"/>
        <v>0</v>
      </c>
      <c r="P10" s="5">
        <v>5</v>
      </c>
      <c r="Q10" s="5"/>
      <c r="R10" s="1"/>
      <c r="S10" s="1" t="e">
        <f t="shared" si="3"/>
        <v>#DIV/0!</v>
      </c>
      <c r="T10" s="1" t="e">
        <f t="shared" si="4"/>
        <v>#DIV/0!</v>
      </c>
      <c r="U10" s="1"/>
      <c r="V10" s="1"/>
      <c r="W10" s="1">
        <f t="shared" si="5"/>
        <v>5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6" t="s">
        <v>29</v>
      </c>
      <c r="B11" s="1" t="s">
        <v>26</v>
      </c>
      <c r="C11" s="1">
        <v>148</v>
      </c>
      <c r="D11" s="1"/>
      <c r="E11" s="1">
        <v>30</v>
      </c>
      <c r="F11" s="1">
        <v>107</v>
      </c>
      <c r="G11" s="8">
        <v>0.25</v>
      </c>
      <c r="H11" s="1"/>
      <c r="I11" s="1"/>
      <c r="J11" s="1">
        <v>33</v>
      </c>
      <c r="K11" s="1">
        <f t="shared" si="1"/>
        <v>-3</v>
      </c>
      <c r="L11" s="1"/>
      <c r="M11" s="1"/>
      <c r="N11" s="1"/>
      <c r="O11" s="1">
        <f t="shared" si="2"/>
        <v>6</v>
      </c>
      <c r="P11" s="5"/>
      <c r="Q11" s="5"/>
      <c r="R11" s="1"/>
      <c r="S11" s="1">
        <f t="shared" si="3"/>
        <v>17.833333333333332</v>
      </c>
      <c r="T11" s="1">
        <f t="shared" si="4"/>
        <v>17.833333333333332</v>
      </c>
      <c r="U11" s="1"/>
      <c r="V11" s="1"/>
      <c r="W11" s="1">
        <f t="shared" si="5"/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6" t="s">
        <v>30</v>
      </c>
      <c r="B12" s="1" t="s">
        <v>26</v>
      </c>
      <c r="C12" s="1">
        <v>30</v>
      </c>
      <c r="D12" s="1">
        <v>472</v>
      </c>
      <c r="E12" s="1">
        <v>128</v>
      </c>
      <c r="F12" s="1">
        <v>108</v>
      </c>
      <c r="G12" s="8">
        <v>0.35</v>
      </c>
      <c r="H12" s="1"/>
      <c r="I12" s="1"/>
      <c r="J12" s="1">
        <v>138</v>
      </c>
      <c r="K12" s="1">
        <f t="shared" si="1"/>
        <v>-10</v>
      </c>
      <c r="L12" s="1"/>
      <c r="M12" s="1"/>
      <c r="N12" s="1"/>
      <c r="O12" s="1">
        <f t="shared" si="2"/>
        <v>25.6</v>
      </c>
      <c r="P12" s="5">
        <f>12*O12-N12-F12</f>
        <v>199.20000000000005</v>
      </c>
      <c r="Q12" s="5"/>
      <c r="R12" s="1"/>
      <c r="S12" s="1">
        <f t="shared" si="3"/>
        <v>12.000000000000002</v>
      </c>
      <c r="T12" s="1">
        <f t="shared" si="4"/>
        <v>4.21875</v>
      </c>
      <c r="U12" s="1"/>
      <c r="V12" s="1"/>
      <c r="W12" s="1">
        <f t="shared" si="5"/>
        <v>69.720000000000013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6" t="s">
        <v>31</v>
      </c>
      <c r="B13" s="1" t="s">
        <v>26</v>
      </c>
      <c r="C13" s="1">
        <v>1</v>
      </c>
      <c r="D13" s="1">
        <v>66</v>
      </c>
      <c r="E13" s="1">
        <v>-4</v>
      </c>
      <c r="F13" s="1">
        <v>29</v>
      </c>
      <c r="G13" s="8">
        <v>0.15</v>
      </c>
      <c r="H13" s="1"/>
      <c r="I13" s="1"/>
      <c r="J13" s="1">
        <v>16</v>
      </c>
      <c r="K13" s="1">
        <f t="shared" si="1"/>
        <v>-20</v>
      </c>
      <c r="L13" s="1"/>
      <c r="M13" s="1"/>
      <c r="N13" s="1"/>
      <c r="O13" s="1">
        <f t="shared" si="2"/>
        <v>-0.8</v>
      </c>
      <c r="P13" s="5"/>
      <c r="Q13" s="5"/>
      <c r="R13" s="1"/>
      <c r="S13" s="1">
        <f t="shared" si="3"/>
        <v>-36.25</v>
      </c>
      <c r="T13" s="1">
        <f t="shared" si="4"/>
        <v>-36.25</v>
      </c>
      <c r="U13" s="1"/>
      <c r="V13" s="1"/>
      <c r="W13" s="1">
        <f t="shared" si="5"/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6" t="s">
        <v>32</v>
      </c>
      <c r="B14" s="1" t="s">
        <v>26</v>
      </c>
      <c r="C14" s="1">
        <v>93</v>
      </c>
      <c r="D14" s="1">
        <v>63</v>
      </c>
      <c r="E14" s="1">
        <v>73</v>
      </c>
      <c r="F14" s="1">
        <v>20</v>
      </c>
      <c r="G14" s="8">
        <v>0.12</v>
      </c>
      <c r="H14" s="1"/>
      <c r="I14" s="1"/>
      <c r="J14" s="1">
        <v>104</v>
      </c>
      <c r="K14" s="1">
        <f t="shared" si="1"/>
        <v>-31</v>
      </c>
      <c r="L14" s="1"/>
      <c r="M14" s="1"/>
      <c r="N14" s="1"/>
      <c r="O14" s="1">
        <f t="shared" si="2"/>
        <v>14.6</v>
      </c>
      <c r="P14" s="5">
        <f>9*O14-N14-F14</f>
        <v>111.4</v>
      </c>
      <c r="Q14" s="5"/>
      <c r="R14" s="1"/>
      <c r="S14" s="1">
        <f t="shared" si="3"/>
        <v>9</v>
      </c>
      <c r="T14" s="1">
        <f t="shared" si="4"/>
        <v>1.3698630136986301</v>
      </c>
      <c r="U14" s="1"/>
      <c r="V14" s="1"/>
      <c r="W14" s="1">
        <f t="shared" si="5"/>
        <v>13.368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6" t="s">
        <v>33</v>
      </c>
      <c r="B15" s="1" t="s">
        <v>26</v>
      </c>
      <c r="C15" s="1">
        <v>204</v>
      </c>
      <c r="D15" s="1"/>
      <c r="E15" s="1">
        <v>25</v>
      </c>
      <c r="F15" s="1">
        <v>172</v>
      </c>
      <c r="G15" s="8">
        <v>0.22</v>
      </c>
      <c r="H15" s="1"/>
      <c r="I15" s="1"/>
      <c r="J15" s="1">
        <v>28</v>
      </c>
      <c r="K15" s="1">
        <f t="shared" si="1"/>
        <v>-3</v>
      </c>
      <c r="L15" s="1"/>
      <c r="M15" s="1"/>
      <c r="N15" s="1"/>
      <c r="O15" s="1">
        <f t="shared" si="2"/>
        <v>5</v>
      </c>
      <c r="P15" s="5"/>
      <c r="Q15" s="5"/>
      <c r="R15" s="1"/>
      <c r="S15" s="1">
        <f t="shared" si="3"/>
        <v>34.4</v>
      </c>
      <c r="T15" s="1">
        <f t="shared" si="4"/>
        <v>34.4</v>
      </c>
      <c r="U15" s="1"/>
      <c r="V15" s="1"/>
      <c r="W15" s="1">
        <f t="shared" si="5"/>
        <v>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6" t="s">
        <v>34</v>
      </c>
      <c r="B16" s="1" t="s">
        <v>26</v>
      </c>
      <c r="C16" s="1">
        <v>191.08</v>
      </c>
      <c r="D16" s="1">
        <v>41.92</v>
      </c>
      <c r="E16" s="1">
        <v>33</v>
      </c>
      <c r="F16" s="1">
        <v>143</v>
      </c>
      <c r="G16" s="8">
        <v>0.25</v>
      </c>
      <c r="H16" s="1"/>
      <c r="I16" s="1"/>
      <c r="J16" s="1">
        <v>41</v>
      </c>
      <c r="K16" s="1">
        <f t="shared" si="1"/>
        <v>-8</v>
      </c>
      <c r="L16" s="1"/>
      <c r="M16" s="1"/>
      <c r="N16" s="1"/>
      <c r="O16" s="1">
        <f t="shared" si="2"/>
        <v>6.6</v>
      </c>
      <c r="P16" s="5"/>
      <c r="Q16" s="5"/>
      <c r="R16" s="1"/>
      <c r="S16" s="1">
        <f t="shared" si="3"/>
        <v>21.666666666666668</v>
      </c>
      <c r="T16" s="1">
        <f t="shared" si="4"/>
        <v>21.666666666666668</v>
      </c>
      <c r="U16" s="1"/>
      <c r="V16" s="1"/>
      <c r="W16" s="1">
        <f t="shared" si="5"/>
        <v>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6" t="s">
        <v>35</v>
      </c>
      <c r="B17" s="1" t="s">
        <v>23</v>
      </c>
      <c r="C17" s="1">
        <v>5.3079999999999998</v>
      </c>
      <c r="D17" s="1">
        <v>13.803000000000001</v>
      </c>
      <c r="E17" s="1">
        <v>6.351</v>
      </c>
      <c r="F17" s="1">
        <v>11.707000000000001</v>
      </c>
      <c r="G17" s="8">
        <v>1</v>
      </c>
      <c r="H17" s="1"/>
      <c r="I17" s="1"/>
      <c r="J17" s="1">
        <v>7</v>
      </c>
      <c r="K17" s="1">
        <f t="shared" si="1"/>
        <v>-0.64900000000000002</v>
      </c>
      <c r="L17" s="1"/>
      <c r="M17" s="1"/>
      <c r="N17" s="1"/>
      <c r="O17" s="1">
        <f t="shared" si="2"/>
        <v>1.2702</v>
      </c>
      <c r="P17" s="5">
        <f t="shared" ref="P17:P59" si="6">13*O17-N17-F17</f>
        <v>4.8055999999999983</v>
      </c>
      <c r="Q17" s="5"/>
      <c r="R17" s="1"/>
      <c r="S17" s="1">
        <f t="shared" si="3"/>
        <v>13</v>
      </c>
      <c r="T17" s="1">
        <f t="shared" si="4"/>
        <v>9.2166587938907263</v>
      </c>
      <c r="U17" s="1"/>
      <c r="V17" s="1"/>
      <c r="W17" s="1">
        <f t="shared" si="5"/>
        <v>4.8055999999999983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6" t="s">
        <v>36</v>
      </c>
      <c r="B18" s="1" t="s">
        <v>23</v>
      </c>
      <c r="C18" s="1">
        <v>6.2E-2</v>
      </c>
      <c r="D18" s="1">
        <v>14.55</v>
      </c>
      <c r="E18" s="1">
        <v>13.465999999999999</v>
      </c>
      <c r="F18" s="1">
        <v>-0.93799999999999994</v>
      </c>
      <c r="G18" s="8">
        <v>1</v>
      </c>
      <c r="H18" s="1"/>
      <c r="I18" s="1"/>
      <c r="J18" s="1">
        <v>15</v>
      </c>
      <c r="K18" s="1">
        <f t="shared" si="1"/>
        <v>-1.5340000000000007</v>
      </c>
      <c r="L18" s="1"/>
      <c r="M18" s="1"/>
      <c r="N18" s="1"/>
      <c r="O18" s="1">
        <f t="shared" si="2"/>
        <v>2.6932</v>
      </c>
      <c r="P18" s="5">
        <v>26</v>
      </c>
      <c r="Q18" s="5"/>
      <c r="R18" s="1"/>
      <c r="S18" s="1">
        <f t="shared" si="3"/>
        <v>9.3056586959750494</v>
      </c>
      <c r="T18" s="1">
        <f t="shared" si="4"/>
        <v>-0.34828456854299716</v>
      </c>
      <c r="U18" s="1"/>
      <c r="V18" s="1"/>
      <c r="W18" s="1">
        <f t="shared" si="5"/>
        <v>26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6" t="s">
        <v>37</v>
      </c>
      <c r="B19" s="1" t="s">
        <v>26</v>
      </c>
      <c r="C19" s="1">
        <v>27</v>
      </c>
      <c r="D19" s="1">
        <v>100</v>
      </c>
      <c r="E19" s="1">
        <v>42</v>
      </c>
      <c r="F19" s="1">
        <v>1</v>
      </c>
      <c r="G19" s="8">
        <v>0.4</v>
      </c>
      <c r="H19" s="1"/>
      <c r="I19" s="1"/>
      <c r="J19" s="1">
        <v>84</v>
      </c>
      <c r="K19" s="1">
        <f t="shared" si="1"/>
        <v>-42</v>
      </c>
      <c r="L19" s="1"/>
      <c r="M19" s="1"/>
      <c r="N19" s="1"/>
      <c r="O19" s="1">
        <f t="shared" si="2"/>
        <v>8.4</v>
      </c>
      <c r="P19" s="5">
        <f>9*O19-N19-F19</f>
        <v>74.600000000000009</v>
      </c>
      <c r="Q19" s="5"/>
      <c r="R19" s="1"/>
      <c r="S19" s="1">
        <f t="shared" si="3"/>
        <v>9</v>
      </c>
      <c r="T19" s="1">
        <f t="shared" si="4"/>
        <v>0.11904761904761904</v>
      </c>
      <c r="U19" s="1"/>
      <c r="V19" s="1"/>
      <c r="W19" s="1">
        <f t="shared" si="5"/>
        <v>29.840000000000003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6" t="s">
        <v>38</v>
      </c>
      <c r="B20" s="1" t="s">
        <v>23</v>
      </c>
      <c r="C20" s="1">
        <v>7.4509999999999996</v>
      </c>
      <c r="D20" s="1">
        <v>14.09</v>
      </c>
      <c r="E20" s="1">
        <v>11.851000000000001</v>
      </c>
      <c r="F20" s="1">
        <v>5.3659999999999997</v>
      </c>
      <c r="G20" s="8">
        <v>1</v>
      </c>
      <c r="H20" s="1"/>
      <c r="I20" s="1"/>
      <c r="J20" s="1">
        <v>12</v>
      </c>
      <c r="K20" s="1">
        <f t="shared" si="1"/>
        <v>-0.14899999999999913</v>
      </c>
      <c r="L20" s="1"/>
      <c r="M20" s="1"/>
      <c r="N20" s="1"/>
      <c r="O20" s="1">
        <f t="shared" si="2"/>
        <v>2.3702000000000001</v>
      </c>
      <c r="P20" s="5">
        <f>10*O20-N20-F20</f>
        <v>18.336000000000002</v>
      </c>
      <c r="Q20" s="5"/>
      <c r="R20" s="1"/>
      <c r="S20" s="1">
        <f t="shared" si="3"/>
        <v>10</v>
      </c>
      <c r="T20" s="1">
        <f t="shared" si="4"/>
        <v>2.2639439709729134</v>
      </c>
      <c r="U20" s="1"/>
      <c r="V20" s="1"/>
      <c r="W20" s="1">
        <f t="shared" si="5"/>
        <v>18.336000000000002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6" t="s">
        <v>39</v>
      </c>
      <c r="B21" s="1" t="s">
        <v>26</v>
      </c>
      <c r="C21" s="1">
        <v>12</v>
      </c>
      <c r="D21" s="1">
        <v>4</v>
      </c>
      <c r="E21" s="1">
        <v>-5</v>
      </c>
      <c r="F21" s="1"/>
      <c r="G21" s="8">
        <v>0.36</v>
      </c>
      <c r="H21" s="1"/>
      <c r="I21" s="1"/>
      <c r="J21" s="1">
        <v>2</v>
      </c>
      <c r="K21" s="1">
        <f t="shared" si="1"/>
        <v>-7</v>
      </c>
      <c r="L21" s="1"/>
      <c r="M21" s="1"/>
      <c r="N21" s="1"/>
      <c r="O21" s="1">
        <f t="shared" si="2"/>
        <v>-1</v>
      </c>
      <c r="P21" s="5">
        <v>5</v>
      </c>
      <c r="Q21" s="5"/>
      <c r="R21" s="1"/>
      <c r="S21" s="1">
        <f t="shared" si="3"/>
        <v>-5</v>
      </c>
      <c r="T21" s="1">
        <f t="shared" si="4"/>
        <v>0</v>
      </c>
      <c r="U21" s="1"/>
      <c r="V21" s="1"/>
      <c r="W21" s="1">
        <f t="shared" si="5"/>
        <v>1.7999999999999998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6" t="s">
        <v>40</v>
      </c>
      <c r="B22" s="1" t="s">
        <v>26</v>
      </c>
      <c r="C22" s="1">
        <v>-14</v>
      </c>
      <c r="D22" s="1">
        <v>566</v>
      </c>
      <c r="E22" s="1">
        <v>56</v>
      </c>
      <c r="F22" s="1">
        <v>99</v>
      </c>
      <c r="G22" s="8">
        <v>0.4</v>
      </c>
      <c r="H22" s="1"/>
      <c r="I22" s="1"/>
      <c r="J22" s="1">
        <v>69</v>
      </c>
      <c r="K22" s="1">
        <f t="shared" si="1"/>
        <v>-13</v>
      </c>
      <c r="L22" s="1"/>
      <c r="M22" s="1"/>
      <c r="N22" s="1"/>
      <c r="O22" s="1">
        <f t="shared" si="2"/>
        <v>11.2</v>
      </c>
      <c r="P22" s="5">
        <f t="shared" si="6"/>
        <v>46.599999999999994</v>
      </c>
      <c r="Q22" s="5"/>
      <c r="R22" s="1"/>
      <c r="S22" s="1">
        <f t="shared" si="3"/>
        <v>13</v>
      </c>
      <c r="T22" s="1">
        <f t="shared" si="4"/>
        <v>8.8392857142857153</v>
      </c>
      <c r="U22" s="1"/>
      <c r="V22" s="1"/>
      <c r="W22" s="1">
        <f t="shared" si="5"/>
        <v>18.639999999999997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6" t="s">
        <v>41</v>
      </c>
      <c r="B23" s="1" t="s">
        <v>26</v>
      </c>
      <c r="C23" s="1">
        <v>17</v>
      </c>
      <c r="D23" s="1">
        <v>17</v>
      </c>
      <c r="E23" s="1">
        <v>5</v>
      </c>
      <c r="F23" s="1">
        <v>7</v>
      </c>
      <c r="G23" s="8">
        <v>0.35</v>
      </c>
      <c r="H23" s="1"/>
      <c r="I23" s="1"/>
      <c r="J23" s="1">
        <v>7</v>
      </c>
      <c r="K23" s="1">
        <f t="shared" si="1"/>
        <v>-2</v>
      </c>
      <c r="L23" s="1"/>
      <c r="M23" s="1"/>
      <c r="N23" s="1"/>
      <c r="O23" s="1">
        <f t="shared" si="2"/>
        <v>1</v>
      </c>
      <c r="P23" s="5">
        <v>5</v>
      </c>
      <c r="Q23" s="5"/>
      <c r="R23" s="1"/>
      <c r="S23" s="1">
        <f t="shared" si="3"/>
        <v>12</v>
      </c>
      <c r="T23" s="1">
        <f t="shared" si="4"/>
        <v>7</v>
      </c>
      <c r="U23" s="1"/>
      <c r="V23" s="1"/>
      <c r="W23" s="1">
        <f t="shared" si="5"/>
        <v>1.75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6" t="s">
        <v>42</v>
      </c>
      <c r="B24" s="1" t="s">
        <v>26</v>
      </c>
      <c r="C24" s="1">
        <v>11</v>
      </c>
      <c r="D24" s="1"/>
      <c r="E24" s="1">
        <v>-5</v>
      </c>
      <c r="F24" s="1">
        <v>6</v>
      </c>
      <c r="G24" s="8">
        <v>0.35</v>
      </c>
      <c r="H24" s="1"/>
      <c r="I24" s="1"/>
      <c r="J24" s="1">
        <v>3</v>
      </c>
      <c r="K24" s="1">
        <f t="shared" si="1"/>
        <v>-8</v>
      </c>
      <c r="L24" s="1"/>
      <c r="M24" s="1"/>
      <c r="N24" s="1"/>
      <c r="O24" s="1">
        <f t="shared" si="2"/>
        <v>-1</v>
      </c>
      <c r="P24" s="5"/>
      <c r="Q24" s="5"/>
      <c r="R24" s="1"/>
      <c r="S24" s="1">
        <f t="shared" si="3"/>
        <v>-6</v>
      </c>
      <c r="T24" s="1">
        <f t="shared" si="4"/>
        <v>-6</v>
      </c>
      <c r="U24" s="1"/>
      <c r="V24" s="1"/>
      <c r="W24" s="1">
        <f t="shared" si="5"/>
        <v>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6" t="s">
        <v>43</v>
      </c>
      <c r="B25" s="1" t="s">
        <v>26</v>
      </c>
      <c r="C25" s="1">
        <v>26</v>
      </c>
      <c r="D25" s="1"/>
      <c r="E25" s="1">
        <v>-1</v>
      </c>
      <c r="F25" s="1">
        <v>26</v>
      </c>
      <c r="G25" s="8">
        <v>0.38</v>
      </c>
      <c r="H25" s="1"/>
      <c r="I25" s="1"/>
      <c r="J25" s="1">
        <v>5</v>
      </c>
      <c r="K25" s="1">
        <f t="shared" si="1"/>
        <v>-6</v>
      </c>
      <c r="L25" s="1"/>
      <c r="M25" s="1"/>
      <c r="N25" s="1"/>
      <c r="O25" s="1">
        <f t="shared" si="2"/>
        <v>-0.2</v>
      </c>
      <c r="P25" s="5"/>
      <c r="Q25" s="5"/>
      <c r="R25" s="1"/>
      <c r="S25" s="1">
        <f t="shared" si="3"/>
        <v>-130</v>
      </c>
      <c r="T25" s="1">
        <f t="shared" si="4"/>
        <v>-130</v>
      </c>
      <c r="U25" s="1"/>
      <c r="V25" s="1"/>
      <c r="W25" s="1">
        <f t="shared" si="5"/>
        <v>0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6" t="s">
        <v>44</v>
      </c>
      <c r="B26" s="1" t="s">
        <v>26</v>
      </c>
      <c r="C26" s="1">
        <v>14</v>
      </c>
      <c r="D26" s="1">
        <v>66</v>
      </c>
      <c r="E26" s="1">
        <v>16</v>
      </c>
      <c r="F26" s="1">
        <v>28</v>
      </c>
      <c r="G26" s="8">
        <v>0.4</v>
      </c>
      <c r="H26" s="1"/>
      <c r="I26" s="1"/>
      <c r="J26" s="1">
        <v>26</v>
      </c>
      <c r="K26" s="1">
        <f t="shared" si="1"/>
        <v>-10</v>
      </c>
      <c r="L26" s="1"/>
      <c r="M26" s="1"/>
      <c r="N26" s="1"/>
      <c r="O26" s="1">
        <f t="shared" si="2"/>
        <v>3.2</v>
      </c>
      <c r="P26" s="5">
        <f t="shared" si="6"/>
        <v>13.600000000000001</v>
      </c>
      <c r="Q26" s="5"/>
      <c r="R26" s="1"/>
      <c r="S26" s="1">
        <f t="shared" si="3"/>
        <v>13</v>
      </c>
      <c r="T26" s="1">
        <f t="shared" si="4"/>
        <v>8.75</v>
      </c>
      <c r="U26" s="1"/>
      <c r="V26" s="1"/>
      <c r="W26" s="1">
        <f t="shared" si="5"/>
        <v>5.4400000000000013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6" t="s">
        <v>45</v>
      </c>
      <c r="B27" s="1" t="s">
        <v>26</v>
      </c>
      <c r="C27" s="1">
        <v>56</v>
      </c>
      <c r="D27" s="1">
        <v>107</v>
      </c>
      <c r="E27" s="1">
        <v>65</v>
      </c>
      <c r="F27" s="1">
        <v>40</v>
      </c>
      <c r="G27" s="8">
        <v>0.15</v>
      </c>
      <c r="H27" s="1"/>
      <c r="I27" s="1"/>
      <c r="J27" s="1">
        <v>70</v>
      </c>
      <c r="K27" s="1">
        <f t="shared" si="1"/>
        <v>-5</v>
      </c>
      <c r="L27" s="1"/>
      <c r="M27" s="1"/>
      <c r="N27" s="1"/>
      <c r="O27" s="1">
        <f t="shared" si="2"/>
        <v>13</v>
      </c>
      <c r="P27" s="5">
        <f>11*O27-N27-F27</f>
        <v>103</v>
      </c>
      <c r="Q27" s="5"/>
      <c r="R27" s="1"/>
      <c r="S27" s="1">
        <f t="shared" si="3"/>
        <v>11</v>
      </c>
      <c r="T27" s="1">
        <f t="shared" si="4"/>
        <v>3.0769230769230771</v>
      </c>
      <c r="U27" s="1"/>
      <c r="V27" s="1"/>
      <c r="W27" s="1">
        <f t="shared" si="5"/>
        <v>15.45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6" t="s">
        <v>46</v>
      </c>
      <c r="B28" s="1" t="s">
        <v>26</v>
      </c>
      <c r="C28" s="1">
        <v>93</v>
      </c>
      <c r="D28" s="1">
        <v>70</v>
      </c>
      <c r="E28" s="1">
        <v>84</v>
      </c>
      <c r="F28" s="1">
        <v>64</v>
      </c>
      <c r="G28" s="8">
        <v>0.4</v>
      </c>
      <c r="H28" s="1"/>
      <c r="I28" s="1"/>
      <c r="J28" s="1">
        <v>99</v>
      </c>
      <c r="K28" s="1">
        <f t="shared" si="1"/>
        <v>-15</v>
      </c>
      <c r="L28" s="1"/>
      <c r="M28" s="1"/>
      <c r="N28" s="1"/>
      <c r="O28" s="1">
        <f t="shared" si="2"/>
        <v>16.8</v>
      </c>
      <c r="P28" s="5">
        <f>12*O28-N28-F28</f>
        <v>137.60000000000002</v>
      </c>
      <c r="Q28" s="5"/>
      <c r="R28" s="1"/>
      <c r="S28" s="1">
        <f t="shared" si="3"/>
        <v>12</v>
      </c>
      <c r="T28" s="1">
        <f t="shared" si="4"/>
        <v>3.8095238095238093</v>
      </c>
      <c r="U28" s="1"/>
      <c r="V28" s="1"/>
      <c r="W28" s="1">
        <f t="shared" si="5"/>
        <v>55.040000000000013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6" t="s">
        <v>47</v>
      </c>
      <c r="B29" s="1" t="s">
        <v>26</v>
      </c>
      <c r="C29" s="1">
        <v>5</v>
      </c>
      <c r="D29" s="1">
        <v>26</v>
      </c>
      <c r="E29" s="1">
        <v>8</v>
      </c>
      <c r="F29" s="1">
        <v>16</v>
      </c>
      <c r="G29" s="8">
        <v>0.5</v>
      </c>
      <c r="H29" s="1"/>
      <c r="I29" s="1"/>
      <c r="J29" s="1">
        <v>15</v>
      </c>
      <c r="K29" s="1">
        <f t="shared" si="1"/>
        <v>-7</v>
      </c>
      <c r="L29" s="1"/>
      <c r="M29" s="1"/>
      <c r="N29" s="1"/>
      <c r="O29" s="1">
        <f t="shared" si="2"/>
        <v>1.6</v>
      </c>
      <c r="P29" s="5">
        <f t="shared" si="6"/>
        <v>4.8000000000000007</v>
      </c>
      <c r="Q29" s="5"/>
      <c r="R29" s="1"/>
      <c r="S29" s="1">
        <f t="shared" si="3"/>
        <v>13</v>
      </c>
      <c r="T29" s="1">
        <f t="shared" si="4"/>
        <v>10</v>
      </c>
      <c r="U29" s="1"/>
      <c r="V29" s="1"/>
      <c r="W29" s="1">
        <f t="shared" si="5"/>
        <v>2.4000000000000004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6" t="s">
        <v>48</v>
      </c>
      <c r="B30" s="1" t="s">
        <v>26</v>
      </c>
      <c r="C30" s="1">
        <v>-28</v>
      </c>
      <c r="D30" s="1"/>
      <c r="E30" s="1">
        <v>1</v>
      </c>
      <c r="F30" s="1">
        <v>-29</v>
      </c>
      <c r="G30" s="8">
        <v>0.4</v>
      </c>
      <c r="H30" s="1"/>
      <c r="I30" s="1"/>
      <c r="J30" s="1">
        <v>3</v>
      </c>
      <c r="K30" s="1">
        <f t="shared" si="1"/>
        <v>-2</v>
      </c>
      <c r="L30" s="1"/>
      <c r="M30" s="1"/>
      <c r="N30" s="1"/>
      <c r="O30" s="1">
        <f t="shared" si="2"/>
        <v>0.2</v>
      </c>
      <c r="P30" s="5">
        <v>10</v>
      </c>
      <c r="Q30" s="5"/>
      <c r="R30" s="1"/>
      <c r="S30" s="1">
        <f t="shared" si="3"/>
        <v>-95</v>
      </c>
      <c r="T30" s="1">
        <f t="shared" si="4"/>
        <v>-145</v>
      </c>
      <c r="U30" s="1"/>
      <c r="V30" s="13" t="s">
        <v>86</v>
      </c>
      <c r="W30" s="1">
        <f t="shared" si="5"/>
        <v>4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6" t="s">
        <v>49</v>
      </c>
      <c r="B31" s="1" t="s">
        <v>26</v>
      </c>
      <c r="C31" s="1">
        <v>60</v>
      </c>
      <c r="D31" s="1">
        <v>3</v>
      </c>
      <c r="E31" s="1">
        <v>22</v>
      </c>
      <c r="F31" s="1">
        <v>25</v>
      </c>
      <c r="G31" s="8">
        <v>0.4</v>
      </c>
      <c r="H31" s="1"/>
      <c r="I31" s="1"/>
      <c r="J31" s="1">
        <v>38</v>
      </c>
      <c r="K31" s="1">
        <f t="shared" si="1"/>
        <v>-16</v>
      </c>
      <c r="L31" s="1"/>
      <c r="M31" s="1"/>
      <c r="N31" s="1"/>
      <c r="O31" s="1">
        <f t="shared" si="2"/>
        <v>4.4000000000000004</v>
      </c>
      <c r="P31" s="5">
        <f t="shared" si="6"/>
        <v>32.200000000000003</v>
      </c>
      <c r="Q31" s="5"/>
      <c r="R31" s="1"/>
      <c r="S31" s="1">
        <f t="shared" si="3"/>
        <v>13</v>
      </c>
      <c r="T31" s="1">
        <f t="shared" si="4"/>
        <v>5.6818181818181817</v>
      </c>
      <c r="U31" s="1"/>
      <c r="V31" s="1"/>
      <c r="W31" s="1">
        <f t="shared" si="5"/>
        <v>12.880000000000003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6" t="s">
        <v>50</v>
      </c>
      <c r="B32" s="1" t="s">
        <v>26</v>
      </c>
      <c r="C32" s="1">
        <v>21</v>
      </c>
      <c r="D32" s="1">
        <v>40</v>
      </c>
      <c r="E32" s="1">
        <v>29</v>
      </c>
      <c r="F32" s="1">
        <v>31</v>
      </c>
      <c r="G32" s="8">
        <v>0.4</v>
      </c>
      <c r="H32" s="1"/>
      <c r="I32" s="1"/>
      <c r="J32" s="1">
        <v>28</v>
      </c>
      <c r="K32" s="1">
        <f t="shared" si="1"/>
        <v>1</v>
      </c>
      <c r="L32" s="1"/>
      <c r="M32" s="1"/>
      <c r="N32" s="1"/>
      <c r="O32" s="1">
        <f t="shared" si="2"/>
        <v>5.8</v>
      </c>
      <c r="P32" s="5">
        <f t="shared" si="6"/>
        <v>44.399999999999991</v>
      </c>
      <c r="Q32" s="5"/>
      <c r="R32" s="1"/>
      <c r="S32" s="1">
        <f t="shared" si="3"/>
        <v>12.999999999999998</v>
      </c>
      <c r="T32" s="1">
        <f t="shared" si="4"/>
        <v>5.3448275862068968</v>
      </c>
      <c r="U32" s="1"/>
      <c r="V32" s="1"/>
      <c r="W32" s="1">
        <f t="shared" si="5"/>
        <v>17.759999999999998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6" t="s">
        <v>51</v>
      </c>
      <c r="B33" s="1" t="s">
        <v>26</v>
      </c>
      <c r="C33" s="1"/>
      <c r="D33" s="1">
        <v>3</v>
      </c>
      <c r="E33" s="1"/>
      <c r="F33" s="1"/>
      <c r="G33" s="8">
        <v>0.31</v>
      </c>
      <c r="H33" s="1"/>
      <c r="I33" s="1"/>
      <c r="J33" s="1">
        <v>3</v>
      </c>
      <c r="K33" s="1">
        <f t="shared" si="1"/>
        <v>-3</v>
      </c>
      <c r="L33" s="1"/>
      <c r="M33" s="1"/>
      <c r="N33" s="1"/>
      <c r="O33" s="1">
        <f t="shared" si="2"/>
        <v>0</v>
      </c>
      <c r="P33" s="5">
        <v>5</v>
      </c>
      <c r="Q33" s="5"/>
      <c r="R33" s="1"/>
      <c r="S33" s="1" t="e">
        <f t="shared" si="3"/>
        <v>#DIV/0!</v>
      </c>
      <c r="T33" s="1" t="e">
        <f t="shared" si="4"/>
        <v>#DIV/0!</v>
      </c>
      <c r="U33" s="1"/>
      <c r="V33" s="1"/>
      <c r="W33" s="1">
        <f t="shared" si="5"/>
        <v>1.55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6" t="s">
        <v>52</v>
      </c>
      <c r="B34" s="1" t="s">
        <v>26</v>
      </c>
      <c r="C34" s="1">
        <v>24</v>
      </c>
      <c r="D34" s="1"/>
      <c r="E34" s="1"/>
      <c r="F34" s="1">
        <v>24</v>
      </c>
      <c r="G34" s="8">
        <v>0.35</v>
      </c>
      <c r="H34" s="1"/>
      <c r="I34" s="1"/>
      <c r="J34" s="1"/>
      <c r="K34" s="1">
        <f t="shared" si="1"/>
        <v>0</v>
      </c>
      <c r="L34" s="1"/>
      <c r="M34" s="1"/>
      <c r="N34" s="1"/>
      <c r="O34" s="1">
        <f t="shared" si="2"/>
        <v>0</v>
      </c>
      <c r="P34" s="5"/>
      <c r="Q34" s="5"/>
      <c r="R34" s="1"/>
      <c r="S34" s="1" t="e">
        <f t="shared" si="3"/>
        <v>#DIV/0!</v>
      </c>
      <c r="T34" s="1" t="e">
        <f t="shared" si="4"/>
        <v>#DIV/0!</v>
      </c>
      <c r="U34" s="1"/>
      <c r="V34" s="1"/>
      <c r="W34" s="1">
        <f t="shared" si="5"/>
        <v>0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6" t="s">
        <v>53</v>
      </c>
      <c r="B35" s="1" t="s">
        <v>26</v>
      </c>
      <c r="C35" s="1">
        <v>46</v>
      </c>
      <c r="D35" s="1"/>
      <c r="E35" s="1">
        <v>3</v>
      </c>
      <c r="F35" s="1">
        <v>39</v>
      </c>
      <c r="G35" s="8">
        <v>0.38</v>
      </c>
      <c r="H35" s="1"/>
      <c r="I35" s="1"/>
      <c r="J35" s="1">
        <v>21</v>
      </c>
      <c r="K35" s="1">
        <f t="shared" si="1"/>
        <v>-18</v>
      </c>
      <c r="L35" s="1"/>
      <c r="M35" s="1"/>
      <c r="N35" s="1"/>
      <c r="O35" s="1">
        <f t="shared" si="2"/>
        <v>0.6</v>
      </c>
      <c r="P35" s="5"/>
      <c r="Q35" s="5"/>
      <c r="R35" s="1"/>
      <c r="S35" s="1">
        <f t="shared" si="3"/>
        <v>65</v>
      </c>
      <c r="T35" s="1">
        <f t="shared" si="4"/>
        <v>65</v>
      </c>
      <c r="U35" s="1"/>
      <c r="V35" s="1"/>
      <c r="W35" s="1">
        <f t="shared" si="5"/>
        <v>0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6" t="s">
        <v>54</v>
      </c>
      <c r="B36" s="1" t="s">
        <v>26</v>
      </c>
      <c r="C36" s="1">
        <v>5</v>
      </c>
      <c r="D36" s="1"/>
      <c r="E36" s="1"/>
      <c r="F36" s="1"/>
      <c r="G36" s="8">
        <v>0.18</v>
      </c>
      <c r="H36" s="1"/>
      <c r="I36" s="1"/>
      <c r="J36" s="1"/>
      <c r="K36" s="1">
        <f t="shared" si="1"/>
        <v>0</v>
      </c>
      <c r="L36" s="1"/>
      <c r="M36" s="1"/>
      <c r="N36" s="1"/>
      <c r="O36" s="1">
        <f t="shared" si="2"/>
        <v>0</v>
      </c>
      <c r="P36" s="5">
        <v>5</v>
      </c>
      <c r="Q36" s="5"/>
      <c r="R36" s="1"/>
      <c r="S36" s="1" t="e">
        <f t="shared" si="3"/>
        <v>#DIV/0!</v>
      </c>
      <c r="T36" s="1" t="e">
        <f t="shared" si="4"/>
        <v>#DIV/0!</v>
      </c>
      <c r="U36" s="1"/>
      <c r="V36" s="1"/>
      <c r="W36" s="1">
        <f t="shared" si="5"/>
        <v>0.89999999999999991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6" t="s">
        <v>55</v>
      </c>
      <c r="B37" s="1" t="s">
        <v>26</v>
      </c>
      <c r="C37" s="1">
        <v>5</v>
      </c>
      <c r="D37" s="1">
        <v>130</v>
      </c>
      <c r="E37" s="1">
        <v>117</v>
      </c>
      <c r="F37" s="1">
        <v>6</v>
      </c>
      <c r="G37" s="8">
        <v>0.1</v>
      </c>
      <c r="H37" s="1"/>
      <c r="I37" s="1"/>
      <c r="J37" s="1">
        <v>129</v>
      </c>
      <c r="K37" s="1">
        <f t="shared" si="1"/>
        <v>-12</v>
      </c>
      <c r="L37" s="1"/>
      <c r="M37" s="1"/>
      <c r="N37" s="1"/>
      <c r="O37" s="1">
        <f t="shared" si="2"/>
        <v>23.4</v>
      </c>
      <c r="P37" s="5">
        <f>9*O37-N37-F37</f>
        <v>204.6</v>
      </c>
      <c r="Q37" s="5"/>
      <c r="R37" s="1"/>
      <c r="S37" s="1">
        <f t="shared" si="3"/>
        <v>9</v>
      </c>
      <c r="T37" s="1">
        <f t="shared" si="4"/>
        <v>0.25641025641025644</v>
      </c>
      <c r="U37" s="1"/>
      <c r="V37" s="1"/>
      <c r="W37" s="1">
        <f t="shared" si="5"/>
        <v>20.46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6" t="s">
        <v>56</v>
      </c>
      <c r="B38" s="1" t="s">
        <v>26</v>
      </c>
      <c r="C38" s="1">
        <v>66</v>
      </c>
      <c r="D38" s="1">
        <v>279</v>
      </c>
      <c r="E38" s="1">
        <v>181</v>
      </c>
      <c r="F38" s="1">
        <v>54</v>
      </c>
      <c r="G38" s="8">
        <v>0.15</v>
      </c>
      <c r="H38" s="1"/>
      <c r="I38" s="1"/>
      <c r="J38" s="1">
        <v>210</v>
      </c>
      <c r="K38" s="1">
        <f t="shared" ref="K38:K64" si="7">E38-J38</f>
        <v>-29</v>
      </c>
      <c r="L38" s="1"/>
      <c r="M38" s="1"/>
      <c r="N38" s="1"/>
      <c r="O38" s="1">
        <f t="shared" si="2"/>
        <v>36.200000000000003</v>
      </c>
      <c r="P38" s="5">
        <f t="shared" ref="P38:P39" si="8">9*O38-N38-F38</f>
        <v>271.8</v>
      </c>
      <c r="Q38" s="5"/>
      <c r="R38" s="1"/>
      <c r="S38" s="1">
        <f t="shared" si="3"/>
        <v>9</v>
      </c>
      <c r="T38" s="1">
        <f t="shared" si="4"/>
        <v>1.4917127071823204</v>
      </c>
      <c r="U38" s="1"/>
      <c r="V38" s="1"/>
      <c r="W38" s="1">
        <f t="shared" si="5"/>
        <v>40.770000000000003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6" t="s">
        <v>57</v>
      </c>
      <c r="B39" s="1" t="s">
        <v>26</v>
      </c>
      <c r="C39" s="1">
        <v>137</v>
      </c>
      <c r="D39" s="1">
        <v>12</v>
      </c>
      <c r="E39" s="1">
        <v>117</v>
      </c>
      <c r="F39" s="1">
        <v>15</v>
      </c>
      <c r="G39" s="8">
        <v>0.1</v>
      </c>
      <c r="H39" s="1"/>
      <c r="I39" s="1"/>
      <c r="J39" s="1">
        <v>128</v>
      </c>
      <c r="K39" s="1">
        <f t="shared" si="7"/>
        <v>-11</v>
      </c>
      <c r="L39" s="1"/>
      <c r="M39" s="1"/>
      <c r="N39" s="1"/>
      <c r="O39" s="1">
        <f t="shared" si="2"/>
        <v>23.4</v>
      </c>
      <c r="P39" s="5">
        <f t="shared" si="8"/>
        <v>195.6</v>
      </c>
      <c r="Q39" s="5"/>
      <c r="R39" s="1"/>
      <c r="S39" s="1">
        <f t="shared" si="3"/>
        <v>9</v>
      </c>
      <c r="T39" s="1">
        <f t="shared" si="4"/>
        <v>0.64102564102564108</v>
      </c>
      <c r="U39" s="1"/>
      <c r="V39" s="1"/>
      <c r="W39" s="1">
        <f t="shared" si="5"/>
        <v>19.560000000000002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6" t="s">
        <v>58</v>
      </c>
      <c r="B40" s="1" t="s">
        <v>26</v>
      </c>
      <c r="C40" s="1">
        <v>156</v>
      </c>
      <c r="D40" s="1">
        <v>262</v>
      </c>
      <c r="E40" s="1">
        <v>206</v>
      </c>
      <c r="F40" s="1">
        <v>159</v>
      </c>
      <c r="G40" s="8">
        <v>0.1</v>
      </c>
      <c r="H40" s="1"/>
      <c r="I40" s="1"/>
      <c r="J40" s="1">
        <v>224</v>
      </c>
      <c r="K40" s="1">
        <f t="shared" si="7"/>
        <v>-18</v>
      </c>
      <c r="L40" s="1"/>
      <c r="M40" s="1"/>
      <c r="N40" s="1"/>
      <c r="O40" s="1">
        <f t="shared" si="2"/>
        <v>41.2</v>
      </c>
      <c r="P40" s="5">
        <f>12*O40-N40-F40</f>
        <v>335.40000000000003</v>
      </c>
      <c r="Q40" s="5"/>
      <c r="R40" s="1"/>
      <c r="S40" s="1">
        <f t="shared" si="3"/>
        <v>12</v>
      </c>
      <c r="T40" s="1">
        <f t="shared" si="4"/>
        <v>3.8592233009708736</v>
      </c>
      <c r="U40" s="1"/>
      <c r="V40" s="1"/>
      <c r="W40" s="1">
        <f t="shared" si="5"/>
        <v>33.540000000000006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6" t="s">
        <v>59</v>
      </c>
      <c r="B41" s="1" t="s">
        <v>26</v>
      </c>
      <c r="C41" s="1"/>
      <c r="D41" s="1">
        <v>40</v>
      </c>
      <c r="E41" s="1">
        <v>34</v>
      </c>
      <c r="F41" s="1"/>
      <c r="G41" s="8">
        <v>0.1</v>
      </c>
      <c r="H41" s="1"/>
      <c r="I41" s="1"/>
      <c r="J41" s="1">
        <v>75</v>
      </c>
      <c r="K41" s="1">
        <f t="shared" si="7"/>
        <v>-41</v>
      </c>
      <c r="L41" s="1"/>
      <c r="M41" s="1"/>
      <c r="N41" s="1"/>
      <c r="O41" s="1">
        <f t="shared" si="2"/>
        <v>6.8</v>
      </c>
      <c r="P41" s="5">
        <f t="shared" ref="P41:P42" si="9">9*O41-N41-F41</f>
        <v>61.199999999999996</v>
      </c>
      <c r="Q41" s="5"/>
      <c r="R41" s="1"/>
      <c r="S41" s="1">
        <f t="shared" si="3"/>
        <v>9</v>
      </c>
      <c r="T41" s="1">
        <f t="shared" si="4"/>
        <v>0</v>
      </c>
      <c r="U41" s="1"/>
      <c r="V41" s="1"/>
      <c r="W41" s="1">
        <f t="shared" si="5"/>
        <v>6.12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1" t="s">
        <v>60</v>
      </c>
      <c r="B42" s="1" t="s">
        <v>26</v>
      </c>
      <c r="C42" s="1">
        <v>111</v>
      </c>
      <c r="D42" s="1">
        <v>167</v>
      </c>
      <c r="E42" s="1">
        <v>176</v>
      </c>
      <c r="F42" s="1">
        <v>14</v>
      </c>
      <c r="G42" s="8">
        <v>0.15</v>
      </c>
      <c r="H42" s="1"/>
      <c r="I42" s="1"/>
      <c r="J42" s="1">
        <v>184</v>
      </c>
      <c r="K42" s="1">
        <f t="shared" si="7"/>
        <v>-8</v>
      </c>
      <c r="L42" s="1"/>
      <c r="M42" s="1"/>
      <c r="N42" s="1"/>
      <c r="O42" s="1">
        <f t="shared" si="2"/>
        <v>35.200000000000003</v>
      </c>
      <c r="P42" s="5">
        <f t="shared" si="9"/>
        <v>302.8</v>
      </c>
      <c r="Q42" s="5"/>
      <c r="R42" s="1"/>
      <c r="S42" s="1">
        <f t="shared" si="3"/>
        <v>9</v>
      </c>
      <c r="T42" s="1">
        <f t="shared" si="4"/>
        <v>0.39772727272727271</v>
      </c>
      <c r="U42" s="1"/>
      <c r="V42" s="1"/>
      <c r="W42" s="1">
        <f t="shared" si="5"/>
        <v>45.42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6" t="s">
        <v>61</v>
      </c>
      <c r="B43" s="1" t="s">
        <v>26</v>
      </c>
      <c r="C43" s="1"/>
      <c r="D43" s="1">
        <v>2</v>
      </c>
      <c r="E43" s="1">
        <v>2</v>
      </c>
      <c r="F43" s="1"/>
      <c r="G43" s="8">
        <v>0.35</v>
      </c>
      <c r="H43" s="1"/>
      <c r="I43" s="1"/>
      <c r="J43" s="1">
        <v>2</v>
      </c>
      <c r="K43" s="1">
        <f t="shared" si="7"/>
        <v>0</v>
      </c>
      <c r="L43" s="1"/>
      <c r="M43" s="1"/>
      <c r="N43" s="1"/>
      <c r="O43" s="1">
        <f t="shared" si="2"/>
        <v>0.4</v>
      </c>
      <c r="P43" s="5">
        <f t="shared" si="6"/>
        <v>5.2</v>
      </c>
      <c r="Q43" s="5"/>
      <c r="R43" s="1"/>
      <c r="S43" s="1">
        <f t="shared" si="3"/>
        <v>13</v>
      </c>
      <c r="T43" s="1">
        <f t="shared" si="4"/>
        <v>0</v>
      </c>
      <c r="U43" s="1"/>
      <c r="V43" s="1"/>
      <c r="W43" s="1">
        <f t="shared" si="5"/>
        <v>1.8199999999999998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6" t="s">
        <v>62</v>
      </c>
      <c r="B44" s="1" t="s">
        <v>26</v>
      </c>
      <c r="C44" s="1"/>
      <c r="D44" s="1">
        <v>2</v>
      </c>
      <c r="E44" s="1">
        <v>2</v>
      </c>
      <c r="F44" s="1"/>
      <c r="G44" s="8">
        <v>0.35</v>
      </c>
      <c r="H44" s="1"/>
      <c r="I44" s="1"/>
      <c r="J44" s="1">
        <v>2</v>
      </c>
      <c r="K44" s="1">
        <f t="shared" si="7"/>
        <v>0</v>
      </c>
      <c r="L44" s="1"/>
      <c r="M44" s="1"/>
      <c r="N44" s="1"/>
      <c r="O44" s="1">
        <f t="shared" si="2"/>
        <v>0.4</v>
      </c>
      <c r="P44" s="5">
        <f t="shared" si="6"/>
        <v>5.2</v>
      </c>
      <c r="Q44" s="5"/>
      <c r="R44" s="1"/>
      <c r="S44" s="1">
        <f t="shared" si="3"/>
        <v>13</v>
      </c>
      <c r="T44" s="1">
        <f t="shared" si="4"/>
        <v>0</v>
      </c>
      <c r="U44" s="1"/>
      <c r="V44" s="1"/>
      <c r="W44" s="1">
        <f t="shared" si="5"/>
        <v>1.8199999999999998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6" t="s">
        <v>63</v>
      </c>
      <c r="B45" s="1" t="s">
        <v>26</v>
      </c>
      <c r="C45" s="1">
        <v>9</v>
      </c>
      <c r="D45" s="1"/>
      <c r="E45" s="1">
        <v>4</v>
      </c>
      <c r="F45" s="1">
        <v>4</v>
      </c>
      <c r="G45" s="8">
        <v>0.28000000000000003</v>
      </c>
      <c r="H45" s="1"/>
      <c r="I45" s="1"/>
      <c r="J45" s="1">
        <v>5</v>
      </c>
      <c r="K45" s="1">
        <f t="shared" si="7"/>
        <v>-1</v>
      </c>
      <c r="L45" s="1"/>
      <c r="M45" s="1"/>
      <c r="N45" s="1"/>
      <c r="O45" s="1">
        <f t="shared" si="2"/>
        <v>0.8</v>
      </c>
      <c r="P45" s="5">
        <v>5</v>
      </c>
      <c r="Q45" s="5"/>
      <c r="R45" s="1"/>
      <c r="S45" s="1">
        <f t="shared" si="3"/>
        <v>11.25</v>
      </c>
      <c r="T45" s="1">
        <f t="shared" si="4"/>
        <v>5</v>
      </c>
      <c r="U45" s="1"/>
      <c r="V45" s="1"/>
      <c r="W45" s="1">
        <f t="shared" si="5"/>
        <v>1.4000000000000001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6" t="s">
        <v>64</v>
      </c>
      <c r="B46" s="1" t="s">
        <v>26</v>
      </c>
      <c r="C46" s="1"/>
      <c r="D46" s="1">
        <v>1</v>
      </c>
      <c r="E46" s="1">
        <v>1</v>
      </c>
      <c r="F46" s="1"/>
      <c r="G46" s="8">
        <v>0.41</v>
      </c>
      <c r="H46" s="1"/>
      <c r="I46" s="1"/>
      <c r="J46" s="1">
        <v>1</v>
      </c>
      <c r="K46" s="1">
        <f t="shared" si="7"/>
        <v>0</v>
      </c>
      <c r="L46" s="1"/>
      <c r="M46" s="1"/>
      <c r="N46" s="1"/>
      <c r="O46" s="1">
        <f t="shared" si="2"/>
        <v>0.2</v>
      </c>
      <c r="P46" s="5">
        <v>5</v>
      </c>
      <c r="Q46" s="5"/>
      <c r="R46" s="1"/>
      <c r="S46" s="1">
        <f t="shared" si="3"/>
        <v>25</v>
      </c>
      <c r="T46" s="1">
        <f t="shared" si="4"/>
        <v>0</v>
      </c>
      <c r="U46" s="1"/>
      <c r="V46" s="1"/>
      <c r="W46" s="1">
        <f t="shared" si="5"/>
        <v>2.0499999999999998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6" t="s">
        <v>65</v>
      </c>
      <c r="B47" s="1" t="s">
        <v>26</v>
      </c>
      <c r="C47" s="1">
        <v>15</v>
      </c>
      <c r="D47" s="1"/>
      <c r="E47" s="1">
        <v>3</v>
      </c>
      <c r="F47" s="1">
        <v>12</v>
      </c>
      <c r="G47" s="8">
        <v>0.45</v>
      </c>
      <c r="H47" s="1"/>
      <c r="I47" s="1"/>
      <c r="J47" s="1">
        <v>3</v>
      </c>
      <c r="K47" s="1">
        <f t="shared" si="7"/>
        <v>0</v>
      </c>
      <c r="L47" s="1"/>
      <c r="M47" s="1"/>
      <c r="N47" s="1"/>
      <c r="O47" s="1">
        <f t="shared" si="2"/>
        <v>0.6</v>
      </c>
      <c r="P47" s="5"/>
      <c r="Q47" s="5"/>
      <c r="R47" s="1"/>
      <c r="S47" s="1">
        <f t="shared" si="3"/>
        <v>20</v>
      </c>
      <c r="T47" s="1">
        <f t="shared" si="4"/>
        <v>20</v>
      </c>
      <c r="U47" s="1"/>
      <c r="V47" s="1"/>
      <c r="W47" s="1">
        <f t="shared" si="5"/>
        <v>0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6" t="s">
        <v>66</v>
      </c>
      <c r="B48" s="1" t="s">
        <v>26</v>
      </c>
      <c r="C48" s="1">
        <v>5</v>
      </c>
      <c r="D48" s="1">
        <v>14</v>
      </c>
      <c r="E48" s="1">
        <v>3</v>
      </c>
      <c r="F48" s="1">
        <v>9</v>
      </c>
      <c r="G48" s="8">
        <v>0.45</v>
      </c>
      <c r="H48" s="1"/>
      <c r="I48" s="1"/>
      <c r="J48" s="1">
        <v>4</v>
      </c>
      <c r="K48" s="1">
        <f t="shared" si="7"/>
        <v>-1</v>
      </c>
      <c r="L48" s="1"/>
      <c r="M48" s="1"/>
      <c r="N48" s="1"/>
      <c r="O48" s="1">
        <f t="shared" si="2"/>
        <v>0.6</v>
      </c>
      <c r="P48" s="5"/>
      <c r="Q48" s="5"/>
      <c r="R48" s="1"/>
      <c r="S48" s="1">
        <f t="shared" si="3"/>
        <v>15</v>
      </c>
      <c r="T48" s="1">
        <f t="shared" si="4"/>
        <v>15</v>
      </c>
      <c r="U48" s="1"/>
      <c r="V48" s="1"/>
      <c r="W48" s="1">
        <f t="shared" si="5"/>
        <v>0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6" t="s">
        <v>67</v>
      </c>
      <c r="B49" s="1" t="s">
        <v>26</v>
      </c>
      <c r="C49" s="1">
        <v>2</v>
      </c>
      <c r="D49" s="1">
        <v>13</v>
      </c>
      <c r="E49" s="1">
        <v>-4</v>
      </c>
      <c r="F49" s="1">
        <v>9</v>
      </c>
      <c r="G49" s="8">
        <v>0.45</v>
      </c>
      <c r="H49" s="1"/>
      <c r="I49" s="1"/>
      <c r="J49" s="1">
        <v>1</v>
      </c>
      <c r="K49" s="1">
        <f t="shared" si="7"/>
        <v>-5</v>
      </c>
      <c r="L49" s="1"/>
      <c r="M49" s="1"/>
      <c r="N49" s="1"/>
      <c r="O49" s="1">
        <f t="shared" si="2"/>
        <v>-0.8</v>
      </c>
      <c r="P49" s="5"/>
      <c r="Q49" s="5"/>
      <c r="R49" s="1"/>
      <c r="S49" s="1">
        <f t="shared" si="3"/>
        <v>-11.25</v>
      </c>
      <c r="T49" s="1">
        <f t="shared" si="4"/>
        <v>-11.25</v>
      </c>
      <c r="U49" s="1"/>
      <c r="V49" s="1"/>
      <c r="W49" s="1">
        <f t="shared" si="5"/>
        <v>0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6" t="s">
        <v>68</v>
      </c>
      <c r="B50" s="1" t="s">
        <v>23</v>
      </c>
      <c r="C50" s="1">
        <v>-94.245999999999995</v>
      </c>
      <c r="D50" s="1">
        <v>53.015000000000001</v>
      </c>
      <c r="E50" s="1">
        <v>55.573</v>
      </c>
      <c r="F50" s="1">
        <v>-101.31399999999999</v>
      </c>
      <c r="G50" s="8">
        <v>1</v>
      </c>
      <c r="H50" s="1"/>
      <c r="I50" s="1"/>
      <c r="J50" s="1">
        <v>59</v>
      </c>
      <c r="K50" s="1">
        <f t="shared" si="7"/>
        <v>-3.4269999999999996</v>
      </c>
      <c r="L50" s="1"/>
      <c r="M50" s="1"/>
      <c r="N50" s="1"/>
      <c r="O50" s="1">
        <f t="shared" si="2"/>
        <v>11.114599999999999</v>
      </c>
      <c r="P50" s="5">
        <v>100</v>
      </c>
      <c r="Q50" s="5"/>
      <c r="R50" s="1"/>
      <c r="S50" s="1">
        <f t="shared" si="3"/>
        <v>-0.11822287801630225</v>
      </c>
      <c r="T50" s="1">
        <f t="shared" si="4"/>
        <v>-9.1153977651017577</v>
      </c>
      <c r="U50" s="1"/>
      <c r="V50" s="13" t="s">
        <v>86</v>
      </c>
      <c r="W50" s="1">
        <f t="shared" si="5"/>
        <v>100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6" t="s">
        <v>69</v>
      </c>
      <c r="B51" s="1" t="s">
        <v>26</v>
      </c>
      <c r="C51" s="1">
        <v>-3</v>
      </c>
      <c r="D51" s="1">
        <v>5</v>
      </c>
      <c r="E51" s="1">
        <v>2</v>
      </c>
      <c r="F51" s="1"/>
      <c r="G51" s="8">
        <v>0.41</v>
      </c>
      <c r="H51" s="1"/>
      <c r="I51" s="1"/>
      <c r="J51" s="1">
        <v>2</v>
      </c>
      <c r="K51" s="1">
        <f t="shared" si="7"/>
        <v>0</v>
      </c>
      <c r="L51" s="1"/>
      <c r="M51" s="1"/>
      <c r="N51" s="1"/>
      <c r="O51" s="1">
        <f t="shared" si="2"/>
        <v>0.4</v>
      </c>
      <c r="P51" s="5">
        <f t="shared" si="6"/>
        <v>5.2</v>
      </c>
      <c r="Q51" s="5"/>
      <c r="R51" s="1"/>
      <c r="S51" s="1">
        <f t="shared" si="3"/>
        <v>13</v>
      </c>
      <c r="T51" s="1">
        <f t="shared" si="4"/>
        <v>0</v>
      </c>
      <c r="U51" s="1"/>
      <c r="V51" s="1"/>
      <c r="W51" s="1">
        <f t="shared" si="5"/>
        <v>2.1320000000000001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6" t="s">
        <v>70</v>
      </c>
      <c r="B52" s="1" t="s">
        <v>26</v>
      </c>
      <c r="C52" s="1">
        <v>-3</v>
      </c>
      <c r="D52" s="1">
        <v>7</v>
      </c>
      <c r="E52" s="1">
        <v>4</v>
      </c>
      <c r="F52" s="1"/>
      <c r="G52" s="8">
        <v>0.41</v>
      </c>
      <c r="H52" s="1"/>
      <c r="I52" s="1"/>
      <c r="J52" s="1">
        <v>4</v>
      </c>
      <c r="K52" s="1">
        <f t="shared" si="7"/>
        <v>0</v>
      </c>
      <c r="L52" s="1"/>
      <c r="M52" s="1"/>
      <c r="N52" s="1"/>
      <c r="O52" s="1">
        <f t="shared" si="2"/>
        <v>0.8</v>
      </c>
      <c r="P52" s="5">
        <f t="shared" ref="P52" si="10">9*O52-N52-F52</f>
        <v>7.2</v>
      </c>
      <c r="Q52" s="5"/>
      <c r="R52" s="1"/>
      <c r="S52" s="1">
        <f t="shared" si="3"/>
        <v>9</v>
      </c>
      <c r="T52" s="1">
        <f t="shared" si="4"/>
        <v>0</v>
      </c>
      <c r="U52" s="1"/>
      <c r="V52" s="1"/>
      <c r="W52" s="1">
        <f t="shared" si="5"/>
        <v>2.952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6" t="s">
        <v>71</v>
      </c>
      <c r="B53" s="1" t="s">
        <v>26</v>
      </c>
      <c r="C53" s="1">
        <v>4</v>
      </c>
      <c r="D53" s="1"/>
      <c r="E53" s="1">
        <v>3</v>
      </c>
      <c r="F53" s="1">
        <v>1</v>
      </c>
      <c r="G53" s="8">
        <v>0.33</v>
      </c>
      <c r="H53" s="1"/>
      <c r="I53" s="1"/>
      <c r="J53" s="1">
        <v>3</v>
      </c>
      <c r="K53" s="1">
        <f t="shared" si="7"/>
        <v>0</v>
      </c>
      <c r="L53" s="1"/>
      <c r="M53" s="1"/>
      <c r="N53" s="1"/>
      <c r="O53" s="1">
        <f t="shared" si="2"/>
        <v>0.6</v>
      </c>
      <c r="P53" s="5">
        <v>5</v>
      </c>
      <c r="Q53" s="5"/>
      <c r="R53" s="1"/>
      <c r="S53" s="1">
        <f t="shared" si="3"/>
        <v>10</v>
      </c>
      <c r="T53" s="1">
        <f t="shared" si="4"/>
        <v>1.6666666666666667</v>
      </c>
      <c r="U53" s="1"/>
      <c r="V53" s="1"/>
      <c r="W53" s="1">
        <f t="shared" si="5"/>
        <v>1.6500000000000001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6" t="s">
        <v>72</v>
      </c>
      <c r="B54" s="1" t="s">
        <v>26</v>
      </c>
      <c r="C54" s="1"/>
      <c r="D54" s="1">
        <v>50</v>
      </c>
      <c r="E54" s="1">
        <v>38</v>
      </c>
      <c r="F54" s="1"/>
      <c r="G54" s="8">
        <v>0.31</v>
      </c>
      <c r="H54" s="1"/>
      <c r="I54" s="1"/>
      <c r="J54" s="1">
        <v>49</v>
      </c>
      <c r="K54" s="1">
        <f t="shared" si="7"/>
        <v>-11</v>
      </c>
      <c r="L54" s="1"/>
      <c r="M54" s="1"/>
      <c r="N54" s="1"/>
      <c r="O54" s="1">
        <f t="shared" si="2"/>
        <v>7.6</v>
      </c>
      <c r="P54" s="5">
        <f t="shared" ref="P54" si="11">9*O54-N54-F54</f>
        <v>68.399999999999991</v>
      </c>
      <c r="Q54" s="5"/>
      <c r="R54" s="1"/>
      <c r="S54" s="1">
        <f t="shared" si="3"/>
        <v>9</v>
      </c>
      <c r="T54" s="1">
        <f t="shared" si="4"/>
        <v>0</v>
      </c>
      <c r="U54" s="1"/>
      <c r="V54" s="1"/>
      <c r="W54" s="1">
        <f t="shared" si="5"/>
        <v>21.203999999999997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6" t="s">
        <v>73</v>
      </c>
      <c r="B55" s="1" t="s">
        <v>26</v>
      </c>
      <c r="C55" s="1">
        <v>42</v>
      </c>
      <c r="D55" s="1">
        <v>45</v>
      </c>
      <c r="E55" s="1">
        <v>12</v>
      </c>
      <c r="F55" s="1">
        <v>47</v>
      </c>
      <c r="G55" s="8">
        <v>0.35</v>
      </c>
      <c r="H55" s="1"/>
      <c r="I55" s="1"/>
      <c r="J55" s="1">
        <v>40</v>
      </c>
      <c r="K55" s="1">
        <f t="shared" si="7"/>
        <v>-28</v>
      </c>
      <c r="L55" s="1"/>
      <c r="M55" s="1"/>
      <c r="N55" s="1"/>
      <c r="O55" s="1">
        <f t="shared" si="2"/>
        <v>2.4</v>
      </c>
      <c r="P55" s="5"/>
      <c r="Q55" s="5"/>
      <c r="R55" s="1"/>
      <c r="S55" s="1">
        <f t="shared" si="3"/>
        <v>19.583333333333336</v>
      </c>
      <c r="T55" s="1">
        <f t="shared" si="4"/>
        <v>19.583333333333336</v>
      </c>
      <c r="U55" s="1"/>
      <c r="V55" s="1"/>
      <c r="W55" s="1">
        <f t="shared" si="5"/>
        <v>0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6" t="s">
        <v>74</v>
      </c>
      <c r="B56" s="1" t="s">
        <v>26</v>
      </c>
      <c r="C56" s="1">
        <v>233</v>
      </c>
      <c r="D56" s="1">
        <v>27</v>
      </c>
      <c r="E56" s="1">
        <v>50</v>
      </c>
      <c r="F56" s="1">
        <v>108</v>
      </c>
      <c r="G56" s="8">
        <v>0.35</v>
      </c>
      <c r="H56" s="1"/>
      <c r="I56" s="1"/>
      <c r="J56" s="1">
        <v>130</v>
      </c>
      <c r="K56" s="1">
        <f t="shared" si="7"/>
        <v>-80</v>
      </c>
      <c r="L56" s="1"/>
      <c r="M56" s="1"/>
      <c r="N56" s="1"/>
      <c r="O56" s="1">
        <f t="shared" si="2"/>
        <v>10</v>
      </c>
      <c r="P56" s="5">
        <f t="shared" si="6"/>
        <v>22</v>
      </c>
      <c r="Q56" s="5"/>
      <c r="R56" s="1"/>
      <c r="S56" s="1">
        <f t="shared" si="3"/>
        <v>13</v>
      </c>
      <c r="T56" s="1">
        <f t="shared" si="4"/>
        <v>10.8</v>
      </c>
      <c r="U56" s="1"/>
      <c r="V56" s="1"/>
      <c r="W56" s="1">
        <f t="shared" si="5"/>
        <v>7.6999999999999993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6" t="s">
        <v>75</v>
      </c>
      <c r="B57" s="1" t="s">
        <v>26</v>
      </c>
      <c r="C57" s="1">
        <v>59</v>
      </c>
      <c r="D57" s="1">
        <v>20</v>
      </c>
      <c r="E57" s="1">
        <v>38</v>
      </c>
      <c r="F57" s="1">
        <v>7</v>
      </c>
      <c r="G57" s="8">
        <v>0.28000000000000003</v>
      </c>
      <c r="H57" s="1"/>
      <c r="I57" s="1"/>
      <c r="J57" s="1">
        <v>57</v>
      </c>
      <c r="K57" s="1">
        <f t="shared" si="7"/>
        <v>-19</v>
      </c>
      <c r="L57" s="1"/>
      <c r="M57" s="1"/>
      <c r="N57" s="1"/>
      <c r="O57" s="1">
        <f t="shared" si="2"/>
        <v>7.6</v>
      </c>
      <c r="P57" s="5">
        <f>9*O57-N57-F57</f>
        <v>61.399999999999991</v>
      </c>
      <c r="Q57" s="5"/>
      <c r="R57" s="1"/>
      <c r="S57" s="1">
        <f t="shared" si="3"/>
        <v>9</v>
      </c>
      <c r="T57" s="1">
        <f t="shared" si="4"/>
        <v>0.92105263157894746</v>
      </c>
      <c r="U57" s="1"/>
      <c r="V57" s="1"/>
      <c r="W57" s="1">
        <f t="shared" si="5"/>
        <v>17.192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6" t="s">
        <v>76</v>
      </c>
      <c r="B58" s="1" t="s">
        <v>26</v>
      </c>
      <c r="C58" s="1">
        <v>194</v>
      </c>
      <c r="D58" s="1">
        <v>26</v>
      </c>
      <c r="E58" s="1">
        <v>79</v>
      </c>
      <c r="F58" s="1">
        <v>93</v>
      </c>
      <c r="G58" s="8">
        <v>0.35</v>
      </c>
      <c r="H58" s="1"/>
      <c r="I58" s="1"/>
      <c r="J58" s="1">
        <v>121</v>
      </c>
      <c r="K58" s="1">
        <f t="shared" si="7"/>
        <v>-42</v>
      </c>
      <c r="L58" s="1"/>
      <c r="M58" s="1"/>
      <c r="N58" s="1"/>
      <c r="O58" s="1">
        <f t="shared" si="2"/>
        <v>15.8</v>
      </c>
      <c r="P58" s="5">
        <f t="shared" si="6"/>
        <v>112.4</v>
      </c>
      <c r="Q58" s="5"/>
      <c r="R58" s="1"/>
      <c r="S58" s="1">
        <f t="shared" si="3"/>
        <v>13</v>
      </c>
      <c r="T58" s="1">
        <f t="shared" si="4"/>
        <v>5.886075949367088</v>
      </c>
      <c r="U58" s="1"/>
      <c r="V58" s="1"/>
      <c r="W58" s="1">
        <f t="shared" si="5"/>
        <v>39.339999999999996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6" t="s">
        <v>77</v>
      </c>
      <c r="B59" s="1" t="s">
        <v>26</v>
      </c>
      <c r="C59" s="1">
        <v>241</v>
      </c>
      <c r="D59" s="1">
        <v>84</v>
      </c>
      <c r="E59" s="1">
        <v>94</v>
      </c>
      <c r="F59" s="1">
        <v>112</v>
      </c>
      <c r="G59" s="8">
        <v>0.35</v>
      </c>
      <c r="H59" s="1"/>
      <c r="I59" s="1"/>
      <c r="J59" s="1">
        <v>133</v>
      </c>
      <c r="K59" s="1">
        <f t="shared" si="7"/>
        <v>-39</v>
      </c>
      <c r="L59" s="1"/>
      <c r="M59" s="1"/>
      <c r="N59" s="1"/>
      <c r="O59" s="1">
        <f t="shared" si="2"/>
        <v>18.8</v>
      </c>
      <c r="P59" s="5">
        <f t="shared" si="6"/>
        <v>132.4</v>
      </c>
      <c r="Q59" s="5"/>
      <c r="R59" s="1"/>
      <c r="S59" s="1">
        <f t="shared" si="3"/>
        <v>13</v>
      </c>
      <c r="T59" s="1">
        <f t="shared" si="4"/>
        <v>5.957446808510638</v>
      </c>
      <c r="U59" s="1"/>
      <c r="V59" s="1"/>
      <c r="W59" s="1">
        <f t="shared" si="5"/>
        <v>46.339999999999996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6" t="s">
        <v>78</v>
      </c>
      <c r="B60" s="1" t="s">
        <v>26</v>
      </c>
      <c r="C60" s="1">
        <v>51</v>
      </c>
      <c r="D60" s="1">
        <v>66</v>
      </c>
      <c r="E60" s="1">
        <v>49</v>
      </c>
      <c r="F60" s="1">
        <v>11</v>
      </c>
      <c r="G60" s="8">
        <v>0.41</v>
      </c>
      <c r="H60" s="1"/>
      <c r="I60" s="1"/>
      <c r="J60" s="1">
        <v>83</v>
      </c>
      <c r="K60" s="1">
        <f t="shared" si="7"/>
        <v>-34</v>
      </c>
      <c r="L60" s="1"/>
      <c r="M60" s="1"/>
      <c r="N60" s="1"/>
      <c r="O60" s="1">
        <f t="shared" si="2"/>
        <v>9.8000000000000007</v>
      </c>
      <c r="P60" s="5">
        <f>9*O60-N60-F60</f>
        <v>77.2</v>
      </c>
      <c r="Q60" s="5"/>
      <c r="R60" s="1"/>
      <c r="S60" s="1">
        <f t="shared" si="3"/>
        <v>9</v>
      </c>
      <c r="T60" s="1">
        <f t="shared" si="4"/>
        <v>1.1224489795918366</v>
      </c>
      <c r="U60" s="1"/>
      <c r="V60" s="1"/>
      <c r="W60" s="1">
        <f t="shared" si="5"/>
        <v>31.652000000000001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6" t="s">
        <v>79</v>
      </c>
      <c r="B61" s="1" t="s">
        <v>26</v>
      </c>
      <c r="C61" s="1">
        <v>3</v>
      </c>
      <c r="D61" s="1">
        <v>40</v>
      </c>
      <c r="E61" s="1">
        <v>24</v>
      </c>
      <c r="F61" s="1"/>
      <c r="G61" s="8">
        <v>0.5</v>
      </c>
      <c r="H61" s="1"/>
      <c r="I61" s="1"/>
      <c r="J61" s="1">
        <v>51</v>
      </c>
      <c r="K61" s="1">
        <f t="shared" si="7"/>
        <v>-27</v>
      </c>
      <c r="L61" s="1"/>
      <c r="M61" s="1"/>
      <c r="N61" s="1"/>
      <c r="O61" s="1">
        <f t="shared" si="2"/>
        <v>4.8</v>
      </c>
      <c r="P61" s="5">
        <f t="shared" ref="P61" si="12">9*O61-N61-F61</f>
        <v>43.199999999999996</v>
      </c>
      <c r="Q61" s="5"/>
      <c r="R61" s="1"/>
      <c r="S61" s="1">
        <f t="shared" si="3"/>
        <v>9</v>
      </c>
      <c r="T61" s="1">
        <f t="shared" si="4"/>
        <v>0</v>
      </c>
      <c r="U61" s="1"/>
      <c r="V61" s="1"/>
      <c r="W61" s="1">
        <f t="shared" si="5"/>
        <v>21.599999999999998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6" t="s">
        <v>80</v>
      </c>
      <c r="B62" s="1" t="s">
        <v>26</v>
      </c>
      <c r="C62" s="1">
        <v>7</v>
      </c>
      <c r="D62" s="1">
        <v>148</v>
      </c>
      <c r="E62" s="1">
        <v>56</v>
      </c>
      <c r="F62" s="1">
        <v>37</v>
      </c>
      <c r="G62" s="8">
        <v>0.41</v>
      </c>
      <c r="H62" s="1"/>
      <c r="I62" s="1"/>
      <c r="J62" s="1">
        <v>83</v>
      </c>
      <c r="K62" s="1">
        <f t="shared" si="7"/>
        <v>-27</v>
      </c>
      <c r="L62" s="1"/>
      <c r="M62" s="1"/>
      <c r="N62" s="1"/>
      <c r="O62" s="1">
        <f t="shared" si="2"/>
        <v>11.2</v>
      </c>
      <c r="P62" s="5">
        <f t="shared" ref="P62:P63" si="13">11*O62-N62-F62</f>
        <v>86.199999999999989</v>
      </c>
      <c r="Q62" s="5"/>
      <c r="R62" s="1"/>
      <c r="S62" s="1">
        <f t="shared" si="3"/>
        <v>11</v>
      </c>
      <c r="T62" s="1">
        <f t="shared" si="4"/>
        <v>3.3035714285714288</v>
      </c>
      <c r="U62" s="1"/>
      <c r="V62" s="1"/>
      <c r="W62" s="1">
        <f t="shared" si="5"/>
        <v>35.341999999999992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6" t="s">
        <v>81</v>
      </c>
      <c r="B63" s="1" t="s">
        <v>26</v>
      </c>
      <c r="C63" s="1">
        <v>54</v>
      </c>
      <c r="D63" s="1">
        <v>62</v>
      </c>
      <c r="E63" s="1">
        <v>64</v>
      </c>
      <c r="F63" s="1">
        <v>32</v>
      </c>
      <c r="G63" s="8">
        <v>0.41</v>
      </c>
      <c r="H63" s="1"/>
      <c r="I63" s="1"/>
      <c r="J63" s="1">
        <v>78</v>
      </c>
      <c r="K63" s="1">
        <f t="shared" si="7"/>
        <v>-14</v>
      </c>
      <c r="L63" s="1"/>
      <c r="M63" s="1"/>
      <c r="N63" s="1"/>
      <c r="O63" s="1">
        <f t="shared" si="2"/>
        <v>12.8</v>
      </c>
      <c r="P63" s="5">
        <f t="shared" si="13"/>
        <v>108.80000000000001</v>
      </c>
      <c r="Q63" s="5"/>
      <c r="R63" s="1"/>
      <c r="S63" s="1">
        <f t="shared" si="3"/>
        <v>11</v>
      </c>
      <c r="T63" s="1">
        <f t="shared" si="4"/>
        <v>2.5</v>
      </c>
      <c r="U63" s="1"/>
      <c r="V63" s="1"/>
      <c r="W63" s="1">
        <f t="shared" si="5"/>
        <v>44.608000000000004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6" t="s">
        <v>82</v>
      </c>
      <c r="B64" s="1" t="s">
        <v>26</v>
      </c>
      <c r="C64" s="1">
        <v>2</v>
      </c>
      <c r="D64" s="1"/>
      <c r="E64" s="1">
        <v>-3</v>
      </c>
      <c r="F64" s="1"/>
      <c r="G64" s="8">
        <v>0.41</v>
      </c>
      <c r="H64" s="1"/>
      <c r="I64" s="1"/>
      <c r="J64" s="1">
        <v>2</v>
      </c>
      <c r="K64" s="1">
        <f t="shared" si="7"/>
        <v>-5</v>
      </c>
      <c r="L64" s="1"/>
      <c r="M64" s="1"/>
      <c r="N64" s="1"/>
      <c r="O64" s="1">
        <f t="shared" si="2"/>
        <v>-0.6</v>
      </c>
      <c r="P64" s="5">
        <v>5</v>
      </c>
      <c r="Q64" s="5"/>
      <c r="R64" s="1"/>
      <c r="S64" s="1">
        <f t="shared" si="3"/>
        <v>-8.3333333333333339</v>
      </c>
      <c r="T64" s="1">
        <f t="shared" si="4"/>
        <v>0</v>
      </c>
      <c r="U64" s="1"/>
      <c r="V64" s="1"/>
      <c r="W64" s="1">
        <f t="shared" si="5"/>
        <v>2.0499999999999998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</sheetData>
  <autoFilter ref="A3:W64" xr:uid="{2E92721D-0A52-4FE8-BBAF-D9A96D1F2CD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2024-02-12T10:14:30Z</dcterms:created>
  <dcterms:modified xsi:type="dcterms:W3CDTF">2024-02-12T11:02:43Z</dcterms:modified>
</cp:coreProperties>
</file>