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1" i="1" s="1"/>
  <c r="A11" i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<sst xmlns="http://schemas.openxmlformats.org/spreadsheetml/2006/main" count="379" uniqueCount="223">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</sst>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5"/>
  <sheetViews>
    <sheetView tabSelected="1" zoomScale="87" zoomScaleNormal="87" workbookViewId="0">
      <pane ySplit="9" topLeftCell="A127" activePane="bottomLeft" state="frozen"/>
      <selection pane="bottomLeft" activeCell="E151" sqref="E15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45669</v>
      </c>
      <c r="E3" s="7" t="s">
        <v>3</v>
      </c>
      <c r="F3" s="97"/>
      <c r="G3" s="101">
        <v>45672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>
        <v>200</v>
      </c>
      <c r="F15" s="23"/>
      <c r="G15" s="23">
        <f>E15*0.4</f>
        <v>80</v>
      </c>
      <c r="H15" s="14"/>
      <c r="I15" s="14"/>
      <c r="J15" s="39"/>
    </row>
    <row r="16" spans="1:12" ht="16.5" customHeight="1" x14ac:dyDescent="0.25">
      <c r="A16" s="94" t="str">
        <f t="shared" ref="A16:A23" si="0">RIGHT(D16:D153,4)</f>
        <v>6325</v>
      </c>
      <c r="B16" s="27" t="s">
        <v>29</v>
      </c>
      <c r="C16" s="33" t="s">
        <v>26</v>
      </c>
      <c r="D16" s="28">
        <v>1001010106325</v>
      </c>
      <c r="E16" s="24">
        <v>440</v>
      </c>
      <c r="F16" s="23">
        <v>0.4</v>
      </c>
      <c r="G16" s="23">
        <f>E16*0.4</f>
        <v>176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400</v>
      </c>
      <c r="F17" s="23">
        <v>0.4</v>
      </c>
      <c r="G17" s="23">
        <f>F17*E17</f>
        <v>160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>
        <v>400</v>
      </c>
      <c r="F27" s="23">
        <v>1.366666666666666</v>
      </c>
      <c r="G27" s="23">
        <f>E27*1</f>
        <v>400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>
        <v>300</v>
      </c>
      <c r="F31" s="23">
        <v>1.366666666666666</v>
      </c>
      <c r="G31" s="23">
        <f>E31*1</f>
        <v>300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>
        <v>320</v>
      </c>
      <c r="F34" s="23">
        <v>0.5</v>
      </c>
      <c r="G34" s="23">
        <f>E34*0.5</f>
        <v>160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>
        <v>60</v>
      </c>
      <c r="F38" s="23"/>
      <c r="G38" s="23">
        <f>E38</f>
        <v>60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52</v>
      </c>
      <c r="C39" s="30" t="s">
        <v>23</v>
      </c>
      <c r="D39" s="28">
        <v>1001023857038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53</v>
      </c>
      <c r="C40" s="30" t="s">
        <v>26</v>
      </c>
      <c r="D40" s="28">
        <v>1001025027040</v>
      </c>
      <c r="E40" s="24">
        <v>40</v>
      </c>
      <c r="F40" s="23">
        <v>0.27</v>
      </c>
      <c r="G40" s="23">
        <f>F40*E40</f>
        <v>10.8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54</v>
      </c>
      <c r="C41" s="30" t="s">
        <v>23</v>
      </c>
      <c r="D41" s="28">
        <v>1001022656948</v>
      </c>
      <c r="E41" s="24">
        <v>150</v>
      </c>
      <c r="F41" s="23"/>
      <c r="G41" s="23">
        <f>E41</f>
        <v>150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55</v>
      </c>
      <c r="C42" s="30" t="s">
        <v>23</v>
      </c>
      <c r="D42" s="28">
        <v>1001022376955</v>
      </c>
      <c r="E42" s="24">
        <v>750</v>
      </c>
      <c r="F42" s="23"/>
      <c r="G42" s="23">
        <f>E42</f>
        <v>750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60</v>
      </c>
      <c r="C47" s="31" t="s">
        <v>23</v>
      </c>
      <c r="D47" s="28">
        <v>1001024976829</v>
      </c>
      <c r="E47" s="24">
        <v>270</v>
      </c>
      <c r="F47" s="23"/>
      <c r="G47" s="23">
        <f>E47*1</f>
        <v>270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61</v>
      </c>
      <c r="C48" s="33" t="s">
        <v>26</v>
      </c>
      <c r="D48" s="28">
        <v>1001022656854</v>
      </c>
      <c r="E48" s="24">
        <v>160</v>
      </c>
      <c r="F48" s="23"/>
      <c r="G48" s="23">
        <f>E48*0.6</f>
        <v>96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62</v>
      </c>
      <c r="C49" s="33" t="s">
        <v>26</v>
      </c>
      <c r="D49" s="28">
        <v>1001022656852</v>
      </c>
      <c r="E49" s="24">
        <v>1480</v>
      </c>
      <c r="F49" s="23"/>
      <c r="G49" s="23">
        <f>E49*0.35</f>
        <v>518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RIGHT(D51:D191,4)</f>
        <v>6724</v>
      </c>
      <c r="B51" s="27" t="s">
        <v>64</v>
      </c>
      <c r="C51" s="30" t="s">
        <v>26</v>
      </c>
      <c r="D51" s="28">
        <v>1001020836724</v>
      </c>
      <c r="E51" s="24">
        <v>40</v>
      </c>
      <c r="F51" s="23">
        <v>0.41</v>
      </c>
      <c r="G51" s="23">
        <f>F51*E51</f>
        <v>16.399999999999999</v>
      </c>
      <c r="H51" s="14"/>
      <c r="I51" s="14"/>
      <c r="J51" s="39"/>
    </row>
    <row r="52" spans="1:11" ht="16.5" customHeight="1" x14ac:dyDescent="0.25">
      <c r="A52" s="94" t="str">
        <f>RIGHT(D52:D191,4)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67</v>
      </c>
      <c r="C53" s="30" t="s">
        <v>23</v>
      </c>
      <c r="D53" s="28">
        <v>1001022726303</v>
      </c>
      <c r="E53" s="24">
        <v>250</v>
      </c>
      <c r="F53" s="23">
        <v>1.0666666666666671</v>
      </c>
      <c r="G53" s="23">
        <f>E53*1</f>
        <v>250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68</v>
      </c>
      <c r="C54" s="33" t="s">
        <v>26</v>
      </c>
      <c r="D54" s="28">
        <v>1001025506777</v>
      </c>
      <c r="E54" s="24">
        <v>480</v>
      </c>
      <c r="F54" s="23"/>
      <c r="G54" s="23">
        <f>E54*0.4</f>
        <v>192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69</v>
      </c>
      <c r="C55" s="33" t="s">
        <v>26</v>
      </c>
      <c r="D55" s="28">
        <v>1001022466726</v>
      </c>
      <c r="E55" s="24">
        <v>1300</v>
      </c>
      <c r="F55" s="23">
        <v>0.45</v>
      </c>
      <c r="G55" s="23">
        <f>E55*0.41</f>
        <v>533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70</v>
      </c>
      <c r="C56" s="33" t="s">
        <v>26</v>
      </c>
      <c r="D56" s="28">
        <v>1001020846762</v>
      </c>
      <c r="E56" s="24">
        <v>320</v>
      </c>
      <c r="F56" s="23">
        <v>0.41</v>
      </c>
      <c r="G56" s="23">
        <f>E56*F56</f>
        <v>131.19999999999999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72</v>
      </c>
      <c r="C58" s="30" t="s">
        <v>23</v>
      </c>
      <c r="D58" s="28">
        <v>1001022466951</v>
      </c>
      <c r="E58" s="24">
        <v>80</v>
      </c>
      <c r="F58" s="23"/>
      <c r="G58" s="23">
        <f>E58*1</f>
        <v>80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76</v>
      </c>
      <c r="C62" s="33" t="s">
        <v>26</v>
      </c>
      <c r="D62" s="28">
        <v>1001023696765</v>
      </c>
      <c r="E62" s="24">
        <v>480</v>
      </c>
      <c r="F62" s="23"/>
      <c r="G62" s="23">
        <f>E62*0.36</f>
        <v>172.79999999999998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77</v>
      </c>
      <c r="C63" s="33" t="s">
        <v>26</v>
      </c>
      <c r="D63" s="28">
        <v>1001025766909</v>
      </c>
      <c r="E63" s="24">
        <v>240</v>
      </c>
      <c r="F63" s="23">
        <v>0.33</v>
      </c>
      <c r="G63" s="23">
        <f>E63*F63</f>
        <v>79.2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78</v>
      </c>
      <c r="C64" s="33" t="s">
        <v>26</v>
      </c>
      <c r="D64" s="28">
        <v>1001022376722</v>
      </c>
      <c r="E64" s="24">
        <v>600</v>
      </c>
      <c r="F64" s="23">
        <v>0.41</v>
      </c>
      <c r="G64" s="23">
        <f>E64*0.41</f>
        <v>245.99999999999997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79</v>
      </c>
      <c r="C65" s="33" t="s">
        <v>26</v>
      </c>
      <c r="D65" s="28">
        <v>1001022556837</v>
      </c>
      <c r="E65" s="24">
        <v>800</v>
      </c>
      <c r="F65" s="23">
        <v>0.4</v>
      </c>
      <c r="G65" s="23">
        <f>E65*0.4</f>
        <v>320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81</v>
      </c>
      <c r="C67" s="35" t="s">
        <v>26</v>
      </c>
      <c r="D67" s="28">
        <v>1001022246713</v>
      </c>
      <c r="E67" s="24">
        <v>600</v>
      </c>
      <c r="F67" s="23"/>
      <c r="G67" s="23">
        <f>E67*0.41</f>
        <v>245.99999999999997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83</v>
      </c>
      <c r="C69" s="30" t="s">
        <v>23</v>
      </c>
      <c r="D69" s="28">
        <v>1001034065698</v>
      </c>
      <c r="E69" s="24">
        <v>50</v>
      </c>
      <c r="F69" s="23">
        <v>1.013333333333333</v>
      </c>
      <c r="G69" s="23">
        <f>E69*1</f>
        <v>50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85</v>
      </c>
      <c r="C71" s="33" t="s">
        <v>26</v>
      </c>
      <c r="D71" s="28">
        <v>1001035276653</v>
      </c>
      <c r="E71" s="24">
        <v>40</v>
      </c>
      <c r="F71" s="23">
        <v>0.3</v>
      </c>
      <c r="G71" s="23">
        <f>F71*E71</f>
        <v>12</v>
      </c>
      <c r="H71" s="14"/>
      <c r="I71" s="14"/>
      <c r="J71" s="39"/>
    </row>
    <row r="72" spans="1:11" ht="16.5" customHeight="1" x14ac:dyDescent="0.25">
      <c r="A72" s="94" t="str">
        <f t="shared" ref="A72:A77" si="1">RIGHT(D72:D202,4)</f>
        <v>6609</v>
      </c>
      <c r="B72" s="46" t="s">
        <v>86</v>
      </c>
      <c r="C72" s="33" t="s">
        <v>26</v>
      </c>
      <c r="D72" s="28">
        <v>1001033856609</v>
      </c>
      <c r="E72" s="24">
        <v>30</v>
      </c>
      <c r="F72" s="23">
        <v>0.4</v>
      </c>
      <c r="G72" s="23">
        <f>F72*E72</f>
        <v>12</v>
      </c>
      <c r="H72" s="14"/>
      <c r="I72" s="14"/>
      <c r="J72" s="39"/>
    </row>
    <row r="73" spans="1:11" ht="16.5" customHeight="1" thickBot="1" x14ac:dyDescent="0.3">
      <c r="A73" s="94" t="str">
        <f t="shared" si="1"/>
        <v>6527</v>
      </c>
      <c r="B73" s="46" t="s">
        <v>87</v>
      </c>
      <c r="C73" s="30" t="s">
        <v>23</v>
      </c>
      <c r="D73" s="28">
        <v>1001031076527</v>
      </c>
      <c r="E73" s="24">
        <v>250</v>
      </c>
      <c r="F73" s="23">
        <v>1.0166666666666671</v>
      </c>
      <c r="G73" s="23">
        <f>E73*1</f>
        <v>250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 t="shared" si="1"/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 t="shared" si="1"/>
        <v>6666</v>
      </c>
      <c r="B75" s="27" t="s">
        <v>89</v>
      </c>
      <c r="C75" s="33" t="s">
        <v>26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 t="shared" si="1"/>
        <v>6785</v>
      </c>
      <c r="B76" s="27" t="s">
        <v>90</v>
      </c>
      <c r="C76" s="33" t="s">
        <v>26</v>
      </c>
      <c r="D76" s="28">
        <v>1001300516785</v>
      </c>
      <c r="E76" s="24">
        <v>280</v>
      </c>
      <c r="F76" s="23"/>
      <c r="G76" s="23">
        <f>E76*0.33</f>
        <v>92.4</v>
      </c>
      <c r="H76" s="14"/>
      <c r="I76" s="14"/>
      <c r="J76" s="39"/>
    </row>
    <row r="77" spans="1:11" ht="16.5" customHeight="1" x14ac:dyDescent="0.25">
      <c r="A77" s="94" t="str">
        <f t="shared" si="1"/>
        <v>6415</v>
      </c>
      <c r="B77" s="27" t="s">
        <v>91</v>
      </c>
      <c r="C77" s="33" t="s">
        <v>26</v>
      </c>
      <c r="D77" s="28">
        <v>1001303636415</v>
      </c>
      <c r="E77" s="24"/>
      <c r="F77" s="23">
        <v>0.84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92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93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94</v>
      </c>
      <c r="C80" s="33" t="s">
        <v>23</v>
      </c>
      <c r="D80" s="28">
        <v>1001303636794</v>
      </c>
      <c r="E80" s="24"/>
      <c r="F80" s="23"/>
      <c r="G80" s="23">
        <f>E80</f>
        <v>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95</v>
      </c>
      <c r="C81" s="33" t="s">
        <v>26</v>
      </c>
      <c r="D81" s="28">
        <v>1001303106773</v>
      </c>
      <c r="E81" s="24">
        <v>360</v>
      </c>
      <c r="F81" s="23">
        <v>0.28000000000000003</v>
      </c>
      <c r="G81" s="23">
        <f>E81*0.28</f>
        <v>100.80000000000001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96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97</v>
      </c>
      <c r="C83" s="33" t="s">
        <v>26</v>
      </c>
      <c r="D83" s="28">
        <v>1001300386683</v>
      </c>
      <c r="E83" s="24">
        <v>600</v>
      </c>
      <c r="F83" s="23">
        <v>0.35</v>
      </c>
      <c r="G83" s="23">
        <f>E83*0.35</f>
        <v>210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98</v>
      </c>
      <c r="C84" s="33" t="s">
        <v>26</v>
      </c>
      <c r="D84" s="28">
        <v>1001303636793</v>
      </c>
      <c r="E84" s="24">
        <v>480</v>
      </c>
      <c r="F84" s="23"/>
      <c r="G84" s="23">
        <f>E84*0.33</f>
        <v>158.4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99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100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101</v>
      </c>
      <c r="C87" s="33" t="s">
        <v>26</v>
      </c>
      <c r="D87" s="28">
        <v>1001304506684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102</v>
      </c>
      <c r="C88" s="33" t="s">
        <v>26</v>
      </c>
      <c r="D88" s="28">
        <v>1001300456787</v>
      </c>
      <c r="E88" s="24">
        <v>240</v>
      </c>
      <c r="F88" s="23"/>
      <c r="G88" s="23">
        <f>E88*0.33</f>
        <v>79.2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103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104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105</v>
      </c>
      <c r="C91" s="33" t="s">
        <v>26</v>
      </c>
      <c r="D91" s="28">
        <v>1001303986689</v>
      </c>
      <c r="E91" s="24"/>
      <c r="F91" s="23">
        <v>0.35</v>
      </c>
      <c r="G91" s="23">
        <f>E91*0.35</f>
        <v>0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106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107</v>
      </c>
      <c r="C93" s="30" t="s">
        <v>23</v>
      </c>
      <c r="D93" s="28">
        <v>1001053985341</v>
      </c>
      <c r="E93" s="24">
        <v>100</v>
      </c>
      <c r="F93" s="23">
        <v>0.71250000000000002</v>
      </c>
      <c r="G93" s="23">
        <f>E93*1</f>
        <v>100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108</v>
      </c>
      <c r="C94" s="33" t="s">
        <v>26</v>
      </c>
      <c r="D94" s="28">
        <v>1001214196459</v>
      </c>
      <c r="E94" s="24">
        <v>150</v>
      </c>
      <c r="F94" s="23">
        <v>0.1</v>
      </c>
      <c r="G94" s="23">
        <f>E94*F94</f>
        <v>15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109</v>
      </c>
      <c r="C95" s="33" t="s">
        <v>26</v>
      </c>
      <c r="D95" s="28">
        <v>1001215576586</v>
      </c>
      <c r="E95" s="24">
        <v>240</v>
      </c>
      <c r="F95" s="23"/>
      <c r="G95" s="23">
        <f>E95*0.09</f>
        <v>21.599999999999998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110</v>
      </c>
      <c r="C96" s="33" t="s">
        <v>26</v>
      </c>
      <c r="D96" s="28">
        <v>1001225416228</v>
      </c>
      <c r="E96" s="24">
        <v>320</v>
      </c>
      <c r="F96" s="23"/>
      <c r="G96" s="23">
        <f>E96*0.09</f>
        <v>28.799999999999997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111</v>
      </c>
      <c r="C97" s="30" t="s">
        <v>23</v>
      </c>
      <c r="D97" s="28">
        <v>1001051875544</v>
      </c>
      <c r="E97" s="24"/>
      <c r="F97" s="23">
        <v>0.85</v>
      </c>
      <c r="G97" s="23">
        <f>E97*1</f>
        <v>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 t="shared" ref="A98:A103" si="2">RIGHT(D98:D220,4)</f>
        <v>6697</v>
      </c>
      <c r="B98" s="27" t="s">
        <v>112</v>
      </c>
      <c r="C98" s="36" t="s">
        <v>26</v>
      </c>
      <c r="D98" s="28">
        <v>1001301876697</v>
      </c>
      <c r="E98" s="24"/>
      <c r="F98" s="23">
        <v>0.35</v>
      </c>
      <c r="G98" s="23">
        <f>E98*0.35</f>
        <v>0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 t="shared" si="2"/>
        <v/>
      </c>
      <c r="B99" s="74" t="s">
        <v>113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 t="shared" si="2"/>
        <v>5706</v>
      </c>
      <c r="B100" s="27" t="s">
        <v>114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 t="shared" si="2"/>
        <v>6454</v>
      </c>
      <c r="B101" s="27" t="s">
        <v>115</v>
      </c>
      <c r="C101" s="33" t="s">
        <v>26</v>
      </c>
      <c r="D101" s="28">
        <v>1001201976454</v>
      </c>
      <c r="E101" s="24">
        <v>980</v>
      </c>
      <c r="F101" s="23">
        <v>0.1</v>
      </c>
      <c r="G101" s="23">
        <f>E101*0.1</f>
        <v>98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 t="shared" si="2"/>
        <v>6222</v>
      </c>
      <c r="B102" s="27" t="s">
        <v>116</v>
      </c>
      <c r="C102" s="33" t="s">
        <v>26</v>
      </c>
      <c r="D102" s="28">
        <v>1001205386222</v>
      </c>
      <c r="E102" s="24">
        <v>40</v>
      </c>
      <c r="F102" s="23"/>
      <c r="G102" s="23">
        <f>E102*0.09</f>
        <v>3.5999999999999996</v>
      </c>
      <c r="H102" s="14"/>
      <c r="I102" s="14"/>
      <c r="J102" s="39"/>
    </row>
    <row r="103" spans="1:10" ht="16.5" customHeight="1" x14ac:dyDescent="0.25">
      <c r="A103" s="94" t="str">
        <f t="shared" si="2"/>
        <v>5931</v>
      </c>
      <c r="B103" s="27" t="s">
        <v>117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118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119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120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121</v>
      </c>
      <c r="C107" s="33" t="s">
        <v>26</v>
      </c>
      <c r="D107" s="28">
        <v>1001234146448</v>
      </c>
      <c r="E107" s="24">
        <v>200</v>
      </c>
      <c r="F107" s="23">
        <v>0.1</v>
      </c>
      <c r="G107" s="23">
        <f>F107*E107</f>
        <v>20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122</v>
      </c>
      <c r="C108" s="33" t="s">
        <v>26</v>
      </c>
      <c r="D108" s="28">
        <v>1001205376221</v>
      </c>
      <c r="E108" s="24">
        <v>80</v>
      </c>
      <c r="F108" s="23">
        <v>0.09</v>
      </c>
      <c r="G108" s="23">
        <f>F108*E108</f>
        <v>7.1999999999999993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123</v>
      </c>
      <c r="C109" s="33" t="s">
        <v>26</v>
      </c>
      <c r="D109" s="28">
        <v>1001190765679</v>
      </c>
      <c r="E109" s="24">
        <v>80</v>
      </c>
      <c r="F109" s="23">
        <v>0.15</v>
      </c>
      <c r="G109" s="23">
        <f>F109*E109</f>
        <v>12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124</v>
      </c>
      <c r="C110" s="33" t="s">
        <v>26</v>
      </c>
      <c r="D110" s="28">
        <v>1001060764993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125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126</v>
      </c>
      <c r="C112" s="33" t="s">
        <v>26</v>
      </c>
      <c r="D112" s="28">
        <v>1001193115682</v>
      </c>
      <c r="E112" s="24">
        <v>1200</v>
      </c>
      <c r="F112" s="23">
        <v>0.12</v>
      </c>
      <c r="G112" s="23">
        <f>E112*0.12</f>
        <v>144</v>
      </c>
      <c r="H112" s="14">
        <v>0.96</v>
      </c>
      <c r="I112" s="14">
        <v>60</v>
      </c>
      <c r="J112" s="39"/>
    </row>
    <row r="113" spans="1:10" ht="16.5" customHeight="1" x14ac:dyDescent="0.25">
      <c r="A113" s="94" t="str">
        <f>RIGHT(D113:D236,4)</f>
        <v>4117</v>
      </c>
      <c r="B113" s="27" t="s">
        <v>127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0" ht="16.5" customHeight="1" x14ac:dyDescent="0.25">
      <c r="A114" s="94" t="str">
        <f>RIGHT(D114:D237,4)</f>
        <v>3680</v>
      </c>
      <c r="B114" s="27" t="s">
        <v>128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5483</v>
      </c>
      <c r="B115" s="27" t="s">
        <v>129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thickBot="1" x14ac:dyDescent="0.3">
      <c r="A116" s="94" t="str">
        <f>RIGHT(D116:D238,4)</f>
        <v>6453</v>
      </c>
      <c r="B116" s="27" t="s">
        <v>130</v>
      </c>
      <c r="C116" s="33" t="s">
        <v>26</v>
      </c>
      <c r="D116" s="28">
        <v>1001202506453</v>
      </c>
      <c r="E116" s="24">
        <v>980</v>
      </c>
      <c r="F116" s="23">
        <v>0.1</v>
      </c>
      <c r="G116" s="23">
        <f>E116*0.1</f>
        <v>98</v>
      </c>
      <c r="H116" s="14">
        <v>0.8</v>
      </c>
      <c r="I116" s="14">
        <v>60</v>
      </c>
      <c r="J116" s="39"/>
    </row>
    <row r="117" spans="1:10" ht="16.5" customHeight="1" thickTop="1" thickBot="1" x14ac:dyDescent="0.3">
      <c r="A117" s="94" t="str">
        <f>RIGHT(D117:D239,4)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RIGHT(D118:D243,4)</f>
        <v>6470</v>
      </c>
      <c r="B118" s="29" t="s">
        <v>132</v>
      </c>
      <c r="C118" s="32" t="s">
        <v>23</v>
      </c>
      <c r="D118" s="80">
        <v>1001092436470</v>
      </c>
      <c r="E118" s="24">
        <v>50</v>
      </c>
      <c r="F118" s="23"/>
      <c r="G118" s="23">
        <f>E118*1</f>
        <v>50</v>
      </c>
      <c r="H118" s="14"/>
      <c r="I118" s="14"/>
      <c r="J118" s="39"/>
    </row>
    <row r="119" spans="1:10" ht="16.5" customHeight="1" x14ac:dyDescent="0.25">
      <c r="A119" s="94" t="str">
        <f>RIGHT(D119:D244,4)</f>
        <v>6495</v>
      </c>
      <c r="B119" s="29" t="s">
        <v>133</v>
      </c>
      <c r="C119" s="32" t="s">
        <v>26</v>
      </c>
      <c r="D119" s="80">
        <v>1001092436495</v>
      </c>
      <c r="E119" s="24">
        <v>360</v>
      </c>
      <c r="F119" s="23">
        <v>0.3</v>
      </c>
      <c r="G119" s="23">
        <f>F119*E119</f>
        <v>108</v>
      </c>
      <c r="H119" s="14"/>
      <c r="I119" s="14"/>
      <c r="J119" s="39"/>
    </row>
    <row r="120" spans="1:10" ht="16.5" customHeight="1" x14ac:dyDescent="0.25">
      <c r="A120" s="94" t="str">
        <f>RIGHT(D120:D245,4)</f>
        <v>7035</v>
      </c>
      <c r="B120" s="29" t="s">
        <v>134</v>
      </c>
      <c r="C120" s="32" t="s">
        <v>26</v>
      </c>
      <c r="D120" s="80">
        <v>1001095227035</v>
      </c>
      <c r="E120" s="24">
        <v>40</v>
      </c>
      <c r="F120" s="23">
        <v>0.35</v>
      </c>
      <c r="G120" s="23">
        <f>F120*E120</f>
        <v>14</v>
      </c>
      <c r="H120" s="14"/>
      <c r="I120" s="14"/>
      <c r="J120" s="39"/>
    </row>
    <row r="121" spans="1:10" ht="16.5" customHeight="1" x14ac:dyDescent="0.25">
      <c r="A121" s="94" t="str">
        <f>RIGHT(D121:D244,4)</f>
        <v>6866</v>
      </c>
      <c r="B121" s="29" t="s">
        <v>135</v>
      </c>
      <c r="C121" s="32" t="s">
        <v>23</v>
      </c>
      <c r="D121" s="80">
        <v>1001095716866</v>
      </c>
      <c r="E121" s="24">
        <v>20</v>
      </c>
      <c r="F121" s="23"/>
      <c r="G121" s="23">
        <f>E121*1</f>
        <v>20</v>
      </c>
      <c r="H121" s="14"/>
      <c r="I121" s="14"/>
      <c r="J121" s="39"/>
    </row>
    <row r="122" spans="1:10" ht="16.5" customHeight="1" thickBot="1" x14ac:dyDescent="0.3">
      <c r="A122" s="94" t="str">
        <f>RIGHT(D122:D241,4)</f>
        <v>3215</v>
      </c>
      <c r="B122" s="27" t="s">
        <v>136</v>
      </c>
      <c r="C122" s="37" t="s">
        <v>26</v>
      </c>
      <c r="D122" s="51">
        <v>1001094053215</v>
      </c>
      <c r="E122" s="24">
        <v>280</v>
      </c>
      <c r="F122" s="23">
        <v>0.4</v>
      </c>
      <c r="G122" s="23">
        <f>E122*0.4</f>
        <v>112</v>
      </c>
      <c r="H122" s="14">
        <v>3.2</v>
      </c>
      <c r="I122" s="14">
        <v>60</v>
      </c>
      <c r="J122" s="39"/>
    </row>
    <row r="123" spans="1:10" ht="16.5" customHeight="1" thickTop="1" thickBot="1" x14ac:dyDescent="0.3">
      <c r="A123" s="94" t="str">
        <f>RIGHT(D123:D244,4)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RIGHT(D124:D247,4)</f>
        <v>6206</v>
      </c>
      <c r="B124" s="47" t="s">
        <v>138</v>
      </c>
      <c r="C124" s="35" t="s">
        <v>26</v>
      </c>
      <c r="D124" s="28">
        <v>1001084216206</v>
      </c>
      <c r="E124" s="24">
        <v>320</v>
      </c>
      <c r="F124" s="23">
        <v>0.3</v>
      </c>
      <c r="G124" s="23">
        <f>E124*0.3</f>
        <v>96</v>
      </c>
      <c r="H124" s="14">
        <v>1.8</v>
      </c>
      <c r="I124" s="14">
        <v>30</v>
      </c>
      <c r="J124" s="39"/>
    </row>
    <row r="125" spans="1:10" ht="16.5" customHeight="1" x14ac:dyDescent="0.25">
      <c r="A125" s="94" t="str">
        <f>RIGHT(D125:D248,4)</f>
        <v>4691</v>
      </c>
      <c r="B125" s="47" t="s">
        <v>139</v>
      </c>
      <c r="C125" s="35" t="s">
        <v>26</v>
      </c>
      <c r="D125" s="28">
        <v>1001083424691</v>
      </c>
      <c r="E125" s="24">
        <v>40</v>
      </c>
      <c r="F125" s="23">
        <v>0.3</v>
      </c>
      <c r="G125" s="23">
        <f t="shared" ref="G125:G132" si="3">F125*E125</f>
        <v>12</v>
      </c>
      <c r="H125" s="14"/>
      <c r="I125" s="14"/>
      <c r="J125" s="93"/>
    </row>
    <row r="126" spans="1:10" ht="16.5" customHeight="1" x14ac:dyDescent="0.25">
      <c r="A126" s="94" t="str">
        <f>RIGHT(D126:D249,4)</f>
        <v>6200</v>
      </c>
      <c r="B126" s="47" t="s">
        <v>140</v>
      </c>
      <c r="C126" s="35" t="s">
        <v>26</v>
      </c>
      <c r="D126" s="28">
        <v>1001085636200</v>
      </c>
      <c r="E126" s="24">
        <v>120</v>
      </c>
      <c r="F126" s="23">
        <v>0.3</v>
      </c>
      <c r="G126" s="23">
        <f t="shared" si="3"/>
        <v>36</v>
      </c>
      <c r="H126" s="14"/>
      <c r="I126" s="14"/>
      <c r="J126" s="93"/>
    </row>
    <row r="127" spans="1:10" ht="16.5" customHeight="1" x14ac:dyDescent="0.25">
      <c r="A127" s="94" t="str">
        <f>RIGHT(D127:D250,4)</f>
        <v>6201</v>
      </c>
      <c r="B127" s="47" t="s">
        <v>141</v>
      </c>
      <c r="C127" s="35" t="s">
        <v>26</v>
      </c>
      <c r="D127" s="28">
        <v>1001225636201</v>
      </c>
      <c r="E127" s="24"/>
      <c r="F127" s="23">
        <v>0.15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RIGHT(D128:D250,4)</f>
        <v>6842</v>
      </c>
      <c r="B128" s="47" t="s">
        <v>142</v>
      </c>
      <c r="C128" s="35" t="s">
        <v>26</v>
      </c>
      <c r="D128" s="28">
        <v>1001080216842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143</v>
      </c>
      <c r="C129" s="35" t="s">
        <v>26</v>
      </c>
      <c r="D129" s="28">
        <v>1001084226492</v>
      </c>
      <c r="E129" s="24">
        <v>80</v>
      </c>
      <c r="F129" s="23">
        <v>0.3</v>
      </c>
      <c r="G129" s="23">
        <f t="shared" si="3"/>
        <v>24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144</v>
      </c>
      <c r="C130" s="35" t="s">
        <v>26</v>
      </c>
      <c r="D130" s="28">
        <v>1001220286279</v>
      </c>
      <c r="E130" s="24">
        <v>200</v>
      </c>
      <c r="F130" s="23">
        <v>0.15</v>
      </c>
      <c r="G130" s="23">
        <f t="shared" si="3"/>
        <v>30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145</v>
      </c>
      <c r="C131" s="35" t="s">
        <v>26</v>
      </c>
      <c r="D131" s="28">
        <v>1001053944786</v>
      </c>
      <c r="E131" s="24">
        <v>40</v>
      </c>
      <c r="F131" s="23">
        <v>7.0000000000000007E-2</v>
      </c>
      <c r="G131" s="23">
        <f t="shared" si="3"/>
        <v>2.8000000000000003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146</v>
      </c>
      <c r="C132" s="33" t="s">
        <v>26</v>
      </c>
      <c r="D132" s="28">
        <v>1001223296921</v>
      </c>
      <c r="E132" s="24">
        <v>600</v>
      </c>
      <c r="F132" s="23">
        <v>0.14000000000000001</v>
      </c>
      <c r="G132" s="23">
        <f t="shared" si="3"/>
        <v>84.000000000000014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147</v>
      </c>
      <c r="C133" s="35" t="s">
        <v>26</v>
      </c>
      <c r="D133" s="28">
        <v>1001223296919</v>
      </c>
      <c r="E133" s="24">
        <v>160</v>
      </c>
      <c r="F133" s="23"/>
      <c r="G133" s="23">
        <f>E133*0.18</f>
        <v>28.799999999999997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150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151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152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4">RIGHT(D139:D254,4)</f>
        <v>6313</v>
      </c>
      <c r="B139" s="47" t="s">
        <v>153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4945</v>
      </c>
      <c r="B141" s="47" t="s">
        <v>155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4"/>
        <v>4956</v>
      </c>
      <c r="B143" s="89" t="s">
        <v>157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4"/>
        <v>1762</v>
      </c>
      <c r="B144" s="47" t="s">
        <v>158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4"/>
        <v>1764</v>
      </c>
      <c r="B145" s="47" t="s">
        <v>159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/>
      </c>
      <c r="B147" s="74" t="s">
        <v>161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4"/>
        <v>6004</v>
      </c>
      <c r="B148" s="47" t="s">
        <v>162</v>
      </c>
      <c r="C148" s="36" t="s">
        <v>26</v>
      </c>
      <c r="D148" s="68" t="s">
        <v>163</v>
      </c>
      <c r="E148" s="24"/>
      <c r="F148" s="23">
        <v>1</v>
      </c>
      <c r="G148" s="23">
        <f>E148*1</f>
        <v>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4"/>
        <v>5417</v>
      </c>
      <c r="B149" s="47" t="s">
        <v>164</v>
      </c>
      <c r="C149" s="30" t="s">
        <v>23</v>
      </c>
      <c r="D149" s="68" t="s">
        <v>165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4"/>
        <v>6019</v>
      </c>
      <c r="B150" s="47" t="s">
        <v>166</v>
      </c>
      <c r="C150" s="36" t="s">
        <v>26</v>
      </c>
      <c r="D150" s="69" t="s">
        <v>167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168</v>
      </c>
      <c r="C151" s="16"/>
      <c r="D151" s="48"/>
      <c r="E151" s="17">
        <f>SUM(E5:E150)</f>
        <v>22150</v>
      </c>
      <c r="F151" s="17">
        <f>SUM(F10:F150)</f>
        <v>38.255833333333342</v>
      </c>
      <c r="G151" s="17">
        <f>SUM(G11:G150)</f>
        <v>9103.9999999999982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/>
  <mergeCells count="2">
    <mergeCell ref="E1:J1"/>
    <mergeCell ref="G3:J3"/>
  </mergeCells>
  <dataValidations disablePrompts="1" count="2">
    <dataValidation type="textLength" operator="lessThanOrEqual" showInputMessage="1" showErrorMessage="1" sqref="B144">
      <formula1>40</formula1>
    </dataValidation>
    <dataValidation type="textLength" operator="equal" showInputMessage="1" showErrorMessage="1" sqref="D148:D15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136</v>
      </c>
    </row>
    <row r="2" spans="2:3" x14ac:dyDescent="0.25">
      <c r="B2" s="58" t="s">
        <v>169</v>
      </c>
      <c r="C2" s="81"/>
    </row>
    <row r="3" spans="2:3" x14ac:dyDescent="0.25">
      <c r="B3" s="27" t="s">
        <v>170</v>
      </c>
      <c r="C3" s="63"/>
    </row>
    <row r="4" spans="2:3" x14ac:dyDescent="0.25">
      <c r="B4" s="44" t="s">
        <v>171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127</v>
      </c>
      <c r="C6" s="61"/>
    </row>
    <row r="7" spans="2:3" x14ac:dyDescent="0.25">
      <c r="B7" s="71" t="s">
        <v>172</v>
      </c>
      <c r="C7" s="81"/>
    </row>
    <row r="8" spans="2:3" x14ac:dyDescent="0.25">
      <c r="B8" s="27" t="s">
        <v>35</v>
      </c>
    </row>
    <row r="9" spans="2:3" x14ac:dyDescent="0.25">
      <c r="B9" s="79" t="s">
        <v>173</v>
      </c>
      <c r="C9" s="81"/>
    </row>
    <row r="10" spans="2:3" x14ac:dyDescent="0.25">
      <c r="B10" s="29" t="s">
        <v>174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175</v>
      </c>
    </row>
    <row r="14" spans="2:3" x14ac:dyDescent="0.25">
      <c r="B14" s="27" t="s">
        <v>176</v>
      </c>
    </row>
    <row r="15" spans="2:3" x14ac:dyDescent="0.25">
      <c r="B15" s="58" t="s">
        <v>22</v>
      </c>
      <c r="C15" s="61"/>
    </row>
    <row r="16" spans="2:3" x14ac:dyDescent="0.25">
      <c r="B16" s="58" t="s">
        <v>177</v>
      </c>
      <c r="C16" s="61"/>
    </row>
    <row r="17" spans="2:3" x14ac:dyDescent="0.25">
      <c r="B17" s="27" t="s">
        <v>178</v>
      </c>
    </row>
    <row r="18" spans="2:3" x14ac:dyDescent="0.25">
      <c r="B18" s="27" t="s">
        <v>179</v>
      </c>
      <c r="C18" s="62"/>
    </row>
    <row r="19" spans="2:3" x14ac:dyDescent="0.25">
      <c r="B19" s="58" t="s">
        <v>107</v>
      </c>
      <c r="C19" s="61"/>
    </row>
    <row r="20" spans="2:3" x14ac:dyDescent="0.25">
      <c r="B20" s="70" t="s">
        <v>129</v>
      </c>
    </row>
    <row r="21" spans="2:3" x14ac:dyDescent="0.25">
      <c r="B21" s="58" t="s">
        <v>180</v>
      </c>
      <c r="C21" s="81"/>
    </row>
    <row r="22" spans="2:3" x14ac:dyDescent="0.25">
      <c r="B22" s="67" t="s">
        <v>181</v>
      </c>
      <c r="C22" s="61"/>
    </row>
    <row r="23" spans="2:3" x14ac:dyDescent="0.25">
      <c r="B23" s="27" t="s">
        <v>111</v>
      </c>
    </row>
    <row r="24" spans="2:3" x14ac:dyDescent="0.25">
      <c r="B24" s="27" t="s">
        <v>126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182</v>
      </c>
    </row>
    <row r="28" spans="2:3" x14ac:dyDescent="0.25">
      <c r="B28" s="78" t="s">
        <v>71</v>
      </c>
      <c r="C28" s="61"/>
    </row>
    <row r="29" spans="2:3" x14ac:dyDescent="0.25">
      <c r="B29" s="45" t="s">
        <v>69</v>
      </c>
    </row>
    <row r="30" spans="2:3" x14ac:dyDescent="0.25">
      <c r="B30" s="70" t="s">
        <v>44</v>
      </c>
    </row>
    <row r="31" spans="2:3" x14ac:dyDescent="0.25">
      <c r="B31" s="66" t="s">
        <v>183</v>
      </c>
      <c r="C31" s="61"/>
    </row>
    <row r="32" spans="2:3" x14ac:dyDescent="0.25">
      <c r="B32" s="79" t="s">
        <v>184</v>
      </c>
      <c r="C32" s="81"/>
    </row>
    <row r="33" spans="2:3" x14ac:dyDescent="0.25">
      <c r="B33" s="79" t="s">
        <v>185</v>
      </c>
      <c r="C33" s="61"/>
    </row>
    <row r="34" spans="2:3" x14ac:dyDescent="0.25">
      <c r="B34" s="66" t="s">
        <v>186</v>
      </c>
      <c r="C34" s="61"/>
    </row>
    <row r="35" spans="2:3" x14ac:dyDescent="0.25">
      <c r="B35" s="27" t="s">
        <v>187</v>
      </c>
    </row>
    <row r="36" spans="2:3" x14ac:dyDescent="0.25">
      <c r="B36" s="27" t="s">
        <v>188</v>
      </c>
    </row>
    <row r="37" spans="2:3" x14ac:dyDescent="0.25">
      <c r="B37" s="79" t="s">
        <v>144</v>
      </c>
      <c r="C37" s="81"/>
    </row>
    <row r="38" spans="2:3" x14ac:dyDescent="0.25">
      <c r="B38" s="66" t="s">
        <v>189</v>
      </c>
      <c r="C38" s="61"/>
    </row>
    <row r="39" spans="2:3" x14ac:dyDescent="0.25">
      <c r="B39" s="27" t="s">
        <v>190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101</v>
      </c>
    </row>
    <row r="45" spans="2:3" x14ac:dyDescent="0.25">
      <c r="B45" s="27" t="s">
        <v>105</v>
      </c>
    </row>
    <row r="46" spans="2:3" x14ac:dyDescent="0.25">
      <c r="B46" s="66" t="s">
        <v>191</v>
      </c>
      <c r="C46" s="61"/>
    </row>
    <row r="47" spans="2:3" x14ac:dyDescent="0.25">
      <c r="B47" s="27" t="s">
        <v>89</v>
      </c>
    </row>
    <row r="48" spans="2:3" x14ac:dyDescent="0.25">
      <c r="B48" s="66" t="s">
        <v>192</v>
      </c>
      <c r="C48" s="61"/>
    </row>
    <row r="49" spans="2:3" x14ac:dyDescent="0.25">
      <c r="B49" s="66" t="s">
        <v>91</v>
      </c>
      <c r="C49" s="61"/>
    </row>
    <row r="50" spans="2:3" x14ac:dyDescent="0.25">
      <c r="B50" s="66" t="s">
        <v>193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194</v>
      </c>
      <c r="C52" s="61"/>
    </row>
    <row r="53" spans="2:3" x14ac:dyDescent="0.25">
      <c r="B53" s="79" t="s">
        <v>195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196</v>
      </c>
      <c r="C55" s="81"/>
    </row>
    <row r="56" spans="2:3" x14ac:dyDescent="0.25">
      <c r="B56" s="70" t="s">
        <v>130</v>
      </c>
    </row>
    <row r="57" spans="2:3" x14ac:dyDescent="0.25">
      <c r="B57" s="27" t="s">
        <v>115</v>
      </c>
    </row>
    <row r="58" spans="2:3" x14ac:dyDescent="0.25">
      <c r="B58" s="79" t="s">
        <v>197</v>
      </c>
      <c r="C58" s="61"/>
    </row>
    <row r="59" spans="2:3" x14ac:dyDescent="0.25">
      <c r="B59" s="79" t="s">
        <v>198</v>
      </c>
      <c r="C59" s="61"/>
    </row>
    <row r="60" spans="2:3" x14ac:dyDescent="0.25">
      <c r="B60" s="79" t="s">
        <v>199</v>
      </c>
      <c r="C60" s="81"/>
    </row>
    <row r="61" spans="2:3" x14ac:dyDescent="0.25">
      <c r="B61" s="27" t="s">
        <v>112</v>
      </c>
    </row>
    <row r="62" spans="2:3" x14ac:dyDescent="0.25">
      <c r="B62" s="66" t="s">
        <v>97</v>
      </c>
      <c r="C62" s="61"/>
    </row>
    <row r="63" spans="2:3" x14ac:dyDescent="0.25">
      <c r="B63" s="79" t="s">
        <v>200</v>
      </c>
      <c r="C63" s="81"/>
    </row>
    <row r="64" spans="2:3" x14ac:dyDescent="0.25">
      <c r="B64" s="55" t="s">
        <v>87</v>
      </c>
    </row>
    <row r="65" spans="2:3" x14ac:dyDescent="0.25">
      <c r="B65" s="55" t="s">
        <v>201</v>
      </c>
      <c r="C65" s="61"/>
    </row>
    <row r="66" spans="2:3" x14ac:dyDescent="0.25">
      <c r="B66" s="55" t="s">
        <v>202</v>
      </c>
      <c r="C66" s="61"/>
    </row>
    <row r="67" spans="2:3" x14ac:dyDescent="0.25">
      <c r="B67" s="79" t="s">
        <v>203</v>
      </c>
      <c r="C67" s="61"/>
    </row>
    <row r="68" spans="2:3" x14ac:dyDescent="0.25">
      <c r="B68" s="79" t="s">
        <v>204</v>
      </c>
      <c r="C68" s="61"/>
    </row>
    <row r="69" spans="2:3" x14ac:dyDescent="0.25">
      <c r="B69" s="79" t="s">
        <v>205</v>
      </c>
      <c r="C69" s="61"/>
    </row>
    <row r="70" spans="2:3" x14ac:dyDescent="0.25">
      <c r="B70" s="79" t="s">
        <v>206</v>
      </c>
      <c r="C70" s="61"/>
    </row>
    <row r="71" spans="2:3" x14ac:dyDescent="0.25">
      <c r="B71" s="79" t="s">
        <v>207</v>
      </c>
      <c r="C71" s="61"/>
    </row>
    <row r="72" spans="2:3" x14ac:dyDescent="0.25">
      <c r="B72" s="79" t="s">
        <v>208</v>
      </c>
      <c r="C72" s="81"/>
    </row>
    <row r="73" spans="2:3" x14ac:dyDescent="0.25">
      <c r="B73" s="79" t="s">
        <v>209</v>
      </c>
      <c r="C73" s="81"/>
    </row>
    <row r="74" spans="2:3" x14ac:dyDescent="0.25">
      <c r="B74" s="79" t="s">
        <v>210</v>
      </c>
      <c r="C74" s="81"/>
    </row>
    <row r="75" spans="2:3" x14ac:dyDescent="0.25">
      <c r="B75" s="79" t="s">
        <v>211</v>
      </c>
      <c r="C75" s="81"/>
    </row>
    <row r="76" spans="2:3" x14ac:dyDescent="0.25">
      <c r="B76" s="60" t="s">
        <v>212</v>
      </c>
      <c r="C76" s="61"/>
    </row>
    <row r="77" spans="2:3" x14ac:dyDescent="0.25">
      <c r="B77" s="60" t="s">
        <v>213</v>
      </c>
      <c r="C77" s="61"/>
    </row>
    <row r="78" spans="2:3" x14ac:dyDescent="0.25">
      <c r="B78" s="60" t="s">
        <v>214</v>
      </c>
      <c r="C78" s="61"/>
    </row>
    <row r="79" spans="2:3" x14ac:dyDescent="0.25">
      <c r="B79" s="60" t="s">
        <v>215</v>
      </c>
      <c r="C79" s="61"/>
    </row>
    <row r="80" spans="2:3" x14ac:dyDescent="0.25">
      <c r="B80" s="60" t="s">
        <v>216</v>
      </c>
      <c r="C80" s="61"/>
    </row>
    <row r="81" spans="2:4" x14ac:dyDescent="0.25">
      <c r="B81" s="60" t="s">
        <v>217</v>
      </c>
      <c r="C81" s="61"/>
    </row>
    <row r="82" spans="2:4" x14ac:dyDescent="0.25">
      <c r="B82" s="60" t="s">
        <v>218</v>
      </c>
      <c r="C82" s="61"/>
    </row>
    <row r="83" spans="2:4" x14ac:dyDescent="0.25">
      <c r="B83" s="60" t="s">
        <v>219</v>
      </c>
      <c r="C83" s="61"/>
    </row>
    <row r="84" spans="2:4" x14ac:dyDescent="0.25">
      <c r="B84" s="60" t="s">
        <v>220</v>
      </c>
      <c r="C84" s="61"/>
    </row>
    <row r="85" spans="2:4" x14ac:dyDescent="0.25">
      <c r="B85" s="60" t="s">
        <v>221</v>
      </c>
      <c r="C85" s="61"/>
    </row>
    <row r="86" spans="2:4" x14ac:dyDescent="0.25">
      <c r="B86" s="67" t="s">
        <v>222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2025-01-10T12:53:49Z</dcterms:modified>
</cp:coreProperties>
</file>