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8" i="1" l="1"/>
  <c r="S23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1" i="1"/>
  <c r="AB92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90" i="1"/>
  <c r="AA91" i="1"/>
  <c r="AA92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7" i="1"/>
  <c r="Y6" i="1" s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0" i="1"/>
  <c r="V91" i="1"/>
  <c r="V92" i="1"/>
  <c r="V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7" i="1"/>
  <c r="S8" i="1"/>
  <c r="S9" i="1"/>
  <c r="S10" i="1"/>
  <c r="S11" i="1"/>
  <c r="S12" i="1"/>
  <c r="S13" i="1"/>
  <c r="S14" i="1"/>
  <c r="S15" i="1"/>
  <c r="S16" i="1"/>
  <c r="S17" i="1"/>
  <c r="S18" i="1"/>
  <c r="U18" i="1" s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V82" i="1" s="1"/>
  <c r="S83" i="1"/>
  <c r="S84" i="1"/>
  <c r="S85" i="1"/>
  <c r="S86" i="1"/>
  <c r="S87" i="1"/>
  <c r="S88" i="1"/>
  <c r="S89" i="1"/>
  <c r="S90" i="1"/>
  <c r="S91" i="1"/>
  <c r="S92" i="1"/>
  <c r="S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7" i="1"/>
  <c r="I6" i="1" s="1"/>
  <c r="X6" i="1"/>
  <c r="W6" i="1"/>
  <c r="L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7" i="1"/>
  <c r="E6" i="1"/>
  <c r="F6" i="1"/>
  <c r="AG6" i="1" l="1"/>
  <c r="AF6" i="1"/>
  <c r="AE6" i="1"/>
  <c r="U32" i="1"/>
  <c r="U82" i="1"/>
  <c r="V18" i="1"/>
  <c r="S6" i="1"/>
  <c r="AB6" i="1"/>
  <c r="K6" i="1"/>
  <c r="J6" i="1"/>
</calcChain>
</file>

<file path=xl/sharedStrings.xml><?xml version="1.0" encoding="utf-8"?>
<sst xmlns="http://schemas.openxmlformats.org/spreadsheetml/2006/main" count="224" uniqueCount="123">
  <si>
    <t>Период: 27.12.2023 - 05.01.2024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</si>
  <si>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</si>
  <si>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</si>
  <si>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</si>
  <si>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</si>
  <si>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</si>
  <si>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</si>
  <si>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</si>
  <si>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</si>
  <si>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</si>
  <si>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</si>
  <si>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</si>
  <si>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</si>
  <si>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</si>
  <si>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</si>
  <si>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</si>
  <si>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</si>
  <si>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</si>
  <si>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</si>
  <si>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</si>
  <si>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</si>
  <si>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</si>
  <si>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</si>
  <si>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</si>
  <si>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</si>
  <si>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</si>
  <si>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</si>
  <si>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</si>
  <si>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</si>
  <si>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</si>
  <si>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</si>
  <si>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</si>
  <si>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</si>
  <si>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</si>
  <si>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</si>
  <si>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</si>
  <si>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</si>
  <si>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</si>
  <si>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</si>
  <si>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</si>
  <si>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</si>
  <si>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</si>
  <si>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</si>
  <si>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</si>
  <si>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</si>
  <si>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</si>
  <si>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</si>
  <si>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</si>
  <si>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</si>
  <si>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</si>
  <si>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</si>
  <si>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</si>
  <si>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</si>
  <si>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</si>
  <si>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</si>
  <si>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</si>
  <si>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</si>
  <si>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</si>
  <si>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</si>
  <si>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</si>
  <si>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</si>
  <si>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</si>
  <si>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</si>
  <si>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</si>
  <si>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</si>
  <si>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</si>
  <si>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</si>
  <si>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</si>
  <si>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</si>
  <si>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</si>
  <si>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</si>
  <si>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</si>
  <si>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</si>
  <si>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</si>
  <si>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</si>
  <si>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</si>
  <si>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</si>
  <si>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</si>
  <si>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</si>
  <si>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</si>
  <si>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</si>
  <si>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</si>
  <si>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</si>
  <si>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</si>
  <si>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</si>
  <si>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</si>
  <si>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</si>
  <si>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6751 СЛИВОЧНЫЕ СН сос п/о мгс 0,41кг 10шт.  ОСТАНКИНО</t>
  </si>
  <si>
    <t>6233 БУЖЕНИНА ЗАПЕЧЕННАЯ с/н в/у 1/100 10шт.  ОСТАНКИНО</t>
  </si>
  <si>
    <t>6591 ДОКТОРСКАЯ ОРИГИНАЛЬНАЯ СН вар ц/о в/у  ОСТАНКИНО</t>
  </si>
  <si>
    <t>6734 ОСОБАЯ СО ШПИКОМ Коровино (в сетке) 0,5кг ОСТАНКИНО</t>
  </si>
  <si>
    <t>6756 ВЕТЧ.ЛЮБИТЕЛЬСКАЯ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</si>
  <si>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</si>
  <si>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</si>
  <si>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</si>
  <si>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</si>
  <si>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</si>
  <si>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</si>
  <si>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</si>
  <si>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</si>
  <si>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</si>
  <si>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</si>
  <si>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</si>
  <si>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</si>
  <si>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</si>
  <si>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</si>
  <si>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</si>
  <si>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</si>
  <si>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</si>
  <si>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07,01,</t>
  </si>
  <si>
    <t>10,01,</t>
  </si>
  <si>
    <t>11,01,</t>
  </si>
  <si>
    <t>12,01,</t>
  </si>
  <si>
    <t>15,12,</t>
  </si>
  <si>
    <t>22,12,</t>
  </si>
  <si>
    <t>29,12,</t>
  </si>
  <si>
    <t>30,12,</t>
  </si>
  <si>
    <t>10,5т</t>
  </si>
  <si>
    <t>7,5т</t>
  </si>
  <si>
    <t>6т</t>
  </si>
  <si>
    <t>7д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</si>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</sst>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26.12.2023 - 02.01.2024</v>
          </cell>
        </row>
        <row r="3">
          <cell r="T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02,01ц</v>
          </cell>
          <cell r="L5" t="str">
            <v>03,01,</v>
          </cell>
          <cell r="T5" t="str">
            <v>07,01,</v>
          </cell>
          <cell r="Y5" t="str">
            <v>15,12,</v>
          </cell>
          <cell r="Z5" t="str">
            <v>22,12,</v>
          </cell>
          <cell r="AA5" t="str">
            <v>29,12,</v>
          </cell>
          <cell r="AB5" t="str">
            <v>30,12,</v>
          </cell>
        </row>
        <row r="6">
          <cell r="E6">
            <v>66632.87999999999</v>
          </cell>
          <cell r="F6">
            <v>32244.525999999994</v>
          </cell>
          <cell r="I6">
            <v>70674.668999999994</v>
          </cell>
          <cell r="J6">
            <v>-4041.7889999999998</v>
          </cell>
          <cell r="K6">
            <v>15078</v>
          </cell>
          <cell r="L6">
            <v>37500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16658.219999999998</v>
          </cell>
          <cell r="T6">
            <v>19980</v>
          </cell>
          <cell r="W6">
            <v>0</v>
          </cell>
          <cell r="X6">
            <v>0</v>
          </cell>
          <cell r="Y6">
            <v>14448.712200000004</v>
          </cell>
          <cell r="Z6">
            <v>15911.585800000003</v>
          </cell>
          <cell r="AA6">
            <v>19743.339</v>
          </cell>
          <cell r="AB6">
            <v>12286.332999999999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114</v>
          </cell>
          <cell r="D7">
            <v>173</v>
          </cell>
          <cell r="E7">
            <v>165</v>
          </cell>
          <cell r="F7">
            <v>103</v>
          </cell>
          <cell r="G7">
            <v>0.4</v>
          </cell>
          <cell r="H7">
            <v>60</v>
          </cell>
          <cell r="I7">
            <v>226</v>
          </cell>
          <cell r="J7">
            <v>-61</v>
          </cell>
          <cell r="K7">
            <v>40</v>
          </cell>
          <cell r="L7">
            <v>160</v>
          </cell>
          <cell r="S7">
            <v>41.25</v>
          </cell>
          <cell r="T7">
            <v>40</v>
          </cell>
          <cell r="U7">
            <v>8.3151515151515145</v>
          </cell>
          <cell r="V7">
            <v>2.4969696969696971</v>
          </cell>
          <cell r="Y7">
            <v>46.6</v>
          </cell>
          <cell r="Z7">
            <v>46</v>
          </cell>
          <cell r="AA7">
            <v>53.8</v>
          </cell>
          <cell r="AB7">
            <v>38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130.82900000000001</v>
          </cell>
          <cell r="D8">
            <v>49.143999999999998</v>
          </cell>
          <cell r="E8">
            <v>73.843000000000004</v>
          </cell>
          <cell r="F8">
            <v>98.067999999999998</v>
          </cell>
          <cell r="G8">
            <v>1</v>
          </cell>
          <cell r="H8" t="e">
            <v>#N/A</v>
          </cell>
          <cell r="I8">
            <v>83</v>
          </cell>
          <cell r="J8">
            <v>-9.1569999999999965</v>
          </cell>
          <cell r="K8">
            <v>20</v>
          </cell>
          <cell r="L8">
            <v>0</v>
          </cell>
          <cell r="S8">
            <v>18.460750000000001</v>
          </cell>
          <cell r="T8">
            <v>20</v>
          </cell>
          <cell r="U8">
            <v>7.4790027490757405</v>
          </cell>
          <cell r="V8">
            <v>5.31224354373468</v>
          </cell>
          <cell r="Y8">
            <v>30.252400000000002</v>
          </cell>
          <cell r="Z8">
            <v>25.871199999999998</v>
          </cell>
          <cell r="AA8">
            <v>21.996199999999998</v>
          </cell>
          <cell r="AB8">
            <v>19.774000000000001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824.73199999999997</v>
          </cell>
          <cell r="D9">
            <v>1214.0409999999999</v>
          </cell>
          <cell r="E9">
            <v>820.38099999999997</v>
          </cell>
          <cell r="F9">
            <v>1195.8589999999999</v>
          </cell>
          <cell r="G9">
            <v>1</v>
          </cell>
          <cell r="H9">
            <v>45</v>
          </cell>
          <cell r="I9">
            <v>818</v>
          </cell>
          <cell r="J9">
            <v>2.3809999999999718</v>
          </cell>
          <cell r="K9">
            <v>0</v>
          </cell>
          <cell r="L9">
            <v>200</v>
          </cell>
          <cell r="S9">
            <v>205.09524999999999</v>
          </cell>
          <cell r="T9">
            <v>150</v>
          </cell>
          <cell r="U9">
            <v>7.5372735351013738</v>
          </cell>
          <cell r="V9">
            <v>5.8307493713286878</v>
          </cell>
          <cell r="Y9">
            <v>243.5686</v>
          </cell>
          <cell r="Z9">
            <v>302.65100000000001</v>
          </cell>
          <cell r="AA9">
            <v>243.25100000000003</v>
          </cell>
          <cell r="AB9">
            <v>195.72399999999999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4148.6890000000003</v>
          </cell>
          <cell r="D10">
            <v>376.62299999999999</v>
          </cell>
          <cell r="E10">
            <v>2454.578</v>
          </cell>
          <cell r="F10">
            <v>2039.624</v>
          </cell>
          <cell r="G10">
            <v>1</v>
          </cell>
          <cell r="H10">
            <v>60</v>
          </cell>
          <cell r="I10">
            <v>2408.8000000000002</v>
          </cell>
          <cell r="J10">
            <v>45.777999999999793</v>
          </cell>
          <cell r="K10">
            <v>200</v>
          </cell>
          <cell r="L10">
            <v>1500</v>
          </cell>
          <cell r="S10">
            <v>613.64449999999999</v>
          </cell>
          <cell r="T10">
            <v>550</v>
          </cell>
          <cell r="U10">
            <v>6.9904056827690946</v>
          </cell>
          <cell r="V10">
            <v>3.3237876327417584</v>
          </cell>
          <cell r="Y10">
            <v>392.09859999999998</v>
          </cell>
          <cell r="Z10">
            <v>477.56540000000007</v>
          </cell>
          <cell r="AA10">
            <v>677.25580000000002</v>
          </cell>
          <cell r="AB10">
            <v>541.62400000000002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110.923</v>
          </cell>
          <cell r="D11">
            <v>1.0489999999999999</v>
          </cell>
          <cell r="E11">
            <v>69.945999999999998</v>
          </cell>
          <cell r="F11">
            <v>33.835999999999999</v>
          </cell>
          <cell r="G11">
            <v>1</v>
          </cell>
          <cell r="H11">
            <v>120</v>
          </cell>
          <cell r="I11">
            <v>67.599999999999994</v>
          </cell>
          <cell r="J11">
            <v>2.3460000000000036</v>
          </cell>
          <cell r="K11">
            <v>50</v>
          </cell>
          <cell r="L11">
            <v>50</v>
          </cell>
          <cell r="S11">
            <v>17.486499999999999</v>
          </cell>
          <cell r="U11">
            <v>7.6536756926772087</v>
          </cell>
          <cell r="V11">
            <v>1.9349784119177651</v>
          </cell>
          <cell r="Y11">
            <v>16.340199999999999</v>
          </cell>
          <cell r="Z11">
            <v>16.375</v>
          </cell>
          <cell r="AA11">
            <v>26.085000000000001</v>
          </cell>
          <cell r="AB11">
            <v>4.6550000000000002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134.66300000000001</v>
          </cell>
          <cell r="D12">
            <v>89.01</v>
          </cell>
          <cell r="E12">
            <v>56.465000000000003</v>
          </cell>
          <cell r="F12">
            <v>167.208</v>
          </cell>
          <cell r="G12">
            <v>1</v>
          </cell>
          <cell r="H12">
            <v>60</v>
          </cell>
          <cell r="I12">
            <v>54.9</v>
          </cell>
          <cell r="J12">
            <v>1.5650000000000048</v>
          </cell>
          <cell r="K12">
            <v>0</v>
          </cell>
          <cell r="L12">
            <v>0</v>
          </cell>
          <cell r="S12">
            <v>14.116250000000001</v>
          </cell>
          <cell r="U12">
            <v>11.845072168600018</v>
          </cell>
          <cell r="V12">
            <v>11.845072168600018</v>
          </cell>
          <cell r="Y12">
            <v>21.8264</v>
          </cell>
          <cell r="Z12">
            <v>28.7332</v>
          </cell>
          <cell r="AA12">
            <v>18.020599999999998</v>
          </cell>
          <cell r="AB12">
            <v>9.4109999999999996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-7.9160000000000004</v>
          </cell>
          <cell r="D13">
            <v>317.72500000000002</v>
          </cell>
          <cell r="E13">
            <v>73.037999999999997</v>
          </cell>
          <cell r="F13">
            <v>218.89400000000001</v>
          </cell>
          <cell r="G13">
            <v>1</v>
          </cell>
          <cell r="H13">
            <v>60</v>
          </cell>
          <cell r="I13">
            <v>95.5</v>
          </cell>
          <cell r="J13">
            <v>-22.462000000000003</v>
          </cell>
          <cell r="K13">
            <v>0</v>
          </cell>
          <cell r="L13">
            <v>100</v>
          </cell>
          <cell r="S13">
            <v>18.259499999999999</v>
          </cell>
          <cell r="U13">
            <v>17.464552698595252</v>
          </cell>
          <cell r="V13">
            <v>11.98795147731318</v>
          </cell>
          <cell r="Y13">
            <v>22.494199999999999</v>
          </cell>
          <cell r="Z13">
            <v>38.2166</v>
          </cell>
          <cell r="AA13">
            <v>24.0486</v>
          </cell>
          <cell r="AB13">
            <v>28.936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381.959</v>
          </cell>
          <cell r="D14">
            <v>301.79899999999998</v>
          </cell>
          <cell r="E14">
            <v>578.53599999999994</v>
          </cell>
          <cell r="F14">
            <v>101.244</v>
          </cell>
          <cell r="G14">
            <v>1</v>
          </cell>
          <cell r="H14">
            <v>60</v>
          </cell>
          <cell r="I14">
            <v>562.75</v>
          </cell>
          <cell r="J14">
            <v>15.785999999999945</v>
          </cell>
          <cell r="K14">
            <v>300</v>
          </cell>
          <cell r="L14">
            <v>400</v>
          </cell>
          <cell r="S14">
            <v>144.63399999999999</v>
          </cell>
          <cell r="T14">
            <v>220</v>
          </cell>
          <cell r="U14">
            <v>7.0608847159035921</v>
          </cell>
          <cell r="V14">
            <v>0.70000138280072466</v>
          </cell>
          <cell r="Y14">
            <v>80.092200000000005</v>
          </cell>
          <cell r="Z14">
            <v>91.608800000000002</v>
          </cell>
          <cell r="AA14">
            <v>168.5162</v>
          </cell>
          <cell r="AB14">
            <v>80.853999999999999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361</v>
          </cell>
          <cell r="D15">
            <v>815</v>
          </cell>
          <cell r="E15">
            <v>593</v>
          </cell>
          <cell r="F15">
            <v>541</v>
          </cell>
          <cell r="G15">
            <v>0.25</v>
          </cell>
          <cell r="H15">
            <v>120</v>
          </cell>
          <cell r="I15">
            <v>790</v>
          </cell>
          <cell r="J15">
            <v>-197</v>
          </cell>
          <cell r="K15">
            <v>200</v>
          </cell>
          <cell r="L15">
            <v>400</v>
          </cell>
          <cell r="S15">
            <v>148.25</v>
          </cell>
          <cell r="U15">
            <v>7.6964586846543002</v>
          </cell>
          <cell r="V15">
            <v>3.6492411467116357</v>
          </cell>
          <cell r="Y15">
            <v>102.6</v>
          </cell>
          <cell r="Z15">
            <v>125</v>
          </cell>
          <cell r="AA15">
            <v>171</v>
          </cell>
          <cell r="AB15">
            <v>127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2.3E-2</v>
          </cell>
          <cell r="D16">
            <v>42.356000000000002</v>
          </cell>
          <cell r="E16">
            <v>29.265000000000001</v>
          </cell>
          <cell r="G16">
            <v>1</v>
          </cell>
          <cell r="H16">
            <v>30</v>
          </cell>
          <cell r="I16">
            <v>69.765000000000001</v>
          </cell>
          <cell r="J16">
            <v>-40.5</v>
          </cell>
          <cell r="K16">
            <v>20</v>
          </cell>
          <cell r="L16">
            <v>30</v>
          </cell>
          <cell r="S16">
            <v>7.3162500000000001</v>
          </cell>
          <cell r="U16">
            <v>6.8341021698274389</v>
          </cell>
          <cell r="V16">
            <v>0</v>
          </cell>
          <cell r="Y16">
            <v>8.5960000000000001</v>
          </cell>
          <cell r="Z16">
            <v>5.5724</v>
          </cell>
          <cell r="AA16">
            <v>13.497999999999999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47.404000000000003</v>
          </cell>
          <cell r="D17">
            <v>44.244999999999997</v>
          </cell>
          <cell r="E17">
            <v>38.475999999999999</v>
          </cell>
          <cell r="F17">
            <v>45.759</v>
          </cell>
          <cell r="G17">
            <v>1</v>
          </cell>
          <cell r="H17">
            <v>30</v>
          </cell>
          <cell r="I17">
            <v>46.5</v>
          </cell>
          <cell r="J17">
            <v>-8.0240000000000009</v>
          </cell>
          <cell r="K17">
            <v>10</v>
          </cell>
          <cell r="L17">
            <v>30</v>
          </cell>
          <cell r="S17">
            <v>9.6189999999999998</v>
          </cell>
          <cell r="U17">
            <v>8.9155837405135667</v>
          </cell>
          <cell r="V17">
            <v>4.7571473126104582</v>
          </cell>
          <cell r="Y17">
            <v>14.303000000000001</v>
          </cell>
          <cell r="Z17">
            <v>14.8764</v>
          </cell>
          <cell r="AA17">
            <v>15.661000000000001</v>
          </cell>
          <cell r="AB17">
            <v>10.396000000000001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312.07900000000001</v>
          </cell>
          <cell r="D18">
            <v>105.114</v>
          </cell>
          <cell r="E18">
            <v>168</v>
          </cell>
          <cell r="F18">
            <v>315</v>
          </cell>
          <cell r="G18">
            <v>1</v>
          </cell>
          <cell r="H18">
            <v>60</v>
          </cell>
          <cell r="I18">
            <v>171.2</v>
          </cell>
          <cell r="J18">
            <v>-3.1999999999999886</v>
          </cell>
          <cell r="K18">
            <v>0</v>
          </cell>
          <cell r="L18">
            <v>0</v>
          </cell>
          <cell r="S18">
            <v>42</v>
          </cell>
          <cell r="U18">
            <v>7.5</v>
          </cell>
          <cell r="V18">
            <v>7.5</v>
          </cell>
          <cell r="Y18">
            <v>20.476400000000002</v>
          </cell>
          <cell r="Z18">
            <v>37</v>
          </cell>
          <cell r="AA18">
            <v>49.4</v>
          </cell>
          <cell r="AB18">
            <v>10.112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44.170999999999999</v>
          </cell>
          <cell r="D19">
            <v>4.0060000000000002</v>
          </cell>
          <cell r="E19">
            <v>41.976999999999997</v>
          </cell>
          <cell r="F19">
            <v>2.194</v>
          </cell>
          <cell r="G19">
            <v>1</v>
          </cell>
          <cell r="H19">
            <v>60</v>
          </cell>
          <cell r="I19">
            <v>45.5</v>
          </cell>
          <cell r="J19">
            <v>-3.5230000000000032</v>
          </cell>
          <cell r="K19">
            <v>10</v>
          </cell>
          <cell r="L19">
            <v>20</v>
          </cell>
          <cell r="S19">
            <v>10.494249999999999</v>
          </cell>
          <cell r="T19">
            <v>30</v>
          </cell>
          <cell r="U19">
            <v>5.9264835505157594</v>
          </cell>
          <cell r="V19">
            <v>0.2090668699525931</v>
          </cell>
          <cell r="Y19">
            <v>8.8412000000000006</v>
          </cell>
          <cell r="Z19">
            <v>8.0361999999999991</v>
          </cell>
          <cell r="AA19">
            <v>11.209999999999999</v>
          </cell>
          <cell r="AB19">
            <v>9.9629999999999992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61.551000000000002</v>
          </cell>
          <cell r="D20">
            <v>449.21499999999997</v>
          </cell>
          <cell r="E20">
            <v>265.39400000000001</v>
          </cell>
          <cell r="F20">
            <v>235.363</v>
          </cell>
          <cell r="G20">
            <v>1</v>
          </cell>
          <cell r="H20">
            <v>45</v>
          </cell>
          <cell r="I20">
            <v>446</v>
          </cell>
          <cell r="J20">
            <v>-180.60599999999999</v>
          </cell>
          <cell r="K20">
            <v>100</v>
          </cell>
          <cell r="L20">
            <v>300</v>
          </cell>
          <cell r="S20">
            <v>66.348500000000001</v>
          </cell>
          <cell r="U20">
            <v>9.5761471623322318</v>
          </cell>
          <cell r="V20">
            <v>3.547374846454705</v>
          </cell>
          <cell r="Y20">
            <v>55.361800000000002</v>
          </cell>
          <cell r="Z20">
            <v>78.027000000000001</v>
          </cell>
          <cell r="AA20">
            <v>93.072800000000001</v>
          </cell>
          <cell r="AB20">
            <v>62.103999999999999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1163</v>
          </cell>
          <cell r="D21">
            <v>823</v>
          </cell>
          <cell r="E21">
            <v>1016</v>
          </cell>
          <cell r="F21">
            <v>942</v>
          </cell>
          <cell r="G21">
            <v>0.25</v>
          </cell>
          <cell r="H21">
            <v>120</v>
          </cell>
          <cell r="I21">
            <v>1070</v>
          </cell>
          <cell r="J21">
            <v>-54</v>
          </cell>
          <cell r="K21">
            <v>400</v>
          </cell>
          <cell r="L21">
            <v>600</v>
          </cell>
          <cell r="S21">
            <v>254</v>
          </cell>
          <cell r="U21">
            <v>7.6456692913385824</v>
          </cell>
          <cell r="V21">
            <v>3.7086614173228347</v>
          </cell>
          <cell r="Y21">
            <v>145</v>
          </cell>
          <cell r="Z21">
            <v>188.4</v>
          </cell>
          <cell r="AA21">
            <v>312.60000000000002</v>
          </cell>
          <cell r="AB21">
            <v>159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575.50099999999998</v>
          </cell>
          <cell r="D22">
            <v>1106.9680000000001</v>
          </cell>
          <cell r="E22">
            <v>1089.9280000000001</v>
          </cell>
          <cell r="F22">
            <v>579.81299999999999</v>
          </cell>
          <cell r="G22">
            <v>1</v>
          </cell>
          <cell r="H22">
            <v>45</v>
          </cell>
          <cell r="I22">
            <v>1078.08</v>
          </cell>
          <cell r="J22">
            <v>11.848000000000184</v>
          </cell>
          <cell r="K22">
            <v>200</v>
          </cell>
          <cell r="L22">
            <v>700</v>
          </cell>
          <cell r="S22">
            <v>272.48200000000003</v>
          </cell>
          <cell r="T22">
            <v>250</v>
          </cell>
          <cell r="U22">
            <v>6.348356955688816</v>
          </cell>
          <cell r="V22">
            <v>2.1278946866215014</v>
          </cell>
          <cell r="Y22">
            <v>220.44839999999999</v>
          </cell>
          <cell r="Z22">
            <v>234.36340000000001</v>
          </cell>
          <cell r="AA22">
            <v>350.40839999999997</v>
          </cell>
          <cell r="AB22">
            <v>186.584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930</v>
          </cell>
          <cell r="D23">
            <v>43</v>
          </cell>
          <cell r="E23">
            <v>941</v>
          </cell>
          <cell r="F23">
            <v>8</v>
          </cell>
          <cell r="G23">
            <v>0.12</v>
          </cell>
          <cell r="H23">
            <v>60</v>
          </cell>
          <cell r="I23">
            <v>1813</v>
          </cell>
          <cell r="J23">
            <v>-872</v>
          </cell>
          <cell r="K23">
            <v>1200</v>
          </cell>
          <cell r="L23">
            <v>1000</v>
          </cell>
          <cell r="S23">
            <v>235.25</v>
          </cell>
          <cell r="U23">
            <v>9.3857598299681193</v>
          </cell>
          <cell r="V23">
            <v>3.4006376195536661E-2</v>
          </cell>
          <cell r="Y23">
            <v>333.8</v>
          </cell>
          <cell r="Z23">
            <v>350.2</v>
          </cell>
          <cell r="AA23">
            <v>399.4</v>
          </cell>
          <cell r="AB23">
            <v>-4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1170</v>
          </cell>
          <cell r="D24">
            <v>837</v>
          </cell>
          <cell r="E24">
            <v>1232</v>
          </cell>
          <cell r="F24">
            <v>727</v>
          </cell>
          <cell r="G24">
            <v>0.25</v>
          </cell>
          <cell r="H24">
            <v>120</v>
          </cell>
          <cell r="I24">
            <v>1289</v>
          </cell>
          <cell r="J24">
            <v>-57</v>
          </cell>
          <cell r="K24">
            <v>600</v>
          </cell>
          <cell r="L24">
            <v>600</v>
          </cell>
          <cell r="S24">
            <v>308</v>
          </cell>
          <cell r="T24">
            <v>400</v>
          </cell>
          <cell r="U24">
            <v>7.5551948051948052</v>
          </cell>
          <cell r="V24">
            <v>2.3603896103896105</v>
          </cell>
          <cell r="Y24">
            <v>163</v>
          </cell>
          <cell r="Z24">
            <v>195.8</v>
          </cell>
          <cell r="AA24">
            <v>346.8</v>
          </cell>
          <cell r="AB24">
            <v>176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218.12700000000001</v>
          </cell>
          <cell r="D25">
            <v>200.3</v>
          </cell>
          <cell r="E25">
            <v>141.274</v>
          </cell>
          <cell r="F25">
            <v>256.66800000000001</v>
          </cell>
          <cell r="G25">
            <v>1</v>
          </cell>
          <cell r="H25">
            <v>120</v>
          </cell>
          <cell r="I25">
            <v>138.124</v>
          </cell>
          <cell r="J25">
            <v>3.1500000000000057</v>
          </cell>
          <cell r="K25">
            <v>0</v>
          </cell>
          <cell r="L25">
            <v>100</v>
          </cell>
          <cell r="S25">
            <v>35.3185</v>
          </cell>
          <cell r="U25">
            <v>10.098616872177471</v>
          </cell>
          <cell r="V25">
            <v>7.2672395486784547</v>
          </cell>
          <cell r="Y25">
            <v>14.5566</v>
          </cell>
          <cell r="Z25">
            <v>37.357799999999997</v>
          </cell>
          <cell r="AA25">
            <v>43.601999999999997</v>
          </cell>
          <cell r="AB25">
            <v>18.2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82.102000000000004</v>
          </cell>
          <cell r="D26">
            <v>22.792000000000002</v>
          </cell>
          <cell r="E26">
            <v>40.896999999999998</v>
          </cell>
          <cell r="F26">
            <v>63.997</v>
          </cell>
          <cell r="G26">
            <v>1</v>
          </cell>
          <cell r="H26">
            <v>45</v>
          </cell>
          <cell r="I26">
            <v>42</v>
          </cell>
          <cell r="J26">
            <v>-1.1030000000000015</v>
          </cell>
          <cell r="K26">
            <v>0</v>
          </cell>
          <cell r="L26">
            <v>30</v>
          </cell>
          <cell r="S26">
            <v>10.22425</v>
          </cell>
          <cell r="U26">
            <v>9.1935349781157552</v>
          </cell>
          <cell r="V26">
            <v>6.2593344255079835</v>
          </cell>
          <cell r="Y26">
            <v>20.793600000000001</v>
          </cell>
          <cell r="Z26">
            <v>17.5596</v>
          </cell>
          <cell r="AA26">
            <v>13.065799999999999</v>
          </cell>
          <cell r="AB26">
            <v>6.1369999999999996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399.80799999999999</v>
          </cell>
          <cell r="D27">
            <v>609.72799999999995</v>
          </cell>
          <cell r="E27">
            <v>596.50300000000004</v>
          </cell>
          <cell r="F27">
            <v>398.2</v>
          </cell>
          <cell r="G27">
            <v>1</v>
          </cell>
          <cell r="H27">
            <v>60</v>
          </cell>
          <cell r="I27">
            <v>589.79999999999995</v>
          </cell>
          <cell r="J27">
            <v>6.7030000000000882</v>
          </cell>
          <cell r="K27">
            <v>250</v>
          </cell>
          <cell r="L27">
            <v>350</v>
          </cell>
          <cell r="S27">
            <v>149.12575000000001</v>
          </cell>
          <cell r="T27">
            <v>200</v>
          </cell>
          <cell r="U27">
            <v>8.0348296655674822</v>
          </cell>
          <cell r="V27">
            <v>2.6702296551735696</v>
          </cell>
          <cell r="Y27">
            <v>77.214799999999997</v>
          </cell>
          <cell r="Z27">
            <v>107.00160000000001</v>
          </cell>
          <cell r="AA27">
            <v>144.86579999999998</v>
          </cell>
          <cell r="AB27">
            <v>146.06700000000001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33</v>
          </cell>
          <cell r="D28">
            <v>992</v>
          </cell>
          <cell r="E28">
            <v>494</v>
          </cell>
          <cell r="F28">
            <v>345</v>
          </cell>
          <cell r="G28">
            <v>0.22</v>
          </cell>
          <cell r="H28">
            <v>120</v>
          </cell>
          <cell r="I28">
            <v>874</v>
          </cell>
          <cell r="J28">
            <v>-380</v>
          </cell>
          <cell r="K28">
            <v>400</v>
          </cell>
          <cell r="L28">
            <v>400</v>
          </cell>
          <cell r="S28">
            <v>123.5</v>
          </cell>
          <cell r="U28">
            <v>9.2712550607287447</v>
          </cell>
          <cell r="V28">
            <v>2.7935222672064777</v>
          </cell>
          <cell r="Y28">
            <v>44</v>
          </cell>
          <cell r="Z28">
            <v>157.80000000000001</v>
          </cell>
          <cell r="AA28">
            <v>134.19999999999999</v>
          </cell>
          <cell r="AB28">
            <v>198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168.328</v>
          </cell>
          <cell r="E29">
            <v>77.08</v>
          </cell>
          <cell r="F29">
            <v>91.248000000000005</v>
          </cell>
          <cell r="G29">
            <v>1</v>
          </cell>
          <cell r="H29">
            <v>45</v>
          </cell>
          <cell r="I29">
            <v>73.5</v>
          </cell>
          <cell r="J29">
            <v>3.5799999999999983</v>
          </cell>
          <cell r="K29">
            <v>0</v>
          </cell>
          <cell r="L29">
            <v>0</v>
          </cell>
          <cell r="S29">
            <v>19.27</v>
          </cell>
          <cell r="T29">
            <v>30</v>
          </cell>
          <cell r="U29">
            <v>6.292060197197717</v>
          </cell>
          <cell r="V29">
            <v>4.73523611831863</v>
          </cell>
          <cell r="Y29">
            <v>36.545000000000002</v>
          </cell>
          <cell r="Z29">
            <v>28.768400000000003</v>
          </cell>
          <cell r="AA29">
            <v>21.661000000000001</v>
          </cell>
          <cell r="AB29">
            <v>21.436</v>
          </cell>
          <cell r="AC29" t="str">
            <v>увел</v>
          </cell>
          <cell r="AD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141.16800000000001</v>
          </cell>
          <cell r="D30">
            <v>122.48</v>
          </cell>
          <cell r="E30">
            <v>189.85499999999999</v>
          </cell>
          <cell r="F30">
            <v>79.858000000000004</v>
          </cell>
          <cell r="G30">
            <v>1</v>
          </cell>
          <cell r="H30">
            <v>45</v>
          </cell>
          <cell r="I30">
            <v>182</v>
          </cell>
          <cell r="J30">
            <v>7.8549999999999898</v>
          </cell>
          <cell r="K30">
            <v>50</v>
          </cell>
          <cell r="L30">
            <v>40</v>
          </cell>
          <cell r="S30">
            <v>47.463749999999997</v>
          </cell>
          <cell r="T30">
            <v>120</v>
          </cell>
          <cell r="U30">
            <v>6.1069342392878783</v>
          </cell>
          <cell r="V30">
            <v>1.6825050696584236</v>
          </cell>
          <cell r="Y30">
            <v>45.568400000000004</v>
          </cell>
          <cell r="Z30">
            <v>47.472000000000001</v>
          </cell>
          <cell r="AA30">
            <v>51.1006</v>
          </cell>
          <cell r="AB30">
            <v>38.085999999999999</v>
          </cell>
          <cell r="AC30" t="str">
            <v>зв50</v>
          </cell>
          <cell r="AD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498</v>
          </cell>
          <cell r="D31">
            <v>816</v>
          </cell>
          <cell r="E31">
            <v>872</v>
          </cell>
          <cell r="F31">
            <v>432</v>
          </cell>
          <cell r="G31">
            <v>0.4</v>
          </cell>
          <cell r="H31">
            <v>45</v>
          </cell>
          <cell r="I31">
            <v>887</v>
          </cell>
          <cell r="J31">
            <v>-15</v>
          </cell>
          <cell r="K31">
            <v>240</v>
          </cell>
          <cell r="L31">
            <v>200</v>
          </cell>
          <cell r="S31">
            <v>218</v>
          </cell>
          <cell r="T31">
            <v>480</v>
          </cell>
          <cell r="U31">
            <v>6.2018348623853212</v>
          </cell>
          <cell r="V31">
            <v>1.9816513761467891</v>
          </cell>
          <cell r="Y31">
            <v>162.80000000000001</v>
          </cell>
          <cell r="Z31">
            <v>212.2</v>
          </cell>
          <cell r="AA31">
            <v>228.2</v>
          </cell>
          <cell r="AB31">
            <v>123</v>
          </cell>
          <cell r="AC31" t="str">
            <v>увел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1962.7670000000001</v>
          </cell>
          <cell r="D32">
            <v>91.311999999999998</v>
          </cell>
          <cell r="E32">
            <v>2133</v>
          </cell>
          <cell r="F32">
            <v>-19</v>
          </cell>
          <cell r="G32">
            <v>1</v>
          </cell>
          <cell r="H32">
            <v>45</v>
          </cell>
          <cell r="I32">
            <v>1572.4</v>
          </cell>
          <cell r="J32">
            <v>560.59999999999991</v>
          </cell>
          <cell r="K32">
            <v>1600</v>
          </cell>
          <cell r="L32">
            <v>1100</v>
          </cell>
          <cell r="S32">
            <v>533.25</v>
          </cell>
          <cell r="T32">
            <v>900</v>
          </cell>
          <cell r="U32">
            <v>6.7154242850445378</v>
          </cell>
          <cell r="V32">
            <v>-3.5630567276136893E-2</v>
          </cell>
          <cell r="Y32">
            <v>461.6</v>
          </cell>
          <cell r="Z32">
            <v>392.4</v>
          </cell>
          <cell r="AA32">
            <v>634.4</v>
          </cell>
          <cell r="AB32">
            <v>235.84399999999999</v>
          </cell>
          <cell r="AC32">
            <v>0</v>
          </cell>
          <cell r="AD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78.688999999999993</v>
          </cell>
          <cell r="D33">
            <v>330.76</v>
          </cell>
          <cell r="E33">
            <v>391.71800000000002</v>
          </cell>
          <cell r="F33">
            <v>19.867999999999999</v>
          </cell>
          <cell r="G33">
            <v>1</v>
          </cell>
          <cell r="H33">
            <v>45</v>
          </cell>
          <cell r="I33">
            <v>483</v>
          </cell>
          <cell r="J33">
            <v>-91.281999999999982</v>
          </cell>
          <cell r="K33">
            <v>0</v>
          </cell>
          <cell r="L33">
            <v>320</v>
          </cell>
          <cell r="S33">
            <v>97.929500000000004</v>
          </cell>
          <cell r="T33">
            <v>200</v>
          </cell>
          <cell r="U33">
            <v>5.5128230002195444</v>
          </cell>
          <cell r="V33">
            <v>0.20288064372839643</v>
          </cell>
          <cell r="Y33">
            <v>100.32759999999999</v>
          </cell>
          <cell r="Z33">
            <v>92.542000000000002</v>
          </cell>
          <cell r="AA33">
            <v>108.58759999999999</v>
          </cell>
          <cell r="AB33">
            <v>141.63399999999999</v>
          </cell>
          <cell r="AC33" t="str">
            <v>костик</v>
          </cell>
          <cell r="AD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115</v>
          </cell>
          <cell r="D34">
            <v>52</v>
          </cell>
          <cell r="E34">
            <v>53</v>
          </cell>
          <cell r="F34">
            <v>113</v>
          </cell>
          <cell r="G34">
            <v>0.36</v>
          </cell>
          <cell r="H34">
            <v>45</v>
          </cell>
          <cell r="I34">
            <v>55</v>
          </cell>
          <cell r="J34">
            <v>-2</v>
          </cell>
          <cell r="K34">
            <v>0</v>
          </cell>
          <cell r="L34">
            <v>0</v>
          </cell>
          <cell r="S34">
            <v>13.25</v>
          </cell>
          <cell r="U34">
            <v>8.5283018867924536</v>
          </cell>
          <cell r="V34">
            <v>8.5283018867924536</v>
          </cell>
          <cell r="Y34">
            <v>24.8</v>
          </cell>
          <cell r="Z34">
            <v>24.8</v>
          </cell>
          <cell r="AA34">
            <v>15</v>
          </cell>
          <cell r="AB34">
            <v>10</v>
          </cell>
          <cell r="AC34" t="str">
            <v>костик</v>
          </cell>
          <cell r="AD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950</v>
          </cell>
          <cell r="D35">
            <v>607</v>
          </cell>
          <cell r="E35">
            <v>934</v>
          </cell>
          <cell r="F35">
            <v>614</v>
          </cell>
          <cell r="G35">
            <v>0.4</v>
          </cell>
          <cell r="H35">
            <v>60</v>
          </cell>
          <cell r="I35">
            <v>936</v>
          </cell>
          <cell r="J35">
            <v>-2</v>
          </cell>
          <cell r="K35">
            <v>0</v>
          </cell>
          <cell r="L35">
            <v>0</v>
          </cell>
          <cell r="S35">
            <v>233.5</v>
          </cell>
          <cell r="T35">
            <v>400</v>
          </cell>
          <cell r="U35">
            <v>4.3426124197002141</v>
          </cell>
          <cell r="V35">
            <v>2.6295503211991433</v>
          </cell>
          <cell r="Y35">
            <v>96.6</v>
          </cell>
          <cell r="Z35">
            <v>194.6</v>
          </cell>
          <cell r="AA35">
            <v>115.6</v>
          </cell>
          <cell r="AB35">
            <v>368</v>
          </cell>
          <cell r="AC35" t="str">
            <v>костик</v>
          </cell>
          <cell r="AD35" t="str">
            <v>кос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180</v>
          </cell>
          <cell r="D36">
            <v>442</v>
          </cell>
          <cell r="E36">
            <v>278</v>
          </cell>
          <cell r="F36">
            <v>273</v>
          </cell>
          <cell r="G36">
            <v>0.35</v>
          </cell>
          <cell r="H36">
            <v>45</v>
          </cell>
          <cell r="I36">
            <v>297</v>
          </cell>
          <cell r="J36">
            <v>-19</v>
          </cell>
          <cell r="K36">
            <v>0</v>
          </cell>
          <cell r="L36">
            <v>0</v>
          </cell>
          <cell r="S36">
            <v>69.5</v>
          </cell>
          <cell r="T36">
            <v>120</v>
          </cell>
          <cell r="U36">
            <v>5.6546762589928061</v>
          </cell>
          <cell r="V36">
            <v>3.9280575539568345</v>
          </cell>
          <cell r="Y36">
            <v>42.6</v>
          </cell>
          <cell r="Z36">
            <v>77.8</v>
          </cell>
          <cell r="AA36">
            <v>62.8</v>
          </cell>
          <cell r="AB36">
            <v>25</v>
          </cell>
          <cell r="AC36" t="str">
            <v>магаз</v>
          </cell>
          <cell r="AD36" t="e">
            <v>#N/A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72</v>
          </cell>
          <cell r="D37">
            <v>137</v>
          </cell>
          <cell r="E37">
            <v>148</v>
          </cell>
          <cell r="F37">
            <v>27</v>
          </cell>
          <cell r="G37">
            <v>0.35</v>
          </cell>
          <cell r="H37">
            <v>45</v>
          </cell>
          <cell r="I37">
            <v>227</v>
          </cell>
          <cell r="J37">
            <v>-79</v>
          </cell>
          <cell r="K37">
            <v>0</v>
          </cell>
          <cell r="L37">
            <v>120</v>
          </cell>
          <cell r="S37">
            <v>37</v>
          </cell>
          <cell r="T37">
            <v>80</v>
          </cell>
          <cell r="U37">
            <v>6.1351351351351351</v>
          </cell>
          <cell r="V37">
            <v>0.72972972972972971</v>
          </cell>
          <cell r="Y37">
            <v>14.6</v>
          </cell>
          <cell r="Z37">
            <v>16</v>
          </cell>
          <cell r="AA37">
            <v>37.6</v>
          </cell>
          <cell r="AB37">
            <v>30</v>
          </cell>
          <cell r="AC37" t="str">
            <v>магаз</v>
          </cell>
          <cell r="AD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56</v>
          </cell>
          <cell r="D38">
            <v>22</v>
          </cell>
          <cell r="E38">
            <v>43</v>
          </cell>
          <cell r="F38">
            <v>6</v>
          </cell>
          <cell r="G38">
            <v>0.4</v>
          </cell>
          <cell r="H38">
            <v>45</v>
          </cell>
          <cell r="I38">
            <v>54</v>
          </cell>
          <cell r="J38">
            <v>-11</v>
          </cell>
          <cell r="K38">
            <v>40</v>
          </cell>
          <cell r="L38">
            <v>120</v>
          </cell>
          <cell r="S38">
            <v>10.75</v>
          </cell>
          <cell r="U38">
            <v>15.44186046511628</v>
          </cell>
          <cell r="V38">
            <v>0.55813953488372092</v>
          </cell>
          <cell r="Y38">
            <v>28.2</v>
          </cell>
          <cell r="Z38">
            <v>21.4</v>
          </cell>
          <cell r="AA38">
            <v>27.6</v>
          </cell>
          <cell r="AB38">
            <v>0</v>
          </cell>
          <cell r="AC38" t="str">
            <v>магаз</v>
          </cell>
          <cell r="AD38" t="e">
            <v>#N/A</v>
          </cell>
        </row>
        <row r="39">
          <cell r="A39" t="str">
            <v>6225 ИМПЕРСКАЯ И БАЛЫКОВАЯ в/к с/н мгс 1/90  ОСТАНКИНО</v>
          </cell>
          <cell r="B39" t="str">
            <v>шт</v>
          </cell>
          <cell r="C39">
            <v>80</v>
          </cell>
          <cell r="D39">
            <v>388</v>
          </cell>
          <cell r="E39">
            <v>240</v>
          </cell>
          <cell r="F39">
            <v>104</v>
          </cell>
          <cell r="G39">
            <v>0.09</v>
          </cell>
          <cell r="H39" t="e">
            <v>#N/A</v>
          </cell>
          <cell r="I39">
            <v>306</v>
          </cell>
          <cell r="J39">
            <v>-66</v>
          </cell>
          <cell r="K39">
            <v>0</v>
          </cell>
          <cell r="L39">
            <v>200</v>
          </cell>
          <cell r="S39">
            <v>60</v>
          </cell>
          <cell r="T39">
            <v>80</v>
          </cell>
          <cell r="U39">
            <v>6.4</v>
          </cell>
          <cell r="V39">
            <v>1.7333333333333334</v>
          </cell>
          <cell r="Y39">
            <v>60</v>
          </cell>
          <cell r="Z39">
            <v>64.599999999999994</v>
          </cell>
          <cell r="AA39">
            <v>81.599999999999994</v>
          </cell>
          <cell r="AB39">
            <v>35</v>
          </cell>
          <cell r="AC39" t="str">
            <v>костик</v>
          </cell>
          <cell r="AD39" t="str">
            <v>кос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167</v>
          </cell>
          <cell r="D40">
            <v>27</v>
          </cell>
          <cell r="E40">
            <v>149</v>
          </cell>
          <cell r="G40">
            <v>0.6</v>
          </cell>
          <cell r="H40">
            <v>45</v>
          </cell>
          <cell r="I40">
            <v>169</v>
          </cell>
          <cell r="J40">
            <v>-20</v>
          </cell>
          <cell r="K40">
            <v>60</v>
          </cell>
          <cell r="L40">
            <v>0</v>
          </cell>
          <cell r="S40">
            <v>37.25</v>
          </cell>
          <cell r="T40">
            <v>40</v>
          </cell>
          <cell r="U40">
            <v>2.6845637583892619</v>
          </cell>
          <cell r="V40">
            <v>0</v>
          </cell>
          <cell r="Y40">
            <v>54.8</v>
          </cell>
          <cell r="Z40">
            <v>79.8</v>
          </cell>
          <cell r="AA40">
            <v>50</v>
          </cell>
          <cell r="AB40">
            <v>0</v>
          </cell>
          <cell r="AC40" t="str">
            <v>костик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125</v>
          </cell>
          <cell r="D41">
            <v>512</v>
          </cell>
          <cell r="E41">
            <v>345</v>
          </cell>
          <cell r="F41">
            <v>71</v>
          </cell>
          <cell r="G41">
            <v>0.09</v>
          </cell>
          <cell r="H41" t="e">
            <v>#N/A</v>
          </cell>
          <cell r="I41">
            <v>519</v>
          </cell>
          <cell r="J41">
            <v>-174</v>
          </cell>
          <cell r="K41">
            <v>0</v>
          </cell>
          <cell r="L41">
            <v>480</v>
          </cell>
          <cell r="S41">
            <v>86.25</v>
          </cell>
          <cell r="T41">
            <v>80</v>
          </cell>
          <cell r="U41">
            <v>7.3159420289855071</v>
          </cell>
          <cell r="V41">
            <v>0.8231884057971014</v>
          </cell>
          <cell r="Y41">
            <v>89.2</v>
          </cell>
          <cell r="Z41">
            <v>99.4</v>
          </cell>
          <cell r="AA41">
            <v>134.4</v>
          </cell>
          <cell r="AB41">
            <v>96</v>
          </cell>
          <cell r="AC41" t="str">
            <v>костик</v>
          </cell>
          <cell r="AD41">
            <v>0</v>
          </cell>
        </row>
        <row r="42">
          <cell r="A42" t="str">
            <v>6233 БУЖЕНИНА ЗАПЕЧЕННАЯ с/н в/у 1/100 10шт.  ОСТАНКИНО</v>
          </cell>
          <cell r="B42" t="str">
            <v>шт</v>
          </cell>
          <cell r="C42">
            <v>200</v>
          </cell>
          <cell r="D42">
            <v>5</v>
          </cell>
          <cell r="E42">
            <v>192</v>
          </cell>
          <cell r="F42">
            <v>5</v>
          </cell>
          <cell r="G42">
            <v>0.1</v>
          </cell>
          <cell r="H42" t="e">
            <v>#N/A</v>
          </cell>
          <cell r="I42">
            <v>272</v>
          </cell>
          <cell r="J42">
            <v>-80</v>
          </cell>
          <cell r="K42">
            <v>200</v>
          </cell>
          <cell r="L42">
            <v>0</v>
          </cell>
          <cell r="S42">
            <v>48</v>
          </cell>
          <cell r="T42">
            <v>80</v>
          </cell>
          <cell r="U42">
            <v>5.9375</v>
          </cell>
          <cell r="V42">
            <v>0.10416666666666667</v>
          </cell>
          <cell r="Y42">
            <v>0</v>
          </cell>
          <cell r="Z42">
            <v>0</v>
          </cell>
          <cell r="AA42">
            <v>38.799999999999997</v>
          </cell>
          <cell r="AB42">
            <v>1</v>
          </cell>
          <cell r="AC42" t="str">
            <v>костик</v>
          </cell>
          <cell r="AD42" t="e">
            <v>#N/A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212</v>
          </cell>
          <cell r="D43">
            <v>54</v>
          </cell>
          <cell r="E43">
            <v>228</v>
          </cell>
          <cell r="G43">
            <v>0.38</v>
          </cell>
          <cell r="H43">
            <v>45</v>
          </cell>
          <cell r="I43">
            <v>226</v>
          </cell>
          <cell r="J43">
            <v>2</v>
          </cell>
          <cell r="K43">
            <v>160</v>
          </cell>
          <cell r="L43">
            <v>160</v>
          </cell>
          <cell r="S43">
            <v>57</v>
          </cell>
          <cell r="T43">
            <v>40</v>
          </cell>
          <cell r="U43">
            <v>6.3157894736842106</v>
          </cell>
          <cell r="V43">
            <v>0</v>
          </cell>
          <cell r="Y43">
            <v>54.4</v>
          </cell>
          <cell r="Z43">
            <v>49.2</v>
          </cell>
          <cell r="AA43">
            <v>83</v>
          </cell>
          <cell r="AB43">
            <v>8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64</v>
          </cell>
          <cell r="D44">
            <v>267</v>
          </cell>
          <cell r="E44">
            <v>142</v>
          </cell>
          <cell r="F44">
            <v>70</v>
          </cell>
          <cell r="G44">
            <v>0.4</v>
          </cell>
          <cell r="H44">
            <v>60</v>
          </cell>
          <cell r="I44">
            <v>155</v>
          </cell>
          <cell r="J44">
            <v>-13</v>
          </cell>
          <cell r="K44">
            <v>40</v>
          </cell>
          <cell r="L44">
            <v>160</v>
          </cell>
          <cell r="S44">
            <v>35.5</v>
          </cell>
          <cell r="U44">
            <v>7.605633802816901</v>
          </cell>
          <cell r="V44">
            <v>1.971830985915493</v>
          </cell>
          <cell r="Y44">
            <v>25.6</v>
          </cell>
          <cell r="Z44">
            <v>43</v>
          </cell>
          <cell r="AA44">
            <v>55.8</v>
          </cell>
          <cell r="AB44">
            <v>4</v>
          </cell>
          <cell r="AC44" t="str">
            <v>костик</v>
          </cell>
          <cell r="AD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11.736000000000001</v>
          </cell>
          <cell r="E45">
            <v>2.2999999999999998</v>
          </cell>
          <cell r="F45">
            <v>9.4359999999999999</v>
          </cell>
          <cell r="G45">
            <v>1</v>
          </cell>
          <cell r="H45">
            <v>30</v>
          </cell>
          <cell r="I45">
            <v>2</v>
          </cell>
          <cell r="J45">
            <v>0.29999999999999982</v>
          </cell>
          <cell r="K45">
            <v>0</v>
          </cell>
          <cell r="L45">
            <v>0</v>
          </cell>
          <cell r="S45">
            <v>0.57499999999999996</v>
          </cell>
          <cell r="U45">
            <v>16.410434782608696</v>
          </cell>
          <cell r="V45">
            <v>16.410434782608696</v>
          </cell>
          <cell r="Y45">
            <v>1.0448</v>
          </cell>
          <cell r="Z45">
            <v>1.044</v>
          </cell>
          <cell r="AA45">
            <v>0.45999999999999996</v>
          </cell>
          <cell r="AB45">
            <v>0</v>
          </cell>
          <cell r="AC45" t="str">
            <v>увел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176</v>
          </cell>
          <cell r="D46">
            <v>292</v>
          </cell>
          <cell r="E46">
            <v>243</v>
          </cell>
          <cell r="F46">
            <v>210</v>
          </cell>
          <cell r="G46">
            <v>0.4</v>
          </cell>
          <cell r="H46">
            <v>60</v>
          </cell>
          <cell r="I46">
            <v>283</v>
          </cell>
          <cell r="J46">
            <v>-40</v>
          </cell>
          <cell r="K46">
            <v>120</v>
          </cell>
          <cell r="L46">
            <v>120</v>
          </cell>
          <cell r="S46">
            <v>60.75</v>
          </cell>
          <cell r="U46">
            <v>7.4074074074074074</v>
          </cell>
          <cell r="V46">
            <v>3.4567901234567899</v>
          </cell>
          <cell r="Y46">
            <v>61.8</v>
          </cell>
          <cell r="Z46">
            <v>78.2</v>
          </cell>
          <cell r="AA46">
            <v>86.8</v>
          </cell>
          <cell r="AB46">
            <v>38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687</v>
          </cell>
          <cell r="D47">
            <v>365</v>
          </cell>
          <cell r="E47">
            <v>698</v>
          </cell>
          <cell r="F47">
            <v>352</v>
          </cell>
          <cell r="G47">
            <v>0.3</v>
          </cell>
          <cell r="H47">
            <v>45</v>
          </cell>
          <cell r="I47">
            <v>703</v>
          </cell>
          <cell r="J47">
            <v>-5</v>
          </cell>
          <cell r="K47">
            <v>240</v>
          </cell>
          <cell r="L47">
            <v>120</v>
          </cell>
          <cell r="S47">
            <v>174.5</v>
          </cell>
          <cell r="T47">
            <v>360</v>
          </cell>
          <cell r="U47">
            <v>6.1432664756446993</v>
          </cell>
          <cell r="V47">
            <v>2.0171919770773639</v>
          </cell>
          <cell r="Y47">
            <v>121</v>
          </cell>
          <cell r="Z47">
            <v>147.80000000000001</v>
          </cell>
          <cell r="AA47">
            <v>197.2</v>
          </cell>
          <cell r="AB47">
            <v>109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1029</v>
          </cell>
          <cell r="D48">
            <v>940</v>
          </cell>
          <cell r="E48">
            <v>1438</v>
          </cell>
          <cell r="F48">
            <v>497</v>
          </cell>
          <cell r="G48">
            <v>0.27</v>
          </cell>
          <cell r="H48">
            <v>45</v>
          </cell>
          <cell r="I48">
            <v>1471</v>
          </cell>
          <cell r="J48">
            <v>-33</v>
          </cell>
          <cell r="K48">
            <v>300</v>
          </cell>
          <cell r="L48">
            <v>1200</v>
          </cell>
          <cell r="S48">
            <v>359.5</v>
          </cell>
          <cell r="T48">
            <v>300</v>
          </cell>
          <cell r="U48">
            <v>6.3894297635605009</v>
          </cell>
          <cell r="V48">
            <v>1.3824756606397774</v>
          </cell>
          <cell r="Y48">
            <v>408.4</v>
          </cell>
          <cell r="Z48">
            <v>429.2</v>
          </cell>
          <cell r="AA48">
            <v>491.8</v>
          </cell>
          <cell r="AB48">
            <v>246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-1</v>
          </cell>
          <cell r="D49">
            <v>41</v>
          </cell>
          <cell r="E49">
            <v>34</v>
          </cell>
          <cell r="F49">
            <v>6</v>
          </cell>
          <cell r="G49">
            <v>0.35</v>
          </cell>
          <cell r="H49">
            <v>45</v>
          </cell>
          <cell r="I49">
            <v>81</v>
          </cell>
          <cell r="J49">
            <v>-47</v>
          </cell>
          <cell r="K49">
            <v>0</v>
          </cell>
          <cell r="L49">
            <v>40</v>
          </cell>
          <cell r="S49">
            <v>8.5</v>
          </cell>
          <cell r="T49">
            <v>40</v>
          </cell>
          <cell r="U49">
            <v>10.117647058823529</v>
          </cell>
          <cell r="V49">
            <v>0.70588235294117652</v>
          </cell>
          <cell r="Y49">
            <v>21.6</v>
          </cell>
          <cell r="Z49">
            <v>22.6</v>
          </cell>
          <cell r="AA49">
            <v>6.8</v>
          </cell>
          <cell r="AB49">
            <v>-2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254.09</v>
          </cell>
          <cell r="D50">
            <v>34.787999999999997</v>
          </cell>
          <cell r="E50">
            <v>127.72</v>
          </cell>
          <cell r="F50">
            <v>147.12799999999999</v>
          </cell>
          <cell r="G50">
            <v>1</v>
          </cell>
          <cell r="H50">
            <v>45</v>
          </cell>
          <cell r="I50">
            <v>135.5</v>
          </cell>
          <cell r="J50">
            <v>-7.7800000000000011</v>
          </cell>
          <cell r="K50">
            <v>0</v>
          </cell>
          <cell r="L50">
            <v>0</v>
          </cell>
          <cell r="S50">
            <v>31.93</v>
          </cell>
          <cell r="T50">
            <v>50</v>
          </cell>
          <cell r="U50">
            <v>6.1737550892577513</v>
          </cell>
          <cell r="V50">
            <v>4.6078296273097399</v>
          </cell>
          <cell r="Y50">
            <v>52.386400000000002</v>
          </cell>
          <cell r="Z50">
            <v>44.736000000000004</v>
          </cell>
          <cell r="AA50">
            <v>40.059199999999997</v>
          </cell>
          <cell r="AB50">
            <v>20.495999999999999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323</v>
          </cell>
          <cell r="D51">
            <v>814</v>
          </cell>
          <cell r="E51">
            <v>682</v>
          </cell>
          <cell r="F51">
            <v>441</v>
          </cell>
          <cell r="G51">
            <v>0.4</v>
          </cell>
          <cell r="H51">
            <v>60</v>
          </cell>
          <cell r="I51">
            <v>905</v>
          </cell>
          <cell r="J51">
            <v>-223</v>
          </cell>
          <cell r="K51">
            <v>40</v>
          </cell>
          <cell r="L51">
            <v>120</v>
          </cell>
          <cell r="S51">
            <v>170.5</v>
          </cell>
          <cell r="T51">
            <v>400</v>
          </cell>
          <cell r="U51">
            <v>5.870967741935484</v>
          </cell>
          <cell r="V51">
            <v>2.5865102639296187</v>
          </cell>
          <cell r="Y51">
            <v>121</v>
          </cell>
          <cell r="Z51">
            <v>136.19999999999999</v>
          </cell>
          <cell r="AA51">
            <v>167.4</v>
          </cell>
          <cell r="AB51">
            <v>227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8492</v>
          </cell>
          <cell r="D52">
            <v>3362</v>
          </cell>
          <cell r="E52">
            <v>6829</v>
          </cell>
          <cell r="F52">
            <v>4900</v>
          </cell>
          <cell r="G52">
            <v>0.4</v>
          </cell>
          <cell r="H52">
            <v>60</v>
          </cell>
          <cell r="I52">
            <v>7000</v>
          </cell>
          <cell r="J52">
            <v>-171</v>
          </cell>
          <cell r="K52">
            <v>0</v>
          </cell>
          <cell r="L52">
            <v>3800</v>
          </cell>
          <cell r="S52">
            <v>1707.25</v>
          </cell>
          <cell r="T52">
            <v>1600</v>
          </cell>
          <cell r="U52">
            <v>6.0330941572704644</v>
          </cell>
          <cell r="V52">
            <v>2.8701127544296381</v>
          </cell>
          <cell r="Y52">
            <v>1527.8</v>
          </cell>
          <cell r="Z52">
            <v>1545.2</v>
          </cell>
          <cell r="AA52">
            <v>2093</v>
          </cell>
          <cell r="AB52">
            <v>1324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1419</v>
          </cell>
          <cell r="D53">
            <v>1269</v>
          </cell>
          <cell r="E53">
            <v>2157</v>
          </cell>
          <cell r="F53">
            <v>467</v>
          </cell>
          <cell r="G53">
            <v>0.4</v>
          </cell>
          <cell r="H53">
            <v>60</v>
          </cell>
          <cell r="I53">
            <v>2234</v>
          </cell>
          <cell r="J53">
            <v>-77</v>
          </cell>
          <cell r="K53">
            <v>400</v>
          </cell>
          <cell r="L53">
            <v>1400</v>
          </cell>
          <cell r="S53">
            <v>539.25</v>
          </cell>
          <cell r="T53">
            <v>800</v>
          </cell>
          <cell r="U53">
            <v>5.6875289754288367</v>
          </cell>
          <cell r="V53">
            <v>0.86601761706073255</v>
          </cell>
          <cell r="Y53">
            <v>379.4</v>
          </cell>
          <cell r="Z53">
            <v>493.4</v>
          </cell>
          <cell r="AA53">
            <v>620.4</v>
          </cell>
          <cell r="AB53">
            <v>461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2579</v>
          </cell>
          <cell r="D54">
            <v>3312</v>
          </cell>
          <cell r="E54">
            <v>4633</v>
          </cell>
          <cell r="F54">
            <v>1148</v>
          </cell>
          <cell r="G54">
            <v>0.4</v>
          </cell>
          <cell r="H54">
            <v>60</v>
          </cell>
          <cell r="I54">
            <v>4758</v>
          </cell>
          <cell r="J54">
            <v>-125</v>
          </cell>
          <cell r="K54">
            <v>800</v>
          </cell>
          <cell r="L54">
            <v>3400</v>
          </cell>
          <cell r="S54">
            <v>1158.25</v>
          </cell>
          <cell r="T54">
            <v>1600</v>
          </cell>
          <cell r="U54">
            <v>5.9987049428016403</v>
          </cell>
          <cell r="V54">
            <v>0.99115044247787609</v>
          </cell>
          <cell r="Y54">
            <v>812</v>
          </cell>
          <cell r="Z54">
            <v>978.4</v>
          </cell>
          <cell r="AA54">
            <v>1339.8</v>
          </cell>
          <cell r="AB54">
            <v>909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882</v>
          </cell>
          <cell r="D55">
            <v>836</v>
          </cell>
          <cell r="E55">
            <v>1564</v>
          </cell>
          <cell r="F55">
            <v>125</v>
          </cell>
          <cell r="G55">
            <v>0.35</v>
          </cell>
          <cell r="H55">
            <v>60</v>
          </cell>
          <cell r="I55">
            <v>1615</v>
          </cell>
          <cell r="J55">
            <v>-51</v>
          </cell>
          <cell r="K55">
            <v>400</v>
          </cell>
          <cell r="L55">
            <v>1000</v>
          </cell>
          <cell r="S55">
            <v>391</v>
          </cell>
          <cell r="T55">
            <v>600</v>
          </cell>
          <cell r="U55">
            <v>5.4347826086956523</v>
          </cell>
          <cell r="V55">
            <v>0.31969309462915602</v>
          </cell>
          <cell r="Y55">
            <v>302.60000000000002</v>
          </cell>
          <cell r="Z55">
            <v>333.6</v>
          </cell>
          <cell r="AA55">
            <v>487.6</v>
          </cell>
          <cell r="AB55">
            <v>263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415</v>
          </cell>
          <cell r="D56">
            <v>14</v>
          </cell>
          <cell r="E56">
            <v>410</v>
          </cell>
          <cell r="F56">
            <v>13</v>
          </cell>
          <cell r="G56">
            <v>0.3</v>
          </cell>
          <cell r="H56">
            <v>45</v>
          </cell>
          <cell r="I56">
            <v>425</v>
          </cell>
          <cell r="J56">
            <v>-15</v>
          </cell>
          <cell r="K56">
            <v>240</v>
          </cell>
          <cell r="L56">
            <v>120</v>
          </cell>
          <cell r="S56">
            <v>102.5</v>
          </cell>
          <cell r="T56">
            <v>160</v>
          </cell>
          <cell r="U56">
            <v>5.2</v>
          </cell>
          <cell r="V56">
            <v>0.12682926829268293</v>
          </cell>
          <cell r="Y56">
            <v>90.6</v>
          </cell>
          <cell r="Z56">
            <v>72.8</v>
          </cell>
          <cell r="AA56">
            <v>115</v>
          </cell>
          <cell r="AB56">
            <v>71</v>
          </cell>
          <cell r="AC56" t="str">
            <v>м160</v>
          </cell>
          <cell r="AD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309</v>
          </cell>
          <cell r="D57">
            <v>908</v>
          </cell>
          <cell r="E57">
            <v>720</v>
          </cell>
          <cell r="F57">
            <v>308</v>
          </cell>
          <cell r="G57">
            <v>0.1</v>
          </cell>
          <cell r="H57">
            <v>60</v>
          </cell>
          <cell r="I57">
            <v>857</v>
          </cell>
          <cell r="J57">
            <v>-137</v>
          </cell>
          <cell r="K57">
            <v>0</v>
          </cell>
          <cell r="L57">
            <v>700</v>
          </cell>
          <cell r="S57">
            <v>180</v>
          </cell>
          <cell r="T57">
            <v>140</v>
          </cell>
          <cell r="U57">
            <v>6.3777777777777782</v>
          </cell>
          <cell r="V57">
            <v>1.711111111111111</v>
          </cell>
          <cell r="Y57">
            <v>191.4</v>
          </cell>
          <cell r="Z57">
            <v>229.2</v>
          </cell>
          <cell r="AA57">
            <v>216.2</v>
          </cell>
          <cell r="AB57">
            <v>224</v>
          </cell>
          <cell r="AC57" t="str">
            <v>костик</v>
          </cell>
          <cell r="AD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402</v>
          </cell>
          <cell r="D58">
            <v>805</v>
          </cell>
          <cell r="E58">
            <v>709</v>
          </cell>
          <cell r="F58">
            <v>214</v>
          </cell>
          <cell r="G58">
            <v>0.1</v>
          </cell>
          <cell r="H58">
            <v>60</v>
          </cell>
          <cell r="I58">
            <v>924</v>
          </cell>
          <cell r="J58">
            <v>-215</v>
          </cell>
          <cell r="K58">
            <v>140</v>
          </cell>
          <cell r="L58">
            <v>420</v>
          </cell>
          <cell r="S58">
            <v>177.25</v>
          </cell>
          <cell r="T58">
            <v>280</v>
          </cell>
          <cell r="U58">
            <v>5.9464033850493649</v>
          </cell>
          <cell r="V58">
            <v>1.2073342736248236</v>
          </cell>
          <cell r="Y58">
            <v>147</v>
          </cell>
          <cell r="Z58">
            <v>169</v>
          </cell>
          <cell r="AA58">
            <v>213.6</v>
          </cell>
          <cell r="AB58">
            <v>141</v>
          </cell>
          <cell r="AC58" t="str">
            <v>костик</v>
          </cell>
          <cell r="AD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199</v>
          </cell>
          <cell r="D59">
            <v>166</v>
          </cell>
          <cell r="E59">
            <v>189</v>
          </cell>
          <cell r="F59">
            <v>152</v>
          </cell>
          <cell r="G59">
            <v>0.4</v>
          </cell>
          <cell r="H59">
            <v>30</v>
          </cell>
          <cell r="I59">
            <v>210</v>
          </cell>
          <cell r="J59">
            <v>-21</v>
          </cell>
          <cell r="K59">
            <v>0</v>
          </cell>
          <cell r="L59">
            <v>0</v>
          </cell>
          <cell r="S59">
            <v>47.25</v>
          </cell>
          <cell r="T59">
            <v>60</v>
          </cell>
          <cell r="U59">
            <v>4.4867724867724865</v>
          </cell>
          <cell r="V59">
            <v>3.2169312169312168</v>
          </cell>
          <cell r="Y59">
            <v>62.6</v>
          </cell>
          <cell r="Z59">
            <v>62.8</v>
          </cell>
          <cell r="AA59">
            <v>56.8</v>
          </cell>
          <cell r="AB59">
            <v>36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330.67700000000002</v>
          </cell>
          <cell r="D60">
            <v>153.46600000000001</v>
          </cell>
          <cell r="E60">
            <v>256.46699999999998</v>
          </cell>
          <cell r="F60">
            <v>224.72499999999999</v>
          </cell>
          <cell r="G60">
            <v>1</v>
          </cell>
          <cell r="H60">
            <v>45</v>
          </cell>
          <cell r="I60">
            <v>261</v>
          </cell>
          <cell r="J60">
            <v>-4.5330000000000155</v>
          </cell>
          <cell r="K60">
            <v>100</v>
          </cell>
          <cell r="L60">
            <v>50</v>
          </cell>
          <cell r="S60">
            <v>64.116749999999996</v>
          </cell>
          <cell r="T60">
            <v>50</v>
          </cell>
          <cell r="U60">
            <v>6.624244054790676</v>
          </cell>
          <cell r="V60">
            <v>3.5049343580265688</v>
          </cell>
          <cell r="Y60">
            <v>86.634600000000006</v>
          </cell>
          <cell r="Z60">
            <v>88.052400000000006</v>
          </cell>
          <cell r="AA60">
            <v>78.102000000000004</v>
          </cell>
          <cell r="AB60">
            <v>47.478000000000002</v>
          </cell>
          <cell r="AC60" t="e">
            <v>#N/A</v>
          </cell>
          <cell r="AD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633</v>
          </cell>
          <cell r="D61">
            <v>611</v>
          </cell>
          <cell r="E61">
            <v>648</v>
          </cell>
          <cell r="F61">
            <v>597</v>
          </cell>
          <cell r="G61">
            <v>0.28000000000000003</v>
          </cell>
          <cell r="H61">
            <v>45</v>
          </cell>
          <cell r="I61">
            <v>661</v>
          </cell>
          <cell r="J61">
            <v>-13</v>
          </cell>
          <cell r="K61">
            <v>0</v>
          </cell>
          <cell r="L61">
            <v>200</v>
          </cell>
          <cell r="S61">
            <v>162</v>
          </cell>
          <cell r="T61">
            <v>160</v>
          </cell>
          <cell r="U61">
            <v>5.9074074074074074</v>
          </cell>
          <cell r="V61">
            <v>3.6851851851851851</v>
          </cell>
          <cell r="Y61">
            <v>151.19999999999999</v>
          </cell>
          <cell r="Z61">
            <v>170</v>
          </cell>
          <cell r="AA61">
            <v>153.6</v>
          </cell>
          <cell r="AB61">
            <v>79</v>
          </cell>
          <cell r="AC61" t="str">
            <v>костик</v>
          </cell>
          <cell r="AD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41.381999999999998</v>
          </cell>
          <cell r="D62">
            <v>55.863999999999997</v>
          </cell>
          <cell r="E62">
            <v>17.486999999999998</v>
          </cell>
          <cell r="F62">
            <v>79.759</v>
          </cell>
          <cell r="G62">
            <v>1</v>
          </cell>
          <cell r="H62">
            <v>45</v>
          </cell>
          <cell r="I62">
            <v>17</v>
          </cell>
          <cell r="J62">
            <v>0.48699999999999832</v>
          </cell>
          <cell r="K62">
            <v>0</v>
          </cell>
          <cell r="L62">
            <v>0</v>
          </cell>
          <cell r="S62">
            <v>4.3717499999999996</v>
          </cell>
          <cell r="U62">
            <v>18.244181391891122</v>
          </cell>
          <cell r="V62">
            <v>18.244181391891122</v>
          </cell>
          <cell r="Y62">
            <v>11.0276</v>
          </cell>
          <cell r="Z62">
            <v>19.772399999999998</v>
          </cell>
          <cell r="AA62">
            <v>5.5983999999999998</v>
          </cell>
          <cell r="AB62">
            <v>1.03</v>
          </cell>
          <cell r="AC62" t="str">
            <v>магаз</v>
          </cell>
          <cell r="AD62" t="e">
            <v>#N/A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21</v>
          </cell>
          <cell r="D63">
            <v>5</v>
          </cell>
          <cell r="E63">
            <v>16</v>
          </cell>
          <cell r="G63">
            <v>0</v>
          </cell>
          <cell r="H63">
            <v>45</v>
          </cell>
          <cell r="I63">
            <v>16</v>
          </cell>
          <cell r="J63">
            <v>0</v>
          </cell>
          <cell r="K63">
            <v>0</v>
          </cell>
          <cell r="L63">
            <v>0</v>
          </cell>
          <cell r="S63">
            <v>4</v>
          </cell>
          <cell r="U63">
            <v>0</v>
          </cell>
          <cell r="V63">
            <v>0</v>
          </cell>
          <cell r="Y63">
            <v>45.4</v>
          </cell>
          <cell r="Z63">
            <v>35.6</v>
          </cell>
          <cell r="AA63">
            <v>8</v>
          </cell>
          <cell r="AB63">
            <v>0</v>
          </cell>
          <cell r="AC63" t="str">
            <v>костик</v>
          </cell>
          <cell r="AD63" t="e">
            <v>#N/A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41</v>
          </cell>
          <cell r="D64">
            <v>354</v>
          </cell>
          <cell r="E64">
            <v>101</v>
          </cell>
          <cell r="G64">
            <v>0</v>
          </cell>
          <cell r="H64">
            <v>45</v>
          </cell>
          <cell r="I64">
            <v>133</v>
          </cell>
          <cell r="J64">
            <v>-32</v>
          </cell>
          <cell r="K64">
            <v>0</v>
          </cell>
          <cell r="L64">
            <v>0</v>
          </cell>
          <cell r="S64">
            <v>25.25</v>
          </cell>
          <cell r="U64">
            <v>0</v>
          </cell>
          <cell r="V64">
            <v>0</v>
          </cell>
          <cell r="Y64">
            <v>100.2</v>
          </cell>
          <cell r="Z64">
            <v>93.6</v>
          </cell>
          <cell r="AA64">
            <v>47.8</v>
          </cell>
          <cell r="AB64">
            <v>0</v>
          </cell>
          <cell r="AC64" t="str">
            <v>магаз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86.105000000000004</v>
          </cell>
          <cell r="E65">
            <v>63.23</v>
          </cell>
          <cell r="F65">
            <v>22.875</v>
          </cell>
          <cell r="G65">
            <v>1</v>
          </cell>
          <cell r="H65">
            <v>60</v>
          </cell>
          <cell r="I65">
            <v>59.95</v>
          </cell>
          <cell r="J65">
            <v>3.279999999999994</v>
          </cell>
          <cell r="K65">
            <v>20</v>
          </cell>
          <cell r="L65">
            <v>0</v>
          </cell>
          <cell r="S65">
            <v>15.807499999999999</v>
          </cell>
          <cell r="T65">
            <v>40</v>
          </cell>
          <cell r="U65">
            <v>5.2427645105171594</v>
          </cell>
          <cell r="V65">
            <v>1.4470978965680847</v>
          </cell>
          <cell r="Y65">
            <v>9.4657999999999998</v>
          </cell>
          <cell r="Z65">
            <v>9.145999999999999</v>
          </cell>
          <cell r="AA65">
            <v>14.2738</v>
          </cell>
          <cell r="AB65">
            <v>17.155999999999999</v>
          </cell>
          <cell r="AC65" t="str">
            <v>костик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445</v>
          </cell>
          <cell r="D66">
            <v>85</v>
          </cell>
          <cell r="E66">
            <v>172</v>
          </cell>
          <cell r="F66">
            <v>357</v>
          </cell>
          <cell r="G66">
            <v>0.45</v>
          </cell>
          <cell r="H66">
            <v>60</v>
          </cell>
          <cell r="I66">
            <v>174</v>
          </cell>
          <cell r="J66">
            <v>-2</v>
          </cell>
          <cell r="K66">
            <v>0</v>
          </cell>
          <cell r="L66">
            <v>0</v>
          </cell>
          <cell r="S66">
            <v>43</v>
          </cell>
          <cell r="U66">
            <v>8.3023255813953494</v>
          </cell>
          <cell r="V66">
            <v>8.3023255813953494</v>
          </cell>
          <cell r="Y66">
            <v>46.6</v>
          </cell>
          <cell r="Z66">
            <v>60.6</v>
          </cell>
          <cell r="AA66">
            <v>37.799999999999997</v>
          </cell>
          <cell r="AB66">
            <v>41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38.026000000000003</v>
          </cell>
          <cell r="D67">
            <v>77.387</v>
          </cell>
          <cell r="E67">
            <v>71.875</v>
          </cell>
          <cell r="F67">
            <v>36.747999999999998</v>
          </cell>
          <cell r="G67">
            <v>1</v>
          </cell>
          <cell r="H67">
            <v>60</v>
          </cell>
          <cell r="I67">
            <v>68.8</v>
          </cell>
          <cell r="J67">
            <v>3.0750000000000028</v>
          </cell>
          <cell r="K67">
            <v>0</v>
          </cell>
          <cell r="L67">
            <v>20</v>
          </cell>
          <cell r="S67">
            <v>17.96875</v>
          </cell>
          <cell r="T67">
            <v>40</v>
          </cell>
          <cell r="U67">
            <v>5.3842365217391297</v>
          </cell>
          <cell r="V67">
            <v>2.0451060869565216</v>
          </cell>
          <cell r="Y67">
            <v>8.6611999999999991</v>
          </cell>
          <cell r="Z67">
            <v>12.2014</v>
          </cell>
          <cell r="AA67">
            <v>13.522200000000002</v>
          </cell>
          <cell r="AB67">
            <v>25.53</v>
          </cell>
          <cell r="AC67" t="str">
            <v>магаз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301</v>
          </cell>
          <cell r="D68">
            <v>166</v>
          </cell>
          <cell r="E68">
            <v>154</v>
          </cell>
          <cell r="F68">
            <v>311</v>
          </cell>
          <cell r="G68">
            <v>0.45</v>
          </cell>
          <cell r="H68">
            <v>60</v>
          </cell>
          <cell r="I68">
            <v>157</v>
          </cell>
          <cell r="J68">
            <v>-3</v>
          </cell>
          <cell r="K68">
            <v>0</v>
          </cell>
          <cell r="L68">
            <v>0</v>
          </cell>
          <cell r="S68">
            <v>38.5</v>
          </cell>
          <cell r="U68">
            <v>8.0779220779220786</v>
          </cell>
          <cell r="V68">
            <v>8.0779220779220786</v>
          </cell>
          <cell r="Y68">
            <v>49.2</v>
          </cell>
          <cell r="Z68">
            <v>54</v>
          </cell>
          <cell r="AA68">
            <v>45</v>
          </cell>
          <cell r="AB68">
            <v>25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42</v>
          </cell>
          <cell r="E69">
            <v>14</v>
          </cell>
          <cell r="F69">
            <v>25</v>
          </cell>
          <cell r="G69">
            <v>0.45</v>
          </cell>
          <cell r="H69">
            <v>60</v>
          </cell>
          <cell r="I69">
            <v>14</v>
          </cell>
          <cell r="J69">
            <v>0</v>
          </cell>
          <cell r="K69">
            <v>24</v>
          </cell>
          <cell r="L69">
            <v>0</v>
          </cell>
          <cell r="S69">
            <v>3.5</v>
          </cell>
          <cell r="U69">
            <v>14</v>
          </cell>
          <cell r="V69">
            <v>7.1428571428571432</v>
          </cell>
          <cell r="Y69">
            <v>5.6</v>
          </cell>
          <cell r="Z69">
            <v>1.6</v>
          </cell>
          <cell r="AA69">
            <v>6.2</v>
          </cell>
          <cell r="AB69">
            <v>0</v>
          </cell>
          <cell r="AC69" t="str">
            <v>н6евыв</v>
          </cell>
          <cell r="AD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120.077</v>
          </cell>
          <cell r="D70">
            <v>55.271000000000001</v>
          </cell>
          <cell r="E70">
            <v>105.876</v>
          </cell>
          <cell r="F70">
            <v>69.471999999999994</v>
          </cell>
          <cell r="G70">
            <v>1</v>
          </cell>
          <cell r="H70">
            <v>45</v>
          </cell>
          <cell r="I70">
            <v>100</v>
          </cell>
          <cell r="J70">
            <v>5.8760000000000048</v>
          </cell>
          <cell r="K70">
            <v>20</v>
          </cell>
          <cell r="L70">
            <v>0</v>
          </cell>
          <cell r="S70">
            <v>26.469000000000001</v>
          </cell>
          <cell r="T70">
            <v>50</v>
          </cell>
          <cell r="U70">
            <v>5.2692583777248849</v>
          </cell>
          <cell r="V70">
            <v>2.6246552570932029</v>
          </cell>
          <cell r="Y70">
            <v>31.240400000000001</v>
          </cell>
          <cell r="Z70">
            <v>30.715600000000002</v>
          </cell>
          <cell r="AA70">
            <v>24.747</v>
          </cell>
          <cell r="AB70">
            <v>19.140999999999998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242</v>
          </cell>
          <cell r="D71">
            <v>2</v>
          </cell>
          <cell r="E71">
            <v>61</v>
          </cell>
          <cell r="F71">
            <v>179</v>
          </cell>
          <cell r="G71">
            <v>0.35</v>
          </cell>
          <cell r="H71" t="e">
            <v>#N/A</v>
          </cell>
          <cell r="I71">
            <v>65</v>
          </cell>
          <cell r="J71">
            <v>-4</v>
          </cell>
          <cell r="K71">
            <v>0</v>
          </cell>
          <cell r="L71">
            <v>0</v>
          </cell>
          <cell r="S71">
            <v>15.25</v>
          </cell>
          <cell r="U71">
            <v>11.737704918032787</v>
          </cell>
          <cell r="V71">
            <v>11.737704918032787</v>
          </cell>
          <cell r="Y71">
            <v>32.200000000000003</v>
          </cell>
          <cell r="Z71">
            <v>27.2</v>
          </cell>
          <cell r="AA71">
            <v>17</v>
          </cell>
          <cell r="AB71">
            <v>13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28</v>
          </cell>
          <cell r="D72">
            <v>8</v>
          </cell>
          <cell r="E72">
            <v>15</v>
          </cell>
          <cell r="F72">
            <v>7</v>
          </cell>
          <cell r="G72">
            <v>0.8</v>
          </cell>
          <cell r="H72">
            <v>60</v>
          </cell>
          <cell r="I72">
            <v>16</v>
          </cell>
          <cell r="J72">
            <v>-1</v>
          </cell>
          <cell r="K72">
            <v>24</v>
          </cell>
          <cell r="L72">
            <v>0</v>
          </cell>
          <cell r="S72">
            <v>3.75</v>
          </cell>
          <cell r="U72">
            <v>8.2666666666666675</v>
          </cell>
          <cell r="V72">
            <v>1.8666666666666667</v>
          </cell>
          <cell r="Y72">
            <v>5.2</v>
          </cell>
          <cell r="Z72">
            <v>3.2</v>
          </cell>
          <cell r="AA72">
            <v>6.2</v>
          </cell>
          <cell r="AB72">
            <v>0</v>
          </cell>
          <cell r="AC72" t="str">
            <v>магаз</v>
          </cell>
          <cell r="AD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C73">
            <v>35.530999999999999</v>
          </cell>
          <cell r="E73">
            <v>11.172000000000001</v>
          </cell>
          <cell r="F73">
            <v>23.317</v>
          </cell>
          <cell r="G73">
            <v>1</v>
          </cell>
          <cell r="H73">
            <v>45</v>
          </cell>
          <cell r="I73">
            <v>12</v>
          </cell>
          <cell r="J73">
            <v>-0.8279999999999994</v>
          </cell>
          <cell r="K73">
            <v>0</v>
          </cell>
          <cell r="L73">
            <v>0</v>
          </cell>
          <cell r="S73">
            <v>2.7930000000000001</v>
          </cell>
          <cell r="U73">
            <v>8.348370927318296</v>
          </cell>
          <cell r="V73">
            <v>8.348370927318296</v>
          </cell>
          <cell r="Y73">
            <v>4.5524000000000004</v>
          </cell>
          <cell r="Z73">
            <v>5.4546000000000001</v>
          </cell>
          <cell r="AA73">
            <v>3.4874000000000001</v>
          </cell>
          <cell r="AB73">
            <v>1.9670000000000001</v>
          </cell>
          <cell r="AC73" t="str">
            <v>к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50.042000000000002</v>
          </cell>
          <cell r="E74">
            <v>34.155999999999999</v>
          </cell>
          <cell r="F74">
            <v>9.6029999999999998</v>
          </cell>
          <cell r="G74">
            <v>1</v>
          </cell>
          <cell r="H74">
            <v>45</v>
          </cell>
          <cell r="I74">
            <v>38</v>
          </cell>
          <cell r="J74">
            <v>-3.8440000000000012</v>
          </cell>
          <cell r="K74">
            <v>0</v>
          </cell>
          <cell r="L74">
            <v>20</v>
          </cell>
          <cell r="S74">
            <v>8.5389999999999997</v>
          </cell>
          <cell r="T74">
            <v>20</v>
          </cell>
          <cell r="U74">
            <v>5.8089940274036778</v>
          </cell>
          <cell r="V74">
            <v>1.1246047546551119</v>
          </cell>
          <cell r="Y74">
            <v>9.7105999999999995</v>
          </cell>
          <cell r="Z74">
            <v>9.3445999999999998</v>
          </cell>
          <cell r="AA74">
            <v>10.543200000000001</v>
          </cell>
          <cell r="AB74">
            <v>6.3239999999999998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721</v>
          </cell>
          <cell r="D75">
            <v>1128</v>
          </cell>
          <cell r="E75">
            <v>1272</v>
          </cell>
          <cell r="F75">
            <v>508</v>
          </cell>
          <cell r="G75">
            <v>0.28000000000000003</v>
          </cell>
          <cell r="H75">
            <v>45</v>
          </cell>
          <cell r="I75">
            <v>1596</v>
          </cell>
          <cell r="J75">
            <v>-324</v>
          </cell>
          <cell r="K75">
            <v>200</v>
          </cell>
          <cell r="L75">
            <v>800</v>
          </cell>
          <cell r="S75">
            <v>318</v>
          </cell>
          <cell r="T75">
            <v>480</v>
          </cell>
          <cell r="U75">
            <v>6.2515723270440251</v>
          </cell>
          <cell r="V75">
            <v>1.5974842767295598</v>
          </cell>
          <cell r="Y75">
            <v>232.2</v>
          </cell>
          <cell r="Z75">
            <v>270</v>
          </cell>
          <cell r="AA75">
            <v>376.4</v>
          </cell>
          <cell r="AB75">
            <v>195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399</v>
          </cell>
          <cell r="D76">
            <v>690</v>
          </cell>
          <cell r="E76">
            <v>711</v>
          </cell>
          <cell r="F76">
            <v>149</v>
          </cell>
          <cell r="G76">
            <v>0.28000000000000003</v>
          </cell>
          <cell r="H76">
            <v>45</v>
          </cell>
          <cell r="I76">
            <v>773</v>
          </cell>
          <cell r="J76">
            <v>-62</v>
          </cell>
          <cell r="K76">
            <v>200</v>
          </cell>
          <cell r="L76">
            <v>400</v>
          </cell>
          <cell r="S76">
            <v>177.75</v>
          </cell>
          <cell r="T76">
            <v>400</v>
          </cell>
          <cell r="U76">
            <v>6.4641350210970465</v>
          </cell>
          <cell r="V76">
            <v>0.83825597749648384</v>
          </cell>
          <cell r="Y76">
            <v>130.4</v>
          </cell>
          <cell r="Z76">
            <v>132.80000000000001</v>
          </cell>
          <cell r="AA76">
            <v>200.4</v>
          </cell>
          <cell r="AB76">
            <v>117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1215</v>
          </cell>
          <cell r="D77">
            <v>2051</v>
          </cell>
          <cell r="E77">
            <v>2247</v>
          </cell>
          <cell r="F77">
            <v>938</v>
          </cell>
          <cell r="G77">
            <v>0.35</v>
          </cell>
          <cell r="H77">
            <v>45</v>
          </cell>
          <cell r="I77">
            <v>2721</v>
          </cell>
          <cell r="J77">
            <v>-474</v>
          </cell>
          <cell r="K77">
            <v>400</v>
          </cell>
          <cell r="L77">
            <v>1600</v>
          </cell>
          <cell r="S77">
            <v>561.75</v>
          </cell>
          <cell r="T77">
            <v>800</v>
          </cell>
          <cell r="U77">
            <v>6.6542056074766354</v>
          </cell>
          <cell r="V77">
            <v>1.6697819314641744</v>
          </cell>
          <cell r="Y77">
            <v>450</v>
          </cell>
          <cell r="Z77">
            <v>500.6</v>
          </cell>
          <cell r="AA77">
            <v>681.8</v>
          </cell>
          <cell r="AB77">
            <v>374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368</v>
          </cell>
          <cell r="D78">
            <v>2400</v>
          </cell>
          <cell r="E78">
            <v>1411</v>
          </cell>
          <cell r="F78">
            <v>926</v>
          </cell>
          <cell r="G78">
            <v>0.28000000000000003</v>
          </cell>
          <cell r="H78">
            <v>45</v>
          </cell>
          <cell r="I78">
            <v>2114</v>
          </cell>
          <cell r="J78">
            <v>-703</v>
          </cell>
          <cell r="K78">
            <v>0</v>
          </cell>
          <cell r="L78">
            <v>2000</v>
          </cell>
          <cell r="S78">
            <v>352.75</v>
          </cell>
          <cell r="U78">
            <v>8.2948263642806523</v>
          </cell>
          <cell r="V78">
            <v>2.6250885896527287</v>
          </cell>
          <cell r="Y78">
            <v>394</v>
          </cell>
          <cell r="Z78">
            <v>482.4</v>
          </cell>
          <cell r="AA78">
            <v>498</v>
          </cell>
          <cell r="AB78">
            <v>355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3852</v>
          </cell>
          <cell r="D79">
            <v>4110</v>
          </cell>
          <cell r="E79">
            <v>5433</v>
          </cell>
          <cell r="F79">
            <v>2410</v>
          </cell>
          <cell r="G79">
            <v>0.35</v>
          </cell>
          <cell r="H79">
            <v>45</v>
          </cell>
          <cell r="I79">
            <v>5567</v>
          </cell>
          <cell r="J79">
            <v>-134</v>
          </cell>
          <cell r="K79">
            <v>1000</v>
          </cell>
          <cell r="L79">
            <v>2800</v>
          </cell>
          <cell r="S79">
            <v>1358.25</v>
          </cell>
          <cell r="T79">
            <v>1800</v>
          </cell>
          <cell r="U79">
            <v>5.8972943125345116</v>
          </cell>
          <cell r="V79">
            <v>1.7743419841708081</v>
          </cell>
          <cell r="Y79">
            <v>1123.4000000000001</v>
          </cell>
          <cell r="Z79">
            <v>1172</v>
          </cell>
          <cell r="AA79">
            <v>1562.8</v>
          </cell>
          <cell r="AB79">
            <v>1049</v>
          </cell>
          <cell r="AC79">
            <v>0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320</v>
          </cell>
          <cell r="D80">
            <v>839</v>
          </cell>
          <cell r="E80">
            <v>588</v>
          </cell>
          <cell r="F80">
            <v>306</v>
          </cell>
          <cell r="G80">
            <v>0.28000000000000003</v>
          </cell>
          <cell r="H80">
            <v>45</v>
          </cell>
          <cell r="I80">
            <v>785</v>
          </cell>
          <cell r="J80">
            <v>-197</v>
          </cell>
          <cell r="K80">
            <v>0</v>
          </cell>
          <cell r="L80">
            <v>600</v>
          </cell>
          <cell r="S80">
            <v>147</v>
          </cell>
          <cell r="T80">
            <v>120</v>
          </cell>
          <cell r="U80">
            <v>6.9795918367346941</v>
          </cell>
          <cell r="V80">
            <v>2.0816326530612246</v>
          </cell>
          <cell r="Y80">
            <v>153.19999999999999</v>
          </cell>
          <cell r="Z80">
            <v>158.4</v>
          </cell>
          <cell r="AA80">
            <v>193.6</v>
          </cell>
          <cell r="AB80">
            <v>122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3548</v>
          </cell>
          <cell r="D81">
            <v>3742</v>
          </cell>
          <cell r="E81">
            <v>5651</v>
          </cell>
          <cell r="F81">
            <v>1441</v>
          </cell>
          <cell r="G81">
            <v>0.35</v>
          </cell>
          <cell r="H81">
            <v>45</v>
          </cell>
          <cell r="I81">
            <v>5840</v>
          </cell>
          <cell r="J81">
            <v>-189</v>
          </cell>
          <cell r="K81">
            <v>2400</v>
          </cell>
          <cell r="L81">
            <v>2800</v>
          </cell>
          <cell r="S81">
            <v>1412.75</v>
          </cell>
          <cell r="T81">
            <v>2400</v>
          </cell>
          <cell r="U81">
            <v>6.3995752964077157</v>
          </cell>
          <cell r="V81">
            <v>1.0199964608033976</v>
          </cell>
          <cell r="Y81">
            <v>1311.2</v>
          </cell>
          <cell r="Z81">
            <v>1260</v>
          </cell>
          <cell r="AA81">
            <v>1708.8</v>
          </cell>
          <cell r="AB81">
            <v>1046</v>
          </cell>
          <cell r="AC81" t="str">
            <v>м1200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524</v>
          </cell>
          <cell r="D82">
            <v>1434</v>
          </cell>
          <cell r="E82">
            <v>965</v>
          </cell>
          <cell r="F82">
            <v>387</v>
          </cell>
          <cell r="G82">
            <v>0.41</v>
          </cell>
          <cell r="H82">
            <v>45</v>
          </cell>
          <cell r="I82">
            <v>1191</v>
          </cell>
          <cell r="J82">
            <v>-226</v>
          </cell>
          <cell r="K82">
            <v>120</v>
          </cell>
          <cell r="L82">
            <v>600</v>
          </cell>
          <cell r="S82">
            <v>241.25</v>
          </cell>
          <cell r="T82">
            <v>320</v>
          </cell>
          <cell r="U82">
            <v>5.9150259067357513</v>
          </cell>
          <cell r="V82">
            <v>1.6041450777202073</v>
          </cell>
          <cell r="Y82">
            <v>275</v>
          </cell>
          <cell r="Z82">
            <v>271.39999999999998</v>
          </cell>
          <cell r="AA82">
            <v>311.60000000000002</v>
          </cell>
          <cell r="AB82">
            <v>186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240</v>
          </cell>
          <cell r="D83">
            <v>205</v>
          </cell>
          <cell r="E83">
            <v>241</v>
          </cell>
          <cell r="F83">
            <v>297</v>
          </cell>
          <cell r="G83">
            <v>0.5</v>
          </cell>
          <cell r="H83">
            <v>0.6</v>
          </cell>
          <cell r="I83">
            <v>244</v>
          </cell>
          <cell r="J83">
            <v>-3</v>
          </cell>
          <cell r="K83">
            <v>0</v>
          </cell>
          <cell r="L83">
            <v>0</v>
          </cell>
          <cell r="S83">
            <v>60.25</v>
          </cell>
          <cell r="U83">
            <v>4.9294605809128633</v>
          </cell>
          <cell r="V83">
            <v>4.9294605809128633</v>
          </cell>
          <cell r="Y83">
            <v>62</v>
          </cell>
          <cell r="Z83">
            <v>69</v>
          </cell>
          <cell r="AA83">
            <v>65.599999999999994</v>
          </cell>
          <cell r="AB83">
            <v>22</v>
          </cell>
          <cell r="AC83">
            <v>0</v>
          </cell>
          <cell r="AD83" t="str">
            <v>кост</v>
          </cell>
        </row>
        <row r="84">
          <cell r="A84" t="str">
            <v>6722 СОЧНЫЕ ПМ сос п/о мгс 0,41кг 10шт.  ОСТАНКИНО</v>
          </cell>
          <cell r="B84" t="str">
            <v>шт</v>
          </cell>
          <cell r="C84">
            <v>3628</v>
          </cell>
          <cell r="D84">
            <v>3873</v>
          </cell>
          <cell r="E84">
            <v>5072</v>
          </cell>
          <cell r="F84">
            <v>1598</v>
          </cell>
          <cell r="G84">
            <v>0.41</v>
          </cell>
          <cell r="H84">
            <v>45</v>
          </cell>
          <cell r="I84">
            <v>3780</v>
          </cell>
          <cell r="J84">
            <v>1292</v>
          </cell>
          <cell r="K84">
            <v>1500</v>
          </cell>
          <cell r="L84">
            <v>2900</v>
          </cell>
          <cell r="S84">
            <v>1268</v>
          </cell>
          <cell r="T84">
            <v>1800</v>
          </cell>
          <cell r="U84">
            <v>6.1498422712933758</v>
          </cell>
          <cell r="V84">
            <v>1.2602523659305993</v>
          </cell>
          <cell r="Y84">
            <v>1225.4000000000001</v>
          </cell>
          <cell r="Z84">
            <v>1336.8</v>
          </cell>
          <cell r="AA84">
            <v>1519.4</v>
          </cell>
          <cell r="AB84">
            <v>710</v>
          </cell>
          <cell r="AC84">
            <v>0</v>
          </cell>
          <cell r="AD84" t="e">
            <v>#N/A</v>
          </cell>
        </row>
        <row r="85">
          <cell r="A85" t="str">
            <v>6726 СЛИВОЧНЫЕ ПМ сос п/о мгс 0.41кг 10шт.  ОСТАНКИНО</v>
          </cell>
          <cell r="B85" t="str">
            <v>шт</v>
          </cell>
          <cell r="C85">
            <v>1813</v>
          </cell>
          <cell r="D85">
            <v>442</v>
          </cell>
          <cell r="E85">
            <v>1299</v>
          </cell>
          <cell r="F85">
            <v>901</v>
          </cell>
          <cell r="G85">
            <v>0.41</v>
          </cell>
          <cell r="H85">
            <v>45</v>
          </cell>
          <cell r="I85">
            <v>1376</v>
          </cell>
          <cell r="J85">
            <v>-77</v>
          </cell>
          <cell r="K85">
            <v>0</v>
          </cell>
          <cell r="L85">
            <v>400</v>
          </cell>
          <cell r="S85">
            <v>324.75</v>
          </cell>
          <cell r="T85">
            <v>600</v>
          </cell>
          <cell r="U85">
            <v>5.8537336412625098</v>
          </cell>
          <cell r="V85">
            <v>2.7744418783679752</v>
          </cell>
          <cell r="Y85">
            <v>383.4</v>
          </cell>
          <cell r="Z85">
            <v>416.6</v>
          </cell>
          <cell r="AA85">
            <v>400.2</v>
          </cell>
          <cell r="AB85">
            <v>252</v>
          </cell>
          <cell r="AC85" t="e">
            <v>#N/A</v>
          </cell>
          <cell r="AD85" t="e">
            <v>#N/A</v>
          </cell>
        </row>
        <row r="86">
          <cell r="A86" t="str">
            <v>6734 ОСОБАЯ СО ШПИКОМ Коровино (в сетке) 0,5кг ОСТАНКИНО</v>
          </cell>
          <cell r="B86" t="str">
            <v>шт</v>
          </cell>
          <cell r="C86">
            <v>77</v>
          </cell>
          <cell r="D86">
            <v>2</v>
          </cell>
          <cell r="E86">
            <v>9</v>
          </cell>
          <cell r="F86">
            <v>68</v>
          </cell>
          <cell r="G86">
            <v>0.5</v>
          </cell>
          <cell r="H86" t="e">
            <v>#N/A</v>
          </cell>
          <cell r="I86">
            <v>11</v>
          </cell>
          <cell r="J86">
            <v>-2</v>
          </cell>
          <cell r="K86">
            <v>0</v>
          </cell>
          <cell r="L86">
            <v>0</v>
          </cell>
          <cell r="S86">
            <v>2.25</v>
          </cell>
          <cell r="U86">
            <v>30.222222222222221</v>
          </cell>
          <cell r="V86">
            <v>30.222222222222221</v>
          </cell>
          <cell r="Y86">
            <v>15.4</v>
          </cell>
          <cell r="Z86">
            <v>9</v>
          </cell>
          <cell r="AA86">
            <v>3.6</v>
          </cell>
          <cell r="AB86">
            <v>3</v>
          </cell>
          <cell r="AC86" t="str">
            <v>увел</v>
          </cell>
          <cell r="AD86" t="e">
            <v>#N/A</v>
          </cell>
        </row>
        <row r="87">
          <cell r="A87" t="str">
            <v>6750 МОЛОЧНЫЕ ГОСТ СН сос п/о мгс 0,41 кг 10шт ОСТАНКИНО</v>
          </cell>
          <cell r="B87" t="str">
            <v>шт</v>
          </cell>
          <cell r="C87">
            <v>237</v>
          </cell>
          <cell r="D87">
            <v>11</v>
          </cell>
          <cell r="E87">
            <v>78</v>
          </cell>
          <cell r="F87">
            <v>183</v>
          </cell>
          <cell r="G87">
            <v>0.41</v>
          </cell>
          <cell r="H87" t="e">
            <v>#N/A</v>
          </cell>
          <cell r="I87">
            <v>65</v>
          </cell>
          <cell r="J87">
            <v>13</v>
          </cell>
          <cell r="K87">
            <v>0</v>
          </cell>
          <cell r="L87">
            <v>0</v>
          </cell>
          <cell r="S87">
            <v>19.5</v>
          </cell>
          <cell r="U87">
            <v>9.384615384615385</v>
          </cell>
          <cell r="V87">
            <v>9.384615384615385</v>
          </cell>
          <cell r="Y87">
            <v>45.4</v>
          </cell>
          <cell r="Z87">
            <v>35.6</v>
          </cell>
          <cell r="AA87">
            <v>15.2</v>
          </cell>
          <cell r="AB87">
            <v>6</v>
          </cell>
          <cell r="AC87" t="str">
            <v>увел</v>
          </cell>
          <cell r="AD87" t="e">
            <v>#N/A</v>
          </cell>
        </row>
        <row r="88">
          <cell r="A88" t="str">
            <v>6751 СЛИВОЧНЫЕ СН сос п/о мгс 0,41кг 10шт.  ОСТАНКИНО</v>
          </cell>
          <cell r="B88" t="str">
            <v>шт</v>
          </cell>
          <cell r="C88">
            <v>408</v>
          </cell>
          <cell r="D88">
            <v>101</v>
          </cell>
          <cell r="E88">
            <v>154</v>
          </cell>
          <cell r="F88">
            <v>397</v>
          </cell>
          <cell r="G88">
            <v>0.41</v>
          </cell>
          <cell r="H88" t="e">
            <v>#N/A</v>
          </cell>
          <cell r="I88">
            <v>61</v>
          </cell>
          <cell r="J88">
            <v>93</v>
          </cell>
          <cell r="K88">
            <v>0</v>
          </cell>
          <cell r="L88">
            <v>0</v>
          </cell>
          <cell r="S88">
            <v>38.5</v>
          </cell>
          <cell r="U88">
            <v>10.311688311688311</v>
          </cell>
          <cell r="V88">
            <v>10.311688311688311</v>
          </cell>
          <cell r="Y88">
            <v>100.2</v>
          </cell>
          <cell r="Z88">
            <v>93.6</v>
          </cell>
          <cell r="AA88">
            <v>10.6</v>
          </cell>
          <cell r="AB88">
            <v>18</v>
          </cell>
          <cell r="AC88" t="str">
            <v>увел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75.787000000000006</v>
          </cell>
          <cell r="D89">
            <v>2.0299999999999998</v>
          </cell>
          <cell r="E89">
            <v>4.0940000000000003</v>
          </cell>
          <cell r="F89">
            <v>71.692999999999998</v>
          </cell>
          <cell r="G89">
            <v>0</v>
          </cell>
          <cell r="H89" t="e">
            <v>#N/A</v>
          </cell>
          <cell r="I89">
            <v>6</v>
          </cell>
          <cell r="J89">
            <v>-1.9059999999999997</v>
          </cell>
          <cell r="K89">
            <v>0</v>
          </cell>
          <cell r="L89">
            <v>0</v>
          </cell>
          <cell r="S89">
            <v>1.0235000000000001</v>
          </cell>
          <cell r="U89">
            <v>70.046897899364922</v>
          </cell>
          <cell r="V89">
            <v>70.046897899364922</v>
          </cell>
          <cell r="Y89">
            <v>0</v>
          </cell>
          <cell r="Z89">
            <v>3.2329999999999997</v>
          </cell>
          <cell r="AA89">
            <v>2.4283999999999999</v>
          </cell>
          <cell r="AB89">
            <v>0</v>
          </cell>
          <cell r="AC89" t="e">
            <v>#N/A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98</v>
          </cell>
          <cell r="E90">
            <v>3</v>
          </cell>
          <cell r="F90">
            <v>95</v>
          </cell>
          <cell r="G90">
            <v>0</v>
          </cell>
          <cell r="H90" t="e">
            <v>#N/A</v>
          </cell>
          <cell r="I90">
            <v>3</v>
          </cell>
          <cell r="J90">
            <v>0</v>
          </cell>
          <cell r="K90">
            <v>0</v>
          </cell>
          <cell r="L90">
            <v>0</v>
          </cell>
          <cell r="S90">
            <v>0.75</v>
          </cell>
          <cell r="U90">
            <v>126.66666666666667</v>
          </cell>
          <cell r="V90">
            <v>126.66666666666667</v>
          </cell>
          <cell r="Y90">
            <v>0</v>
          </cell>
          <cell r="Z90">
            <v>2.2000000000000002</v>
          </cell>
          <cell r="AA90">
            <v>1</v>
          </cell>
          <cell r="AB90">
            <v>0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3</v>
          </cell>
          <cell r="D91">
            <v>1645</v>
          </cell>
          <cell r="E91">
            <v>1365</v>
          </cell>
          <cell r="F91">
            <v>239</v>
          </cell>
          <cell r="G91">
            <v>0</v>
          </cell>
          <cell r="H91">
            <v>0</v>
          </cell>
          <cell r="I91">
            <v>1411</v>
          </cell>
          <cell r="J91">
            <v>-46</v>
          </cell>
          <cell r="K91">
            <v>0</v>
          </cell>
          <cell r="L91">
            <v>0</v>
          </cell>
          <cell r="S91">
            <v>341.25</v>
          </cell>
          <cell r="U91">
            <v>0.70036630036630032</v>
          </cell>
          <cell r="V91">
            <v>0.70036630036630032</v>
          </cell>
          <cell r="Y91">
            <v>203</v>
          </cell>
          <cell r="Z91">
            <v>230.6</v>
          </cell>
          <cell r="AA91">
            <v>350.6</v>
          </cell>
          <cell r="AB91">
            <v>239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94.402000000000001</v>
          </cell>
          <cell r="D92">
            <v>502.149</v>
          </cell>
          <cell r="E92">
            <v>557.34900000000005</v>
          </cell>
          <cell r="F92">
            <v>93.069000000000003</v>
          </cell>
          <cell r="G92">
            <v>0</v>
          </cell>
          <cell r="H92">
            <v>0</v>
          </cell>
          <cell r="I92">
            <v>541</v>
          </cell>
          <cell r="J92">
            <v>16.349000000000046</v>
          </cell>
          <cell r="K92">
            <v>0</v>
          </cell>
          <cell r="L92">
            <v>0</v>
          </cell>
          <cell r="S92">
            <v>139.33725000000001</v>
          </cell>
          <cell r="U92">
            <v>0.66794055430260035</v>
          </cell>
          <cell r="V92">
            <v>0.66794055430260035</v>
          </cell>
          <cell r="Y92">
            <v>67.082999999999998</v>
          </cell>
          <cell r="Z92">
            <v>74.68780000000001</v>
          </cell>
          <cell r="AA92">
            <v>158.61099999999999</v>
          </cell>
          <cell r="AB92">
            <v>86.67</v>
          </cell>
          <cell r="AC92" t="e">
            <v>#N/A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29.12.2023 - 05.01.2024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31.25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1163.365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204.56299999999999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917.87199999999996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91.653999999999996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119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</v>
          </cell>
          <cell r="F13">
            <v>1146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860</v>
          </cell>
          <cell r="F14">
            <v>2650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3614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86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127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126</v>
          </cell>
        </row>
        <row r="22">
          <cell r="A22" t="str">
            <v xml:space="preserve"> 068  Колбаса Особая ТМ Особый рецепт, 0,5 кг, ПОКОМ</v>
          </cell>
          <cell r="F22">
            <v>57</v>
          </cell>
        </row>
        <row r="23">
          <cell r="A23" t="str">
            <v xml:space="preserve"> 079  Колбаса Сервелат Кремлевский,  0.35 кг, ПОКОМ</v>
          </cell>
          <cell r="F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1028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150</v>
          </cell>
        </row>
        <row r="26">
          <cell r="A26" t="str">
            <v xml:space="preserve"> 092  Сосиски Баварские с сыром,  0.42кг,ПОКОМ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1034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68</v>
          </cell>
          <cell r="F28">
            <v>410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601</v>
          </cell>
          <cell r="F29">
            <v>1013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911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367.38400000000001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3712.1120000000001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321.06400000000002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636.822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182.43700000000001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7.5019999999999998</v>
          </cell>
          <cell r="F36">
            <v>9601.5280000000002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219.25800000000001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46.304000000000002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479.55900000000003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10.023999999999999</v>
          </cell>
          <cell r="F40">
            <v>2844.8449999999998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2.5</v>
          </cell>
          <cell r="F41">
            <v>2501.9140000000002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158.67599999999999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226.964</v>
          </cell>
        </row>
        <row r="44">
          <cell r="A44" t="str">
            <v xml:space="preserve"> 240  Колбаса Салями охотничья, ВЕС. ПОКОМ</v>
          </cell>
          <cell r="F44">
            <v>32.487000000000002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409.99900000000002</v>
          </cell>
        </row>
        <row r="46">
          <cell r="A46" t="str">
            <v xml:space="preserve"> 243  Колбаса Сервелат Зернистый, ВЕС.  ПОКОМ</v>
          </cell>
          <cell r="F46">
            <v>57.009</v>
          </cell>
        </row>
        <row r="47">
          <cell r="A47" t="str">
            <v xml:space="preserve"> 247  Сардельки Нежные, ВЕС.  ПОКОМ</v>
          </cell>
          <cell r="F47">
            <v>53.600999999999999</v>
          </cell>
        </row>
        <row r="48">
          <cell r="A48" t="str">
            <v xml:space="preserve"> 248  Сардельки Сочные ТМ Особый рецепт,   ПОКОМ</v>
          </cell>
          <cell r="F48">
            <v>84.105999999999995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652.673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50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63.802999999999997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70.658000000000001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1.4179999999999999</v>
          </cell>
          <cell r="F54">
            <v>270.815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0.70099999999999996</v>
          </cell>
          <cell r="F55">
            <v>324.27699999999999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316.38099999999997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1497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</v>
          </cell>
          <cell r="F59">
            <v>1840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3</v>
          </cell>
          <cell r="F60">
            <v>3801</v>
          </cell>
        </row>
        <row r="61">
          <cell r="A61" t="str">
            <v xml:space="preserve"> 283  Сосиски Сочинки, ВЕС, ТМ Стародворье ПОКОМ</v>
          </cell>
          <cell r="F61">
            <v>198.559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235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</v>
          </cell>
          <cell r="F63">
            <v>820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0.70099999999999996</v>
          </cell>
          <cell r="F64">
            <v>150.048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</v>
          </cell>
          <cell r="F66">
            <v>1573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1969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43.244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108.64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650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</v>
          </cell>
          <cell r="F71">
            <v>1059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412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146.95699999999999</v>
          </cell>
        </row>
        <row r="74">
          <cell r="A74" t="str">
            <v xml:space="preserve"> 315  Колбаса вареная Молокуша ТМ Вязанка ВЕС, ПОКОМ</v>
          </cell>
          <cell r="F74">
            <v>985.12699999999995</v>
          </cell>
        </row>
        <row r="75">
          <cell r="A75" t="str">
            <v xml:space="preserve"> 316  Колбаса Нежная ТМ Зареченские ВЕС  ПОКОМ</v>
          </cell>
          <cell r="F75">
            <v>68.12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10.3</v>
          </cell>
        </row>
        <row r="77">
          <cell r="A77" t="str">
            <v xml:space="preserve"> 318  Сосиски Датские ТМ Зареченские, ВЕС  ПОКОМ</v>
          </cell>
          <cell r="F77">
            <v>968.60400000000004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3004</v>
          </cell>
          <cell r="F78">
            <v>6192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3</v>
          </cell>
          <cell r="F79">
            <v>2948</v>
          </cell>
        </row>
        <row r="80">
          <cell r="A80" t="str">
            <v xml:space="preserve"> 324  Ветчина Филейская ТМ Вязанка Столичная 0,45 кг ПОКОМ</v>
          </cell>
          <cell r="F80">
            <v>1124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F81">
            <v>1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</v>
          </cell>
          <cell r="F82">
            <v>129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</v>
          </cell>
          <cell r="F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936.98599999999999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11.08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182</v>
          </cell>
        </row>
        <row r="87">
          <cell r="A87" t="str">
            <v xml:space="preserve"> 335  Колбаса Сливушка ТМ Вязанка. ВЕС.  ПОКОМ </v>
          </cell>
          <cell r="D87">
            <v>1.4179999999999999</v>
          </cell>
          <cell r="F87">
            <v>114.21899999999999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</v>
          </cell>
          <cell r="F88">
            <v>1489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</v>
          </cell>
          <cell r="F89">
            <v>1136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325.88200000000001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300.84399999999999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0.8</v>
          </cell>
          <cell r="F92">
            <v>440.06400000000002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371.34500000000003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30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173.76900000000001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F98">
            <v>7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88</v>
          </cell>
        </row>
        <row r="100">
          <cell r="A100" t="str">
            <v xml:space="preserve"> 372  Ветчина Сочинка ТМ Стародворье. ВЕС ПОКОМ</v>
          </cell>
          <cell r="F100">
            <v>11.701000000000001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78.55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F102">
            <v>157</v>
          </cell>
        </row>
        <row r="103">
          <cell r="A103" t="str">
            <v xml:space="preserve"> 377  Колбаса Молочная Дугушка 0,6кг ТМ Стародворье  ПОКОМ</v>
          </cell>
          <cell r="F103">
            <v>128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1</v>
          </cell>
          <cell r="F104">
            <v>243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F105">
            <v>7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</v>
          </cell>
          <cell r="F106">
            <v>1107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F107">
            <v>17</v>
          </cell>
        </row>
        <row r="108">
          <cell r="A108" t="str">
            <v xml:space="preserve"> 388  Сосиски Восточные Халяль ТМ Вязанка 0,33 кг АК. ПОКОМ</v>
          </cell>
          <cell r="F108">
            <v>236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F109">
            <v>138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</v>
          </cell>
          <cell r="F110">
            <v>1796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8</v>
          </cell>
          <cell r="F111">
            <v>3003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24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118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11.7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4</v>
          </cell>
          <cell r="F115">
            <v>83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2</v>
          </cell>
          <cell r="F116">
            <v>64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4</v>
          </cell>
          <cell r="F117">
            <v>86</v>
          </cell>
        </row>
        <row r="118">
          <cell r="A118" t="str">
            <v>3215 ВЕТЧ.МЯСНАЯ Папа может п/о 0.4кг 8шт.    ОСТАНКИНО</v>
          </cell>
          <cell r="D118">
            <v>162</v>
          </cell>
          <cell r="F118">
            <v>162</v>
          </cell>
        </row>
        <row r="119">
          <cell r="A119" t="str">
            <v>3297 СЫТНЫЕ Папа может сар б/о мгс 1*3 СНГ  ОСТАНКИНО</v>
          </cell>
          <cell r="D119">
            <v>74</v>
          </cell>
          <cell r="F119">
            <v>74</v>
          </cell>
        </row>
        <row r="120">
          <cell r="A120" t="str">
            <v>3812 СОЧНЫЕ сос п/о мгс 2*2  ОСТАНКИНО</v>
          </cell>
          <cell r="D120">
            <v>746.2</v>
          </cell>
          <cell r="F120">
            <v>746.2</v>
          </cell>
        </row>
        <row r="121">
          <cell r="A121" t="str">
            <v>4063 МЯСНАЯ Папа может вар п/о_Л   ОСТАНКИНО</v>
          </cell>
          <cell r="D121">
            <v>1881.15</v>
          </cell>
          <cell r="F121">
            <v>1881.15</v>
          </cell>
        </row>
        <row r="122">
          <cell r="A122" t="str">
            <v>4117 ЭКСТРА Папа может с/к в/у_Л   ОСТАНКИНО</v>
          </cell>
          <cell r="D122">
            <v>27</v>
          </cell>
          <cell r="F122">
            <v>27</v>
          </cell>
        </row>
        <row r="123">
          <cell r="A123" t="str">
            <v>4574 Мясная со шпиком Папа может вар п/о ОСТАНКИНО</v>
          </cell>
          <cell r="D123">
            <v>74.7</v>
          </cell>
          <cell r="F123">
            <v>74.7</v>
          </cell>
        </row>
        <row r="124">
          <cell r="A124" t="str">
            <v>4614 ВЕТЧ.ЛЮБИТЕЛЬСКАЯ п/о _ ОСТАНКИНО</v>
          </cell>
          <cell r="D124">
            <v>112.5</v>
          </cell>
          <cell r="F124">
            <v>112.5</v>
          </cell>
        </row>
        <row r="125">
          <cell r="A125" t="str">
            <v>4813 ФИЛЕЙНАЯ Папа может вар п/о_Л   ОСТАНКИНО</v>
          </cell>
          <cell r="D125">
            <v>406</v>
          </cell>
          <cell r="F125">
            <v>406</v>
          </cell>
        </row>
        <row r="126">
          <cell r="A126" t="str">
            <v>4993 САЛЯМИ ИТАЛЬЯНСКАЯ с/к в/у 1/250*8_120c ОСТАНКИНО</v>
          </cell>
          <cell r="D126">
            <v>491</v>
          </cell>
          <cell r="F126">
            <v>491</v>
          </cell>
        </row>
        <row r="127">
          <cell r="A127" t="str">
            <v>5161 Печеночный пашт 0,150 ОСТАНКИНО</v>
          </cell>
          <cell r="D127">
            <v>5</v>
          </cell>
          <cell r="F127">
            <v>5</v>
          </cell>
        </row>
        <row r="128">
          <cell r="A128" t="str">
            <v>5246 ДОКТОРСКАЯ ПРЕМИУМ вар б/о мгс_30с ОСТАНКИНО</v>
          </cell>
          <cell r="D128">
            <v>77.265000000000001</v>
          </cell>
          <cell r="F128">
            <v>77.265000000000001</v>
          </cell>
        </row>
        <row r="129">
          <cell r="A129" t="str">
            <v>5247 РУССКАЯ ПРЕМИУМ вар б/о мгс_30с ОСТАНКИНО</v>
          </cell>
          <cell r="D129">
            <v>37.5</v>
          </cell>
          <cell r="F129">
            <v>37.5</v>
          </cell>
        </row>
        <row r="130">
          <cell r="A130" t="str">
            <v>5336 ОСОБАЯ вар п/о  ОСТАНКИНО</v>
          </cell>
          <cell r="D130">
            <v>81.7</v>
          </cell>
          <cell r="F130">
            <v>81.7</v>
          </cell>
        </row>
        <row r="131">
          <cell r="A131" t="str">
            <v>5337 ОСОБАЯ СО ШПИКОМ вар п/о  ОСТАНКИНО</v>
          </cell>
          <cell r="D131">
            <v>30</v>
          </cell>
          <cell r="F131">
            <v>30</v>
          </cell>
        </row>
        <row r="132">
          <cell r="A132" t="str">
            <v>5341 СЕРВЕЛАТ ОХОТНИЧИЙ в/к в/у  ОСТАНКИНО</v>
          </cell>
          <cell r="D132">
            <v>304.89999999999998</v>
          </cell>
          <cell r="F132">
            <v>304.89999999999998</v>
          </cell>
        </row>
        <row r="133">
          <cell r="A133" t="str">
            <v>5483 ЭКСТРА Папа может с/к в/у 1/250 8шт.   ОСТАНКИНО</v>
          </cell>
          <cell r="D133">
            <v>603</v>
          </cell>
          <cell r="F133">
            <v>603</v>
          </cell>
        </row>
        <row r="134">
          <cell r="A134" t="str">
            <v>5544 Сервелат Финский в/к в/у_45с НОВАЯ ОСТАНКИНО</v>
          </cell>
          <cell r="D134">
            <v>803.76</v>
          </cell>
          <cell r="F134">
            <v>803.76</v>
          </cell>
        </row>
        <row r="135">
          <cell r="A135" t="str">
            <v>5682 САЛЯМИ МЕЛКОЗЕРНЕНАЯ с/к в/у 1/120_60с   ОСТАНКИНО</v>
          </cell>
          <cell r="D135">
            <v>1342</v>
          </cell>
          <cell r="F135">
            <v>1342</v>
          </cell>
        </row>
        <row r="136">
          <cell r="A136" t="str">
            <v>5706 АРОМАТНАЯ Папа может с/к в/у 1/250 8шт.  ОСТАНКИНО</v>
          </cell>
          <cell r="D136">
            <v>707</v>
          </cell>
          <cell r="F136">
            <v>707</v>
          </cell>
        </row>
        <row r="137">
          <cell r="A137" t="str">
            <v>5708 ПОСОЛЬСКАЯ Папа может с/к в/у ОСТАНКИНО</v>
          </cell>
          <cell r="D137">
            <v>90.8</v>
          </cell>
          <cell r="F137">
            <v>93.424000000000007</v>
          </cell>
        </row>
        <row r="138">
          <cell r="A138" t="str">
            <v>5820 СЛИВОЧНЫЕ Папа может сос п/о мгс 2*2_45с   ОСТАНКИНО</v>
          </cell>
          <cell r="D138">
            <v>48</v>
          </cell>
          <cell r="F138">
            <v>48</v>
          </cell>
        </row>
        <row r="139">
          <cell r="A139" t="str">
            <v>5851 ЭКСТРА Папа может вар п/о   ОСТАНКИНО</v>
          </cell>
          <cell r="D139">
            <v>491.35</v>
          </cell>
          <cell r="F139">
            <v>491.35</v>
          </cell>
        </row>
        <row r="140">
          <cell r="A140" t="str">
            <v>5931 ОХОТНИЧЬЯ Папа может с/к в/у 1/220 8шт.   ОСТАНКИНО</v>
          </cell>
          <cell r="D140">
            <v>677</v>
          </cell>
          <cell r="F140">
            <v>677</v>
          </cell>
        </row>
        <row r="141">
          <cell r="A141" t="str">
            <v>5981 МОЛОЧНЫЕ ТРАДИЦ. сос п/о мгс 1*6_45с   ОСТАНКИНО</v>
          </cell>
          <cell r="D141">
            <v>65.5</v>
          </cell>
          <cell r="F141">
            <v>65.5</v>
          </cell>
        </row>
        <row r="142">
          <cell r="A142" t="str">
            <v>6041 МОЛОЧНЫЕ К ЗАВТРАКУ сос п/о мгс 1*3  ОСТАНКИНО</v>
          </cell>
          <cell r="D142">
            <v>146</v>
          </cell>
          <cell r="F142">
            <v>146</v>
          </cell>
        </row>
        <row r="143">
          <cell r="A143" t="str">
            <v>6042 МОЛОЧНЫЕ К ЗАВТРАКУ сос п/о в/у 0.4кг   ОСТАНКИНО</v>
          </cell>
          <cell r="D143">
            <v>563</v>
          </cell>
          <cell r="F143">
            <v>563</v>
          </cell>
        </row>
        <row r="144">
          <cell r="A144" t="str">
            <v>6113 СОЧНЫЕ сос п/о мгс 1*6_Ашан  ОСТАНКИНО</v>
          </cell>
          <cell r="D144">
            <v>1001</v>
          </cell>
          <cell r="F144">
            <v>1001</v>
          </cell>
        </row>
        <row r="145">
          <cell r="A145" t="str">
            <v>6123 МОЛОЧНЫЕ КЛАССИЧЕСКИЕ ПМ сос п/о мгс 2*4   ОСТАНКИНО</v>
          </cell>
          <cell r="D145">
            <v>494</v>
          </cell>
          <cell r="F145">
            <v>494</v>
          </cell>
        </row>
        <row r="146">
          <cell r="A146" t="str">
            <v>6144 МОЛОЧНЫЕ ТРАДИЦ сос п/о в/у 1/360 (1+1) ОСТАНКИНО</v>
          </cell>
          <cell r="D146">
            <v>57</v>
          </cell>
          <cell r="F146">
            <v>57</v>
          </cell>
        </row>
        <row r="147">
          <cell r="A147" t="str">
            <v>6158 ВРЕМЯ ОЛИВЬЕ Папа может вар п/о 0.4кг   ОСТАНКИНО</v>
          </cell>
          <cell r="D147">
            <v>554</v>
          </cell>
          <cell r="F147">
            <v>554</v>
          </cell>
        </row>
        <row r="148">
          <cell r="A148" t="str">
            <v>6169 КАРБОНАД к/в с/н в/у 1/100*10_Х5 СТМ МФ  ОСТАНКИНО</v>
          </cell>
          <cell r="D148">
            <v>2</v>
          </cell>
          <cell r="F148">
            <v>2</v>
          </cell>
        </row>
        <row r="149">
          <cell r="A149" t="str">
            <v>6213 СЕРВЕЛАТ ФИНСКИЙ СН в/к в/у 0.35кг 8шт.  ОСТАНКИНО</v>
          </cell>
          <cell r="D149">
            <v>164</v>
          </cell>
          <cell r="F149">
            <v>164</v>
          </cell>
        </row>
        <row r="150">
          <cell r="A150" t="str">
            <v>6215 СЕРВЕЛАТ ОРЕХОВЫЙ СН в/к в/у 0.35кг 8шт  ОСТАНКИНО</v>
          </cell>
          <cell r="D150">
            <v>108</v>
          </cell>
          <cell r="F150">
            <v>108</v>
          </cell>
        </row>
        <row r="151">
          <cell r="A151" t="str">
            <v>6217 ШПИКАЧКИ ДОМАШНИЕ СН п/о мгс 0.4кг 8шт.  ОСТАНКИНО</v>
          </cell>
          <cell r="D151">
            <v>18</v>
          </cell>
          <cell r="F151">
            <v>18</v>
          </cell>
        </row>
        <row r="152">
          <cell r="A152" t="str">
            <v>6225 ИМПЕРСКАЯ И БАЛЫКОВАЯ в/к с/н мгс 1/90  ОСТАНКИНО</v>
          </cell>
          <cell r="D152">
            <v>222</v>
          </cell>
          <cell r="F152">
            <v>227</v>
          </cell>
        </row>
        <row r="153">
          <cell r="A153" t="str">
            <v>6227 МОЛОЧНЫЕ ТРАДИЦ. сос п/о мгс 0.6кг LTF  ОСТАНКИНО</v>
          </cell>
          <cell r="D153">
            <v>25</v>
          </cell>
          <cell r="F153">
            <v>25</v>
          </cell>
        </row>
        <row r="154">
          <cell r="A154" t="str">
            <v>6228 МЯСНОЕ АССОРТИ к/з с/н мгс 1/90 10шт.  ОСТАНКИНО</v>
          </cell>
          <cell r="D154">
            <v>342</v>
          </cell>
          <cell r="F154">
            <v>347</v>
          </cell>
        </row>
        <row r="155">
          <cell r="A155" t="str">
            <v>6233 БУЖЕНИНА ЗАПЕЧЕННАЯ с/н в/у 1/100 10шт.  ОСТАНКИНО</v>
          </cell>
          <cell r="D155">
            <v>150</v>
          </cell>
          <cell r="F155">
            <v>156</v>
          </cell>
        </row>
        <row r="156">
          <cell r="A156" t="str">
            <v>6241 ХОТ-ДОГ Папа может сос п/о мгс 0.38кг  ОСТАНКИНО</v>
          </cell>
          <cell r="D156">
            <v>107</v>
          </cell>
          <cell r="F156">
            <v>107</v>
          </cell>
        </row>
        <row r="157">
          <cell r="A157" t="str">
            <v>6247 ДОМАШНЯЯ Папа может вар п/о 0,4кг 8шт.  ОСТАНКИНО</v>
          </cell>
          <cell r="D157">
            <v>167</v>
          </cell>
          <cell r="F157">
            <v>167</v>
          </cell>
        </row>
        <row r="158">
          <cell r="A158" t="str">
            <v>6268 ГОВЯЖЬЯ Папа может вар п/о 0,4кг 8 шт.  ОСТАНКИНО</v>
          </cell>
          <cell r="D158">
            <v>220</v>
          </cell>
          <cell r="F158">
            <v>220</v>
          </cell>
        </row>
        <row r="159">
          <cell r="A159" t="str">
            <v>6281 СВИНИНА ДЕЛИКАТ. к/в мл/к в/у 0.3кг 45с  ОСТАНКИНО</v>
          </cell>
          <cell r="D159">
            <v>465</v>
          </cell>
          <cell r="F159">
            <v>467</v>
          </cell>
        </row>
        <row r="160">
          <cell r="A160" t="str">
            <v>6297 ФИЛЕЙНЫЕ сос ц/о в/у 1/270 12шт_45с  ОСТАНКИНО</v>
          </cell>
          <cell r="D160">
            <v>1011</v>
          </cell>
          <cell r="F160">
            <v>1011</v>
          </cell>
        </row>
        <row r="161">
          <cell r="A161" t="str">
            <v>6302 БАЛЫКОВАЯ СН в/к в/у 0.35кг 8шт.  ОСТАНКИНО</v>
          </cell>
          <cell r="D161">
            <v>63</v>
          </cell>
          <cell r="F161">
            <v>63</v>
          </cell>
        </row>
        <row r="162">
          <cell r="A162" t="str">
            <v>6303 МЯСНЫЕ Папа может сос п/о мгс 1.5*3  ОСТАНКИНО</v>
          </cell>
          <cell r="D162">
            <v>114.8</v>
          </cell>
          <cell r="F162">
            <v>114.8</v>
          </cell>
        </row>
        <row r="163">
          <cell r="A163" t="str">
            <v>6325 ДОКТОРСКАЯ ПРЕМИУМ вар п/о 0.4кг 8шт.  ОСТАНКИНО</v>
          </cell>
          <cell r="D163">
            <v>550</v>
          </cell>
          <cell r="F163">
            <v>550</v>
          </cell>
        </row>
        <row r="164">
          <cell r="A164" t="str">
            <v>6333 МЯСНАЯ Папа может вар п/о 0.4кг 8шт.  ОСТАНКИНО</v>
          </cell>
          <cell r="D164">
            <v>5087</v>
          </cell>
          <cell r="F164">
            <v>5087</v>
          </cell>
        </row>
        <row r="165">
          <cell r="A165" t="str">
            <v>6353 ЭКСТРА Папа может вар п/о 0.4кг 8шт.  ОСТАНКИНО</v>
          </cell>
          <cell r="D165">
            <v>1551</v>
          </cell>
          <cell r="F165">
            <v>1551</v>
          </cell>
        </row>
        <row r="166">
          <cell r="A166" t="str">
            <v>6392 ФИЛЕЙНАЯ Папа может вар п/о 0.4кг. ОСТАНКИНО</v>
          </cell>
          <cell r="D166">
            <v>3530</v>
          </cell>
          <cell r="F166">
            <v>3530</v>
          </cell>
        </row>
        <row r="167">
          <cell r="A167" t="str">
            <v>6427 КЛАССИЧЕСКАЯ ПМ вар п/о 0.35кг 8шт. ОСТАНКИНО</v>
          </cell>
          <cell r="D167">
            <v>1152</v>
          </cell>
          <cell r="F167">
            <v>1152</v>
          </cell>
        </row>
        <row r="168">
          <cell r="A168" t="str">
            <v>6428 СОЧНЫЙ ГРИЛЬ ПМ сос п/о мгс 0.45кг 8шт.  ОСТАНКИНО</v>
          </cell>
          <cell r="D168">
            <v>1</v>
          </cell>
          <cell r="F168">
            <v>1</v>
          </cell>
        </row>
        <row r="169">
          <cell r="A169" t="str">
            <v>6438 БОГАТЫРСКИЕ Папа Может сос п/о в/у 0,3кг  ОСТАНКИНО</v>
          </cell>
          <cell r="D169">
            <v>269</v>
          </cell>
          <cell r="F169">
            <v>269</v>
          </cell>
        </row>
        <row r="170">
          <cell r="A170" t="str">
            <v>6450 БЕКОН с/к с/н в/у 1/100 10шт.  ОСТАНКИНО</v>
          </cell>
          <cell r="D170">
            <v>4</v>
          </cell>
          <cell r="F170">
            <v>4</v>
          </cell>
        </row>
        <row r="171">
          <cell r="A171" t="str">
            <v>6453 ЭКСТРА Папа может с/к с/н в/у 1/100 14шт.   ОСТАНКИНО</v>
          </cell>
          <cell r="D171">
            <v>748</v>
          </cell>
          <cell r="F171">
            <v>748</v>
          </cell>
        </row>
        <row r="172">
          <cell r="A172" t="str">
            <v>6454 АРОМАТНАЯ с/к с/н в/у 1/100 14шт.  ОСТАНКИНО</v>
          </cell>
          <cell r="D172">
            <v>662</v>
          </cell>
          <cell r="F172">
            <v>662</v>
          </cell>
        </row>
        <row r="173">
          <cell r="A173" t="str">
            <v>6475 С СЫРОМ Папа может сос ц/о мгс 0.4кг6шт  ОСТАНКИНО</v>
          </cell>
          <cell r="D173">
            <v>171</v>
          </cell>
          <cell r="F173">
            <v>171</v>
          </cell>
        </row>
        <row r="174">
          <cell r="A174" t="str">
            <v>6500 КАРБОНАД к/в с/н в/у 1/150 8шт.  ОСТАНКИНО</v>
          </cell>
          <cell r="D174">
            <v>3</v>
          </cell>
          <cell r="F174">
            <v>3</v>
          </cell>
        </row>
        <row r="175">
          <cell r="A175" t="str">
            <v>6527 ШПИКАЧКИ СОЧНЫЕ ПМ сар б/о мгс 1*3 45с ОСТАНКИНО</v>
          </cell>
          <cell r="D175">
            <v>222</v>
          </cell>
          <cell r="F175">
            <v>222</v>
          </cell>
        </row>
        <row r="176">
          <cell r="A176" t="str">
            <v>6562 СЕРВЕЛАТ КАРЕЛЬСКИЙ СН в/к в/у 0,28кг  ОСТАНКИНО</v>
          </cell>
          <cell r="D176">
            <v>398</v>
          </cell>
          <cell r="F176">
            <v>398</v>
          </cell>
        </row>
        <row r="177">
          <cell r="A177" t="str">
            <v>6563 СЛИВОЧНЫЕ СН сос п/о мгс 1*6  ОСТАНКИНО</v>
          </cell>
          <cell r="D177">
            <v>38</v>
          </cell>
          <cell r="F177">
            <v>38</v>
          </cell>
        </row>
        <row r="178">
          <cell r="A178" t="str">
            <v>6590 СЛИВОЧНЫЕ СН сос п/о мгс 0.41кг 10шт.  ОСТАНКИНО</v>
          </cell>
          <cell r="D178">
            <v>61</v>
          </cell>
          <cell r="F178">
            <v>61</v>
          </cell>
        </row>
        <row r="179">
          <cell r="A179" t="str">
            <v>6592 ДОКТОРСКАЯ СН вар п/о  ОСТАНКИНО</v>
          </cell>
          <cell r="D179">
            <v>49.3</v>
          </cell>
          <cell r="F179">
            <v>49.3</v>
          </cell>
        </row>
        <row r="180">
          <cell r="A180" t="str">
            <v>6593 ДОКТОРСКАЯ СН вар п/о 0.45кг 8шт.  ОСТАНКИНО</v>
          </cell>
          <cell r="D180">
            <v>121</v>
          </cell>
          <cell r="F180">
            <v>121</v>
          </cell>
        </row>
        <row r="181">
          <cell r="A181" t="str">
            <v>6594 МОЛОЧНАЯ СН вар п/о  ОСТАНКИНО</v>
          </cell>
          <cell r="D181">
            <v>63.7</v>
          </cell>
          <cell r="F181">
            <v>63.7</v>
          </cell>
        </row>
        <row r="182">
          <cell r="A182" t="str">
            <v>6595 МОЛОЧНАЯ СН вар п/о 0.45кг 8шт.  ОСТАНКИНО</v>
          </cell>
          <cell r="D182">
            <v>97</v>
          </cell>
          <cell r="F182">
            <v>97</v>
          </cell>
        </row>
        <row r="183">
          <cell r="A183" t="str">
            <v>6597 РУССКАЯ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6601 ГОВЯЖЬИ СН сос п/о мгс 1*6  ОСТАНКИНО</v>
          </cell>
          <cell r="D184">
            <v>69</v>
          </cell>
          <cell r="F184">
            <v>69</v>
          </cell>
        </row>
        <row r="185">
          <cell r="A185" t="str">
            <v>6602 БАВАРСКИЕ ПМ сос ц/о мгс 0,35кг 8шт.  ОСТАНКИНО</v>
          </cell>
          <cell r="D185">
            <v>54</v>
          </cell>
          <cell r="F185">
            <v>54</v>
          </cell>
        </row>
        <row r="186">
          <cell r="A186" t="str">
            <v>6645 ВЕТЧ.КЛАССИЧЕСКАЯ СН п/о 0.8кг 4шт.  ОСТАНКИНО</v>
          </cell>
          <cell r="D186">
            <v>5</v>
          </cell>
          <cell r="F186">
            <v>5</v>
          </cell>
        </row>
        <row r="187">
          <cell r="A187" t="str">
            <v>6648 СОЧНЫЕ Папа может сар п/о мгс 1*3  ОСТАНКИНО</v>
          </cell>
          <cell r="D187">
            <v>6</v>
          </cell>
          <cell r="F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48</v>
          </cell>
          <cell r="F188">
            <v>48</v>
          </cell>
        </row>
        <row r="189">
          <cell r="A189" t="str">
            <v>6666 БОЯНСКАЯ Папа может п/к в/у 0,28кг 8 шт. ОСТАНКИНО</v>
          </cell>
          <cell r="D189">
            <v>944</v>
          </cell>
          <cell r="F189">
            <v>944</v>
          </cell>
        </row>
        <row r="190">
          <cell r="A190" t="str">
            <v>6669 ВЕНСКАЯ САЛЯМИ п/к в/у 0.28кг 8шт  ОСТАНКИНО</v>
          </cell>
          <cell r="D190">
            <v>459</v>
          </cell>
          <cell r="F190">
            <v>459</v>
          </cell>
        </row>
        <row r="191">
          <cell r="A191" t="str">
            <v>6683 СЕРВЕЛАТ ЗЕРНИСТЫЙ ПМ в/к в/у 0,35кг  ОСТАНКИНО</v>
          </cell>
          <cell r="D191">
            <v>1734</v>
          </cell>
          <cell r="F191">
            <v>1734</v>
          </cell>
        </row>
        <row r="192">
          <cell r="A192" t="str">
            <v>6684 СЕРВЕЛАТ КАРЕЛЬСКИЙ ПМ в/к в/у 0.28кг  ОСТАНКИНО</v>
          </cell>
          <cell r="D192">
            <v>1558</v>
          </cell>
          <cell r="F192">
            <v>1558</v>
          </cell>
        </row>
        <row r="193">
          <cell r="A193" t="str">
            <v>6689 СЕРВЕЛАТ ОХОТНИЧИЙ ПМ в/к в/у 0,35кг 8шт  ОСТАНКИНО</v>
          </cell>
          <cell r="D193">
            <v>3660</v>
          </cell>
          <cell r="F193">
            <v>3660</v>
          </cell>
        </row>
        <row r="194">
          <cell r="A194" t="str">
            <v>6692 СЕРВЕЛАТ ПРИМА в/к в/у 0.28кг 8шт.  ОСТАНКИНО</v>
          </cell>
          <cell r="D194">
            <v>462</v>
          </cell>
          <cell r="F194">
            <v>462</v>
          </cell>
        </row>
        <row r="195">
          <cell r="A195" t="str">
            <v>6697 СЕРВЕЛАТ ФИНСКИЙ ПМ в/к в/у 0,35кг 8шт.  ОСТАНКИНО</v>
          </cell>
          <cell r="D195">
            <v>3729</v>
          </cell>
          <cell r="F195">
            <v>3734</v>
          </cell>
        </row>
        <row r="196">
          <cell r="A196" t="str">
            <v>6713 СОЧНЫЙ ГРИЛЬ ПМ сос п/о мгс 0.41кг 8шт.  ОСТАНКИНО</v>
          </cell>
          <cell r="D196">
            <v>825</v>
          </cell>
          <cell r="F196">
            <v>825</v>
          </cell>
        </row>
        <row r="197">
          <cell r="A197" t="str">
            <v>6716 ОСОБАЯ Коровино (в сетке) 0.5кг 8шт.  ОСТАНКИНО</v>
          </cell>
          <cell r="D197">
            <v>148</v>
          </cell>
          <cell r="F197">
            <v>148</v>
          </cell>
        </row>
        <row r="198">
          <cell r="A198" t="str">
            <v>6722 СОЧНЫЕ ПМ сос п/о мгс 0,41кг 10шт.  ОСТАНКИНО</v>
          </cell>
          <cell r="D198">
            <v>2721</v>
          </cell>
          <cell r="F198">
            <v>2721</v>
          </cell>
        </row>
        <row r="199">
          <cell r="A199" t="str">
            <v>6726 СЛИВОЧНЫЕ ПМ сос п/о мгс 0.41кг 10шт.  ОСТАНКИНО</v>
          </cell>
          <cell r="D199">
            <v>1137</v>
          </cell>
          <cell r="F199">
            <v>1137</v>
          </cell>
        </row>
        <row r="200">
          <cell r="A200" t="str">
            <v>6734 ОСОБАЯ СО ШПИКОМ Коровино (в сетке) 0,5кг ОСТАНКИНО</v>
          </cell>
          <cell r="D200">
            <v>13</v>
          </cell>
          <cell r="F200">
            <v>13</v>
          </cell>
        </row>
        <row r="201">
          <cell r="A201" t="str">
            <v>6750 МОЛОЧНЫЕ ГОСТ СН сос п/о мгс 0,41 кг 10шт ОСТАНКИНО</v>
          </cell>
          <cell r="D201">
            <v>31</v>
          </cell>
          <cell r="F201">
            <v>31</v>
          </cell>
        </row>
        <row r="202">
          <cell r="A202" t="str">
            <v>6751 СЛИВОЧНЫЕ СН сос п/о мгс 0,41кг 10шт.  ОСТАНКИНО</v>
          </cell>
          <cell r="D202">
            <v>69</v>
          </cell>
          <cell r="F202">
            <v>69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60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104</v>
          </cell>
          <cell r="F205">
            <v>104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218</v>
          </cell>
          <cell r="F206">
            <v>219</v>
          </cell>
        </row>
        <row r="207">
          <cell r="A207" t="str">
            <v>БОНУС Z-ОСОБАЯ Коровино вар п/о (5324)  ОСТАНКИНО</v>
          </cell>
          <cell r="D207">
            <v>6</v>
          </cell>
          <cell r="F207">
            <v>6</v>
          </cell>
        </row>
        <row r="208">
          <cell r="A208" t="str">
            <v>БОНУС Z-ОСОБАЯ Коровино вар п/о 0.5кг_СНГ (6305)  ОСТАНКИНО</v>
          </cell>
          <cell r="D208">
            <v>1</v>
          </cell>
          <cell r="F208">
            <v>1</v>
          </cell>
        </row>
        <row r="209">
          <cell r="A209" t="str">
            <v>БОНУС СОЧНЫЕ сос п/о мгс 0.41кг_UZ (6087)  ОСТАНКИНО</v>
          </cell>
          <cell r="D209">
            <v>790</v>
          </cell>
          <cell r="F209">
            <v>790</v>
          </cell>
        </row>
        <row r="210">
          <cell r="A210" t="str">
            <v>БОНУС СОЧНЫЕ сос п/о мгс 1*6_UZ (6088)  ОСТАНКИНО</v>
          </cell>
          <cell r="D210">
            <v>347</v>
          </cell>
          <cell r="F210">
            <v>347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450</v>
          </cell>
        </row>
        <row r="212">
          <cell r="A212" t="str">
            <v>БОНУС_283  Сосиски Сочинки, ВЕС, ТМ Стародворье ПОКОМ</v>
          </cell>
          <cell r="F212">
            <v>306.16000000000003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166.136</v>
          </cell>
        </row>
        <row r="214">
          <cell r="A214" t="str">
            <v>БОНУС_Колбаса Докторская Особая ТМ Особый рецепт,  0,5кг, ПОКОМ</v>
          </cell>
          <cell r="D214">
            <v>2</v>
          </cell>
          <cell r="F214">
            <v>291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266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D216">
            <v>1</v>
          </cell>
          <cell r="F216">
            <v>92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206</v>
          </cell>
        </row>
        <row r="218">
          <cell r="A218" t="str">
            <v>Бутербродная вареная 0,47 кг шт.  СПК</v>
          </cell>
          <cell r="D218">
            <v>33</v>
          </cell>
          <cell r="F218">
            <v>33</v>
          </cell>
        </row>
        <row r="219">
          <cell r="A219" t="str">
            <v>Вацлавская вареная 400 гр.шт.  СПК</v>
          </cell>
          <cell r="D219">
            <v>8</v>
          </cell>
          <cell r="F219">
            <v>8</v>
          </cell>
        </row>
        <row r="220">
          <cell r="A220" t="str">
            <v>Вацлавская п/к (черева) 390 гр.шт. термоус.пак  СПК</v>
          </cell>
          <cell r="D220">
            <v>37</v>
          </cell>
          <cell r="F220">
            <v>37</v>
          </cell>
        </row>
        <row r="221">
          <cell r="A221" t="str">
            <v>Ветчина Вацлавская 400 гр.шт.  СПК</v>
          </cell>
          <cell r="D221">
            <v>3</v>
          </cell>
          <cell r="F221">
            <v>3</v>
          </cell>
        </row>
        <row r="222">
          <cell r="A222" t="str">
            <v>Гауда сыр, 45% ж (брус), ТМ Сыробогатов  Линия</v>
          </cell>
          <cell r="F222">
            <v>54.034999999999997</v>
          </cell>
        </row>
        <row r="223">
          <cell r="A223" t="str">
            <v>Голландский сыр 45%ж, 180г, фасованный Сыробогатов   Линия</v>
          </cell>
          <cell r="F223">
            <v>36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2</v>
          </cell>
          <cell r="F224">
            <v>205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158</v>
          </cell>
          <cell r="F225">
            <v>1302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319</v>
          </cell>
          <cell r="F226">
            <v>1048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184</v>
          </cell>
        </row>
        <row r="228">
          <cell r="A228" t="str">
            <v>Готовые чебуреки Сочный мегачебурек.Готовые жареные.ВЕС  ПОКОМ</v>
          </cell>
          <cell r="F228">
            <v>7.64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50</v>
          </cell>
          <cell r="F229">
            <v>50</v>
          </cell>
        </row>
        <row r="230">
          <cell r="A230" t="str">
            <v>Дельгаро с/в "Эликатессе" 140 гр.шт.  СПК</v>
          </cell>
          <cell r="D230">
            <v>94</v>
          </cell>
          <cell r="F230">
            <v>94</v>
          </cell>
        </row>
        <row r="231">
          <cell r="A231" t="str">
            <v>Деревенская рубленая вареная 350 гр.шт. термоус. пак.  СПК</v>
          </cell>
          <cell r="D231">
            <v>19</v>
          </cell>
          <cell r="F231">
            <v>19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92</v>
          </cell>
          <cell r="F232">
            <v>92</v>
          </cell>
        </row>
        <row r="233">
          <cell r="A233" t="str">
            <v>Для супа с луком сыр плавленый 45%ж, фольга 80г, ТМ Сыробогатов (150 суток)  Линия</v>
          </cell>
          <cell r="F233">
            <v>504</v>
          </cell>
        </row>
        <row r="234">
          <cell r="A234" t="str">
            <v>Докторская вареная в/с 0,47 кг шт.  СПК</v>
          </cell>
          <cell r="D234">
            <v>10</v>
          </cell>
          <cell r="F234">
            <v>10</v>
          </cell>
        </row>
        <row r="235">
          <cell r="A235" t="str">
            <v>Докторская вареная термоус.пак. "Высокий вкус"  СПК</v>
          </cell>
          <cell r="D235">
            <v>107.559</v>
          </cell>
          <cell r="F235">
            <v>107.559</v>
          </cell>
        </row>
        <row r="236">
          <cell r="A236" t="str">
            <v>Домашняя п/к "Сибирский стандарт" (черева) (в ср.защ.атм.)  СПК</v>
          </cell>
          <cell r="D236">
            <v>108</v>
          </cell>
          <cell r="F236">
            <v>108</v>
          </cell>
        </row>
        <row r="237">
          <cell r="A237" t="str">
            <v>Дружба сыр плавленый 50% ж, фольга 80г, ТМ Сыробогатов (150 суток)   Линия</v>
          </cell>
          <cell r="F237">
            <v>1512</v>
          </cell>
        </row>
        <row r="238">
          <cell r="A238" t="str">
            <v>Дружба сыр плавленый, ванночка 45% ж, 200г ТМ Сыробогатов  Линия</v>
          </cell>
          <cell r="F238">
            <v>300</v>
          </cell>
        </row>
        <row r="239">
          <cell r="A239" t="str">
            <v>Жар-боллы с курочкой и сыром, ВЕС ТМ Зареченские  ПОКОМ</v>
          </cell>
          <cell r="F239">
            <v>143.4</v>
          </cell>
        </row>
        <row r="240">
          <cell r="A240" t="str">
            <v>Жар-ладушки с мясом ТМ Зареченские ВЕС ПОКОМ</v>
          </cell>
          <cell r="F240">
            <v>206.30099999999999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18.501000000000001</v>
          </cell>
        </row>
        <row r="242">
          <cell r="A242" t="str">
            <v>Жар-ладушки с яблоком и грушей ТМ Зареченские ВЕС ПОКОМ</v>
          </cell>
          <cell r="F242">
            <v>33.299999999999997</v>
          </cell>
        </row>
        <row r="243">
          <cell r="A243" t="str">
            <v>ЖАР-мени ВЕС ТМ Зареченские  ПОКОМ</v>
          </cell>
          <cell r="F243">
            <v>73.7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3</v>
          </cell>
        </row>
        <row r="245">
          <cell r="A245" t="str">
            <v>Карбонад Юбилейный термоус.пак.  СПК</v>
          </cell>
          <cell r="D245">
            <v>17</v>
          </cell>
          <cell r="F245">
            <v>17</v>
          </cell>
        </row>
        <row r="246">
          <cell r="A246" t="str">
            <v>Классика с/к 235 гр.шт. "Высокий вкус"  СПК</v>
          </cell>
          <cell r="D246">
            <v>129</v>
          </cell>
          <cell r="F246">
            <v>129</v>
          </cell>
        </row>
        <row r="247">
          <cell r="A247" t="str">
            <v>Классическая с/к "Сибирский стандарт" 560 гр.шт.  СПК</v>
          </cell>
          <cell r="D247">
            <v>4500</v>
          </cell>
          <cell r="F247">
            <v>4500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297</v>
          </cell>
          <cell r="F248">
            <v>297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227</v>
          </cell>
          <cell r="F249">
            <v>227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93</v>
          </cell>
          <cell r="F250">
            <v>93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11</v>
          </cell>
          <cell r="F251">
            <v>11</v>
          </cell>
        </row>
        <row r="252">
          <cell r="A252" t="str">
            <v>Король сыров с аром топл мол сыр 40% ж, "Сыробогатов" 200г (флоупак)  Линия</v>
          </cell>
          <cell r="F252">
            <v>60</v>
          </cell>
        </row>
        <row r="253">
          <cell r="A253" t="str">
            <v>Король сыров с ароматом топленого молока сыр, 40% ж (брус) ТМ "Сыробогатов", г. Орёл  Линия</v>
          </cell>
          <cell r="F253">
            <v>190.73500000000001</v>
          </cell>
        </row>
        <row r="254">
          <cell r="A254" t="str">
            <v>Король сыров со вкусом топлен.молока сыр плавл, ванночка 55%ж, 200г, Сыробогатов (180 суток) ЛИНИЯ</v>
          </cell>
          <cell r="F254">
            <v>120</v>
          </cell>
        </row>
        <row r="255">
          <cell r="A255" t="str">
            <v>Король сыров со вкусом топленого молока сыр 40%ж, 180 г. фасованный «Сыробогатов»  Линия</v>
          </cell>
          <cell r="F255">
            <v>36</v>
          </cell>
        </row>
        <row r="256">
          <cell r="A256" t="str">
            <v>Король сыров со вкусом топленого молока сыр плавленый 45%ж,ТМ Сыробогатов,130 г слайсы  Линия</v>
          </cell>
          <cell r="F256">
            <v>60</v>
          </cell>
        </row>
        <row r="257">
          <cell r="A257" t="str">
            <v>Костромской ИТ сыр 45% ж (брус) ТМ "Сыробогатов", г. Орёл  Линия</v>
          </cell>
          <cell r="F257">
            <v>17.61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293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27</v>
          </cell>
          <cell r="F259">
            <v>463</v>
          </cell>
        </row>
        <row r="260">
          <cell r="A260" t="str">
            <v>Ла Фаворте с/в "Эликатессе" 140 гр.шт.  СПК</v>
          </cell>
          <cell r="D260">
            <v>195</v>
          </cell>
          <cell r="F260">
            <v>202</v>
          </cell>
        </row>
        <row r="261">
          <cell r="A261" t="str">
            <v>Ливерная Печеночная "Просто выгодно" 0,3 кг.шт.  СПК</v>
          </cell>
          <cell r="D261">
            <v>46</v>
          </cell>
          <cell r="F261">
            <v>46</v>
          </cell>
        </row>
        <row r="262">
          <cell r="A262" t="str">
            <v>Любительская вареная термоус.пак. "Высокий вкус"  СПК</v>
          </cell>
          <cell r="D262">
            <v>75</v>
          </cell>
          <cell r="F262">
            <v>75</v>
          </cell>
        </row>
        <row r="263">
          <cell r="A263" t="str">
            <v>Маасдам сыр фасованный 45%ж (флоупак), "Сыробогатов" 200г  Линия</v>
          </cell>
          <cell r="F263">
            <v>60</v>
          </cell>
        </row>
        <row r="264">
          <cell r="A264" t="str">
            <v>Маасдам сыр, 45% ж (цилиндр), ТМ Сыробогатов, г. Орёл  Линия</v>
          </cell>
          <cell r="F264">
            <v>32.978999999999999</v>
          </cell>
        </row>
        <row r="265">
          <cell r="A265" t="str">
            <v>Масло Крестьянское сладко-сливочное несоленое, 72,5% ж, 175 г.(24 шт/кор), ТМ Сыробогатов  Линия</v>
          </cell>
          <cell r="F265">
            <v>48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27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65.5</v>
          </cell>
        </row>
        <row r="268">
          <cell r="A268" t="str">
            <v>Мусульманская вареная "Просто выгодно"  СПК</v>
          </cell>
          <cell r="D268">
            <v>33</v>
          </cell>
          <cell r="F268">
            <v>33</v>
          </cell>
        </row>
        <row r="269">
          <cell r="A269" t="str">
            <v>Мусульманская п/к "Просто выгодно" термофор.пак.  СПК</v>
          </cell>
          <cell r="D269">
            <v>19</v>
          </cell>
          <cell r="F269">
            <v>19</v>
          </cell>
        </row>
        <row r="270">
          <cell r="A270" t="str">
            <v>Мясное ассорти сыр плавл. круг 130 г., 50%ж, ТМ Сыробогатов,  Линия</v>
          </cell>
          <cell r="F270">
            <v>36</v>
          </cell>
        </row>
        <row r="271">
          <cell r="A271" t="str">
            <v>Наггетсы из печи 0,25кг ТМ Вязанка ТС Няняггетсы Сливушки замор.  ПОКОМ</v>
          </cell>
          <cell r="D271">
            <v>2</v>
          </cell>
          <cell r="F271">
            <v>1539</v>
          </cell>
        </row>
        <row r="272">
          <cell r="A272" t="str">
            <v>Наггетсы Нагетосы Сочная курочка ТМ Горячая штучка 0,25 кг зам  ПОКОМ</v>
          </cell>
          <cell r="D272">
            <v>2</v>
          </cell>
          <cell r="F272">
            <v>1316</v>
          </cell>
        </row>
        <row r="273">
          <cell r="A273" t="str">
            <v>Наггетсы с индейкой 0,25кг ТМ Вязанка ТС Няняггетсы Сливушки НД2 замор.  ПОКОМ</v>
          </cell>
          <cell r="D273">
            <v>4</v>
          </cell>
          <cell r="F273">
            <v>1308</v>
          </cell>
        </row>
        <row r="274">
          <cell r="A274" t="str">
            <v>Наггетсы с куриным филе и сыром ТМ Вязанка 0,25 кг ПОКОМ</v>
          </cell>
          <cell r="F274">
            <v>86</v>
          </cell>
        </row>
        <row r="275">
          <cell r="A275" t="str">
            <v>Наггетсы Хрустящие ТМ Зареченские. ВЕС ПОКОМ</v>
          </cell>
          <cell r="F275">
            <v>236.5</v>
          </cell>
        </row>
        <row r="276">
          <cell r="A276" t="str">
            <v>Оригинальная с перцем с/к  СПК</v>
          </cell>
          <cell r="D276">
            <v>286.858</v>
          </cell>
          <cell r="F276">
            <v>288.45800000000003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3240</v>
          </cell>
          <cell r="F277">
            <v>3240</v>
          </cell>
        </row>
        <row r="278">
          <cell r="A278" t="str">
            <v>Особая вареная  СПК</v>
          </cell>
          <cell r="D278">
            <v>10.5</v>
          </cell>
          <cell r="F278">
            <v>10.5</v>
          </cell>
        </row>
        <row r="279">
          <cell r="A279" t="str">
            <v>Пармезан сыр 40% ж, 200 г, фасованный "Сыробогатов" (12 шт)  Линия</v>
          </cell>
          <cell r="F279">
            <v>12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16</v>
          </cell>
          <cell r="F280">
            <v>17</v>
          </cell>
        </row>
        <row r="281">
          <cell r="A281" t="str">
            <v>Пельмени Grandmeni со сливочным маслом Горячая штучка 0,75 кг ПОКОМ</v>
          </cell>
          <cell r="F281">
            <v>323</v>
          </cell>
        </row>
        <row r="282">
          <cell r="A282" t="str">
            <v>Пельмени Бигбули #МЕГАВКУСИЩЕ с сочной грудинкой 0,43 кг  ПОКОМ</v>
          </cell>
          <cell r="F282">
            <v>56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560</v>
          </cell>
        </row>
        <row r="284">
          <cell r="A284" t="str">
            <v>Пельмени Бигбули с мясом, Горячая штучка 0,43кг  ПОКОМ</v>
          </cell>
          <cell r="F284">
            <v>85</v>
          </cell>
        </row>
        <row r="285">
          <cell r="A285" t="str">
            <v>Пельмени Бигбули с мясом, Горячая штучка 0,9кг  ПОКОМ</v>
          </cell>
          <cell r="D285">
            <v>696</v>
          </cell>
          <cell r="F285">
            <v>916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</v>
          </cell>
          <cell r="F286">
            <v>683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142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154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4</v>
          </cell>
          <cell r="F289">
            <v>946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6</v>
          </cell>
          <cell r="F290">
            <v>613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F291">
            <v>1115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7</v>
          </cell>
          <cell r="F292">
            <v>1639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7</v>
          </cell>
          <cell r="F293">
            <v>635</v>
          </cell>
        </row>
        <row r="294">
          <cell r="A294" t="str">
            <v>Пельмени Левантские ТМ Особый рецепт 0,8 кг  ПОКОМ</v>
          </cell>
          <cell r="F294">
            <v>7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F295">
            <v>100</v>
          </cell>
        </row>
        <row r="296">
          <cell r="A296" t="str">
            <v>Пельмени Мясорубские ТМ Стародворье фоупак равиоли 0,7 кг  ПОКОМ</v>
          </cell>
          <cell r="F296">
            <v>784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D297">
            <v>4</v>
          </cell>
          <cell r="F297">
            <v>188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F298">
            <v>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385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468</v>
          </cell>
        </row>
        <row r="301">
          <cell r="A301" t="str">
            <v>Пельмени Сочные сфера 0,9 кг ТМ Стародворье ПОКОМ</v>
          </cell>
          <cell r="F301">
            <v>211</v>
          </cell>
        </row>
        <row r="302">
          <cell r="A302" t="str">
            <v>Пипперони с/к "Эликатессе" 0,10 кг.шт.  СПК</v>
          </cell>
          <cell r="D302">
            <v>4</v>
          </cell>
          <cell r="F302">
            <v>4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По-Австрийски с/к 260 гр.шт. "Высокий вкус"  СПК</v>
          </cell>
          <cell r="D304">
            <v>145</v>
          </cell>
          <cell r="F304">
            <v>145</v>
          </cell>
        </row>
        <row r="305">
          <cell r="A305" t="str">
            <v>Покровская вареная 0,47 кг шт.  СПК</v>
          </cell>
          <cell r="D305">
            <v>11</v>
          </cell>
          <cell r="F305">
            <v>11</v>
          </cell>
        </row>
        <row r="306">
          <cell r="A306" t="str">
            <v>Пошехонский ИТ сыр 45% ж (брус) ТМ "Сыробогатов", г. Орёл  Линия</v>
          </cell>
          <cell r="F306">
            <v>17.149999999999999</v>
          </cell>
        </row>
        <row r="307">
          <cell r="A307" t="str">
            <v>Продукт МСЗЖ Фермерский 50% (3 кг брус)  ОСТАНКИНО</v>
          </cell>
          <cell r="D307">
            <v>117</v>
          </cell>
          <cell r="F307">
            <v>117</v>
          </cell>
        </row>
        <row r="308">
          <cell r="A308" t="str">
            <v>С беконом сыр плав, 130г слайсы, 45%ж, ТМ Сыробогатов  Линия</v>
          </cell>
          <cell r="F308">
            <v>96</v>
          </cell>
        </row>
        <row r="309">
          <cell r="A309" t="str">
            <v>С беконом сыр плав, 200г, ванночка 50%ж, ТМ Сыробогатов (180 суток)  Линия</v>
          </cell>
          <cell r="F309">
            <v>120</v>
          </cell>
        </row>
        <row r="310">
          <cell r="A310" t="str">
            <v>С ветчиной сыр плавл. круг 130 г 50% ж, ТМ Сыробогатов, (180 суток)  Линия</v>
          </cell>
          <cell r="F310">
            <v>60</v>
          </cell>
        </row>
        <row r="311">
          <cell r="A311" t="str">
            <v>С ветчиной сыр плавленый 50% ж, фольга 80г, ТМ Сыробогатов (150 суток)  Линия</v>
          </cell>
          <cell r="F311">
            <v>720</v>
          </cell>
        </row>
        <row r="312">
          <cell r="A312" t="str">
            <v>С ветчиной сыр плавленый, ванночка 50% ж, 200 гр, Сыробогатов (180 суток)   ЛИНИЯ</v>
          </cell>
          <cell r="F312">
            <v>120</v>
          </cell>
        </row>
        <row r="313">
          <cell r="A313" t="str">
            <v>С грибами сыр плавленый 50% ж, фольга 80г, ТМ Сыробогатов (150 суток)  Линия</v>
          </cell>
          <cell r="F313">
            <v>504</v>
          </cell>
        </row>
        <row r="314">
          <cell r="A314" t="str">
            <v>С грибами сыр плавленый, ванночка 50% ж, 400 гр, Сыробогатов (180 суток)   ЛИНИЯ</v>
          </cell>
          <cell r="F314">
            <v>240</v>
          </cell>
        </row>
        <row r="315">
          <cell r="A315" t="str">
            <v>Салями Трюфель с/в "Эликатессе" 0,16 кг.шт.  СПК</v>
          </cell>
          <cell r="D315">
            <v>186</v>
          </cell>
          <cell r="F315">
            <v>191</v>
          </cell>
        </row>
        <row r="316">
          <cell r="A316" t="str">
            <v>Салями Финская с/к 235 гр.шт. "Высокий вкус"  СПК</v>
          </cell>
          <cell r="D316">
            <v>103</v>
          </cell>
          <cell r="F316">
            <v>103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107</v>
          </cell>
          <cell r="F317">
            <v>107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52.5</v>
          </cell>
          <cell r="F318">
            <v>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4</v>
          </cell>
          <cell r="F319">
            <v>4</v>
          </cell>
        </row>
        <row r="320">
          <cell r="A320" t="str">
            <v>Семейная с чесночком вареная (СПК+СКМ)  СПК</v>
          </cell>
          <cell r="D320">
            <v>750</v>
          </cell>
          <cell r="F320">
            <v>750</v>
          </cell>
        </row>
        <row r="321">
          <cell r="A321" t="str">
            <v>Семейная с чесночком Экстра вареная  СПК</v>
          </cell>
          <cell r="D321">
            <v>68.7</v>
          </cell>
          <cell r="F321">
            <v>68.7</v>
          </cell>
        </row>
        <row r="322">
          <cell r="A322" t="str">
            <v>Семейная с чесночком Экстра вареная 0,5 кг.шт.  СПК</v>
          </cell>
          <cell r="D322">
            <v>4</v>
          </cell>
          <cell r="F322">
            <v>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33</v>
          </cell>
          <cell r="F323">
            <v>33</v>
          </cell>
        </row>
        <row r="324">
          <cell r="A324" t="str">
            <v>Сервелат Финский в/к 0,38 кг.шт. термофор.пак.  СПК</v>
          </cell>
          <cell r="D324">
            <v>20</v>
          </cell>
          <cell r="F324">
            <v>20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</v>
          </cell>
          <cell r="F325">
            <v>10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224</v>
          </cell>
          <cell r="F327">
            <v>224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Сливочный плавленый продукт 60% ж, 180 г, ТМ Свежая марка  Линия</v>
          </cell>
          <cell r="F329">
            <v>60</v>
          </cell>
        </row>
        <row r="330">
          <cell r="A330" t="str">
            <v>Сливочный плавленый продукт 60% ж, 350 г, ТМ Свежая марка  Линия</v>
          </cell>
          <cell r="F330">
            <v>8</v>
          </cell>
        </row>
        <row r="331">
          <cell r="A331" t="str">
            <v>Сливочный сыр плав, 130 г слайсы, 45%ж, ТМ Сыробогатов  Линия</v>
          </cell>
          <cell r="F331">
            <v>84</v>
          </cell>
        </row>
        <row r="332">
          <cell r="A332" t="str">
            <v>Сливочный сыр плавленый 50% ж, фольга 80г, ТМ Сыробогатов (150 суток)  Линия</v>
          </cell>
          <cell r="F332">
            <v>2016</v>
          </cell>
        </row>
        <row r="333">
          <cell r="A333" t="str">
            <v>Сливочный сыр плавленый 50%, ж.ТМ Сыробогатов, круг 130 г. (180 суток)  Линия</v>
          </cell>
          <cell r="F333">
            <v>60</v>
          </cell>
        </row>
        <row r="334">
          <cell r="A334" t="str">
            <v>Сливочный сыр, 50% ж (брус), ТМ "Сыробогатов", г. Орёл  Линия</v>
          </cell>
          <cell r="F334">
            <v>126.79</v>
          </cell>
        </row>
        <row r="335">
          <cell r="A335" t="str">
            <v>Сметанковый сыр 50% ж, 180 г, фасованный Сыробогатов   Линия</v>
          </cell>
          <cell r="F335">
            <v>36</v>
          </cell>
        </row>
        <row r="336">
          <cell r="A336" t="str">
            <v>Сметанковый сыр, 50% ж (брус), ТМ "Сыробогатов", г. Орёл  Линия</v>
          </cell>
          <cell r="F336">
            <v>73.650000000000006</v>
          </cell>
        </row>
        <row r="337">
          <cell r="A337" t="str">
            <v>Со вкусом ветчины плавленый продукт 55% ж, 180 г ТМ Свежая марка  Линия</v>
          </cell>
          <cell r="F337">
            <v>120</v>
          </cell>
        </row>
        <row r="338">
          <cell r="A338" t="str">
            <v>Со вкусом грибов плавленый продукт 55% ж, 180 г ТМ Свежая марка  Линия</v>
          </cell>
          <cell r="F338">
            <v>204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372</v>
          </cell>
          <cell r="F340">
            <v>372</v>
          </cell>
        </row>
        <row r="341">
          <cell r="A341" t="str">
            <v>Сосиски "Молочные"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31</v>
          </cell>
          <cell r="F342">
            <v>31</v>
          </cell>
        </row>
        <row r="343">
          <cell r="A343" t="str">
            <v>Сосиски Хот-дог ВЕС (лоток с ср.защ.атм.)   СПК</v>
          </cell>
          <cell r="D343">
            <v>4</v>
          </cell>
          <cell r="F343">
            <v>4</v>
          </cell>
        </row>
        <row r="344">
          <cell r="A344" t="str">
            <v>Сыр "Пармезан" 40% колотый 100 гр  ОСТАНКИНО</v>
          </cell>
          <cell r="D344">
            <v>6</v>
          </cell>
          <cell r="F344">
            <v>6</v>
          </cell>
        </row>
        <row r="345">
          <cell r="A345" t="str">
            <v>Сыр "Пармезан" 40% кусок 180 гр  ОСТАНКИНО</v>
          </cell>
          <cell r="D345">
            <v>17</v>
          </cell>
          <cell r="F345">
            <v>17</v>
          </cell>
        </row>
        <row r="346">
          <cell r="A346" t="str">
            <v>Сыр Боккончини копченый 40% 100 гр.  ОСТАНКИНО</v>
          </cell>
          <cell r="D346">
            <v>18</v>
          </cell>
          <cell r="F346">
            <v>18</v>
          </cell>
        </row>
        <row r="347">
          <cell r="A347" t="str">
            <v>Сыр Останкино "Алтайский Gold" 50% вес  ОСТАНКИНО</v>
          </cell>
          <cell r="D347">
            <v>4.5</v>
          </cell>
          <cell r="F347">
            <v>4.5</v>
          </cell>
        </row>
        <row r="348">
          <cell r="A348" t="str">
            <v>Сыр Папа Может Гауда  45% 200гр     Останкино</v>
          </cell>
          <cell r="D348">
            <v>203</v>
          </cell>
          <cell r="F348">
            <v>204</v>
          </cell>
        </row>
        <row r="349">
          <cell r="A349" t="str">
            <v>Сыр Папа Может Гауда  45% вес     Останкино</v>
          </cell>
          <cell r="D349">
            <v>19.5</v>
          </cell>
          <cell r="F349">
            <v>19.5</v>
          </cell>
        </row>
        <row r="350">
          <cell r="A350" t="str">
            <v>Сыр Папа Может Голландский  45% 200гр     Останкино</v>
          </cell>
          <cell r="D350">
            <v>320</v>
          </cell>
          <cell r="F350">
            <v>324</v>
          </cell>
        </row>
        <row r="351">
          <cell r="A351" t="str">
            <v>Сыр Папа Может Голландский  45% вес      Останкино</v>
          </cell>
          <cell r="D351">
            <v>21.22</v>
          </cell>
          <cell r="F351">
            <v>21.22</v>
          </cell>
        </row>
        <row r="352">
          <cell r="A352" t="str">
            <v>Сыр Папа Может Голландский 45%, нарез, 125г (9 шт)  Останкино</v>
          </cell>
          <cell r="D352">
            <v>23</v>
          </cell>
          <cell r="F352">
            <v>23</v>
          </cell>
        </row>
        <row r="353">
          <cell r="A353" t="str">
            <v>Сыр Папа Может Министерский 45% 200г  Останкино</v>
          </cell>
          <cell r="D353">
            <v>10</v>
          </cell>
          <cell r="F353">
            <v>10</v>
          </cell>
        </row>
        <row r="354">
          <cell r="A354" t="str">
            <v>Сыр Папа Может Министерский 50%, нарезка 125г  Останкино</v>
          </cell>
          <cell r="D354">
            <v>2</v>
          </cell>
          <cell r="F354">
            <v>2</v>
          </cell>
        </row>
        <row r="355">
          <cell r="A355" t="str">
            <v>Сыр Папа Может Российский  50% 200гр    Останкино</v>
          </cell>
          <cell r="D355">
            <v>491</v>
          </cell>
          <cell r="F355">
            <v>493</v>
          </cell>
        </row>
        <row r="356">
          <cell r="A356" t="str">
            <v>Сыр Папа Может Российский  50% вес    Останкино</v>
          </cell>
          <cell r="D356">
            <v>84.084999999999994</v>
          </cell>
          <cell r="F356">
            <v>84.084999999999994</v>
          </cell>
        </row>
        <row r="357">
          <cell r="A357" t="str">
            <v>Сыр Папа Может Российский 50%, нарезка 125г  Останкино</v>
          </cell>
          <cell r="D357">
            <v>40</v>
          </cell>
          <cell r="F357">
            <v>40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72.631</v>
          </cell>
          <cell r="F358">
            <v>72.631</v>
          </cell>
        </row>
        <row r="359">
          <cell r="A359" t="str">
            <v>Сыр Папа Может Тильзитер   45% 200гр     Останкино</v>
          </cell>
          <cell r="D359">
            <v>238</v>
          </cell>
          <cell r="F359">
            <v>245</v>
          </cell>
        </row>
        <row r="360">
          <cell r="A360" t="str">
            <v>Сыр Папа Может Тильзитер   45% вес      Останкино</v>
          </cell>
          <cell r="D360">
            <v>52</v>
          </cell>
          <cell r="F360">
            <v>52</v>
          </cell>
        </row>
        <row r="361">
          <cell r="A361" t="str">
            <v>Сыр Папа Может Тильзитер 50%, нарезка 125г  Останкино</v>
          </cell>
          <cell r="D361">
            <v>6</v>
          </cell>
          <cell r="F361">
            <v>6</v>
          </cell>
        </row>
        <row r="362">
          <cell r="A362" t="str">
            <v>Сыр Папа Может Эдам 45% вес (=3,5кг)  Останкино</v>
          </cell>
          <cell r="D362">
            <v>21</v>
          </cell>
          <cell r="F362">
            <v>21</v>
          </cell>
        </row>
        <row r="363">
          <cell r="A363" t="str">
            <v>Сыр Плавл. Сливочный 55% 190гр  Останкино</v>
          </cell>
          <cell r="D363">
            <v>26</v>
          </cell>
          <cell r="F363">
            <v>26</v>
          </cell>
        </row>
        <row r="364">
          <cell r="A364" t="str">
            <v>Сыр рассольный жирный Чечил 45% 100 гр  ОСТАНКИНО</v>
          </cell>
          <cell r="D364">
            <v>43</v>
          </cell>
          <cell r="F364">
            <v>43</v>
          </cell>
        </row>
        <row r="365">
          <cell r="A365" t="str">
            <v>Сыр рассольный жирный Чечил копченый 45% 100 гр  ОСТАНКИНО</v>
          </cell>
          <cell r="D365">
            <v>30</v>
          </cell>
          <cell r="F365">
            <v>30</v>
          </cell>
        </row>
        <row r="366">
          <cell r="A366" t="str">
            <v>Сыр Скаморца свежий 40% 100 гр.  ОСТАНКИНО</v>
          </cell>
          <cell r="D366">
            <v>4</v>
          </cell>
          <cell r="F366">
            <v>4</v>
          </cell>
        </row>
        <row r="367">
          <cell r="A367" t="str">
            <v>Сыр Творож. с Зеленью 140 гр.  ОСТАНКИНО</v>
          </cell>
          <cell r="D367">
            <v>22</v>
          </cell>
          <cell r="F367">
            <v>23</v>
          </cell>
        </row>
        <row r="368">
          <cell r="A368" t="str">
            <v>Сыр Творож. Сливочный 140 гр  ОСТАНКИНО</v>
          </cell>
          <cell r="D368">
            <v>38</v>
          </cell>
          <cell r="F368">
            <v>39</v>
          </cell>
        </row>
        <row r="369">
          <cell r="A369" t="str">
            <v>Сыч/Прод Коровино Российский 50% 200г НОВАЯ СЗМЖ  ОСТАНКИНО</v>
          </cell>
          <cell r="D369">
            <v>27</v>
          </cell>
          <cell r="F369">
            <v>27</v>
          </cell>
        </row>
        <row r="370">
          <cell r="A370" t="str">
            <v>Сыч/Прод Коровино Российский 50% 200г СЗМЖ  ОСТАНКИНО</v>
          </cell>
          <cell r="D370">
            <v>69</v>
          </cell>
          <cell r="F370">
            <v>69</v>
          </cell>
        </row>
        <row r="371">
          <cell r="A371" t="str">
            <v>Сыч/Прод Коровино Российский Оригин 50% ВЕС (5 кг)  ОСТАНКИНО</v>
          </cell>
          <cell r="D371">
            <v>5</v>
          </cell>
          <cell r="F371">
            <v>5</v>
          </cell>
        </row>
        <row r="372">
          <cell r="A372" t="str">
            <v>Сыч/Прод Коровино Российский Оригин 50% ВЕС НОВАЯ (5 кг)  ОСТАНКИНО</v>
          </cell>
          <cell r="D372">
            <v>15</v>
          </cell>
          <cell r="F372">
            <v>15</v>
          </cell>
        </row>
        <row r="373">
          <cell r="A373" t="str">
            <v>Сыч/Прод Коровино Тильзитер 50% 200г СЗМЖ  ОСТАНКИНО</v>
          </cell>
          <cell r="D373">
            <v>81</v>
          </cell>
          <cell r="F373">
            <v>81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18</v>
          </cell>
          <cell r="F374">
            <v>18</v>
          </cell>
        </row>
        <row r="375">
          <cell r="A375" t="str">
            <v>Сыч/Прод Коровино Тильзитер Оригин 50% ВЕС НОВАЯ (5 кг брус) СЗМЖ  ОСТАНКИНО</v>
          </cell>
          <cell r="D375">
            <v>23</v>
          </cell>
          <cell r="F375">
            <v>23</v>
          </cell>
        </row>
        <row r="376">
          <cell r="A376" t="str">
            <v>Тильзитер сыр, 45% ж (брус), ТМ "Сыробогатов", г. Орёл  Линия</v>
          </cell>
          <cell r="F376">
            <v>71.599999999999994</v>
          </cell>
        </row>
        <row r="377">
          <cell r="A377" t="str">
            <v>Торо Неро с/в "Эликатессе" 140 гр.шт.  СПК</v>
          </cell>
          <cell r="D377">
            <v>73</v>
          </cell>
          <cell r="F377">
            <v>75</v>
          </cell>
        </row>
        <row r="378">
          <cell r="A378" t="str">
            <v>Уши свиные копченые к пиву 0,15кг нар. д/ф шт.  СПК</v>
          </cell>
          <cell r="D378">
            <v>25</v>
          </cell>
          <cell r="F378">
            <v>25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105</v>
          </cell>
          <cell r="F379">
            <v>105</v>
          </cell>
        </row>
        <row r="380">
          <cell r="A380" t="str">
            <v>Фестивальная пора с/к 235 гр.шт.  СПК</v>
          </cell>
          <cell r="D380">
            <v>619</v>
          </cell>
          <cell r="F380">
            <v>623</v>
          </cell>
        </row>
        <row r="381">
          <cell r="A381" t="str">
            <v>Фестивальная с/к 0,235 кг.шт.  СПК</v>
          </cell>
          <cell r="D381">
            <v>2</v>
          </cell>
          <cell r="F381">
            <v>2</v>
          </cell>
        </row>
        <row r="382">
          <cell r="A382" t="str">
            <v>Фестивальная с/к ВЕС   СПК</v>
          </cell>
          <cell r="D382">
            <v>94.1</v>
          </cell>
          <cell r="F382">
            <v>94.1</v>
          </cell>
        </row>
        <row r="383">
          <cell r="A383" t="str">
            <v>Фиетта классическая плавленый продукт, 55% ж, ТМ Сыробогатов, 200 г (ванночка)  Линия</v>
          </cell>
          <cell r="F383">
            <v>36</v>
          </cell>
        </row>
        <row r="384">
          <cell r="A384" t="str">
            <v>Фрай-пицца с ветчиной и грибами 3,0 кг ТМ Зареченские ТС Зареченские продукты. ВЕС ПОКОМ</v>
          </cell>
          <cell r="F384">
            <v>6</v>
          </cell>
        </row>
        <row r="385">
          <cell r="A385" t="str">
            <v>Фуэт с/в "Эликатессе" 160 гр.шт.  СПК</v>
          </cell>
          <cell r="D385">
            <v>180</v>
          </cell>
          <cell r="F385">
            <v>182</v>
          </cell>
        </row>
        <row r="386">
          <cell r="A386" t="str">
            <v>Хинкали Классические ТМ Зареченские ВЕС ПОКОМ</v>
          </cell>
          <cell r="F386">
            <v>36</v>
          </cell>
        </row>
        <row r="387">
          <cell r="A387" t="str">
            <v>Хотстеры ТМ Горячая штучка ТС Хотстеры 0,25 кг зам  ПОКОМ</v>
          </cell>
          <cell r="D387">
            <v>318</v>
          </cell>
          <cell r="F387">
            <v>1350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3</v>
          </cell>
          <cell r="F388">
            <v>97</v>
          </cell>
        </row>
        <row r="389">
          <cell r="A389" t="str">
            <v>Хрустящие крылышки ТМ Горячая штучка 0,3 кг зам  ПОКОМ</v>
          </cell>
          <cell r="D389">
            <v>3</v>
          </cell>
          <cell r="F389">
            <v>130</v>
          </cell>
        </row>
        <row r="390">
          <cell r="A390" t="str">
            <v>Чебупай сочное яблоко ТМ Горячая штучка 0,2 кг зам.  ПОКОМ</v>
          </cell>
          <cell r="D390">
            <v>7</v>
          </cell>
          <cell r="F390">
            <v>29</v>
          </cell>
        </row>
        <row r="391">
          <cell r="A391" t="str">
            <v>Чебупай спелая вишня ТМ Горячая штучка 0,2 кг зам.  ПОКОМ</v>
          </cell>
          <cell r="D391">
            <v>7</v>
          </cell>
          <cell r="F391">
            <v>141</v>
          </cell>
        </row>
        <row r="392">
          <cell r="A392" t="str">
            <v>Чебупели Курочка гриль ТМ Горячая штучка, 0,3 кг зам  ПОКОМ</v>
          </cell>
          <cell r="F392">
            <v>71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345</v>
          </cell>
          <cell r="F393">
            <v>1823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2708</v>
          </cell>
          <cell r="F394">
            <v>4406</v>
          </cell>
        </row>
        <row r="395">
          <cell r="A395" t="str">
            <v>Чебуреки сочные ВЕС ТМ Зареченские  ПОКОМ</v>
          </cell>
          <cell r="F395">
            <v>290.40100000000001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67</v>
          </cell>
          <cell r="F396">
            <v>67</v>
          </cell>
        </row>
        <row r="397">
          <cell r="A397" t="str">
            <v>Эдам сыр, 45% ж (брус), ТМ Сыробогатов, г. Орёл  Линия</v>
          </cell>
          <cell r="F397">
            <v>35.914999999999999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99</v>
          </cell>
          <cell r="F398">
            <v>100</v>
          </cell>
        </row>
        <row r="399">
          <cell r="A399" t="str">
            <v>Юбилейная с/к 0,10 кг.шт. нарезка (лоток с ср.защ.атм.)  СПК</v>
          </cell>
          <cell r="D399">
            <v>26</v>
          </cell>
          <cell r="F399">
            <v>26</v>
          </cell>
        </row>
        <row r="400">
          <cell r="A400" t="str">
            <v>Юбилейная с/к 0,235 кг.шт.  СПК</v>
          </cell>
          <cell r="D400">
            <v>796</v>
          </cell>
          <cell r="F400">
            <v>797</v>
          </cell>
        </row>
        <row r="401">
          <cell r="A401" t="str">
            <v>Янтарь сыр плавленый 50% ж, фольга 80г, ТМ Сыробогатов (150 суток)   Линия</v>
          </cell>
          <cell r="F401">
            <v>504</v>
          </cell>
        </row>
        <row r="402">
          <cell r="A402" t="str">
            <v>Янтарь сыр плавленый, ванночка 45% ж, 200 г, ТМ Сыробогатов   ЛИНИЯ</v>
          </cell>
          <cell r="F402">
            <v>120</v>
          </cell>
        </row>
        <row r="403">
          <cell r="A403" t="str">
            <v>Итого</v>
          </cell>
          <cell r="D403">
            <v>76392.942999999999</v>
          </cell>
          <cell r="F403">
            <v>182166.56400000001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05.01.2024 - 05.01.2024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12.731999999999999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272.72000000000003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70.644999999999996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334.68700000000001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33.384999999999998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381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38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236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152.999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795.23099999999999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67.3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263.88400000000001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42.676000000000002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2091.4259999999999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88.677000000000007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19.512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185.876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810.87900000000002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616.16800000000001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70.403000000000006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67.278000000000006</v>
          </cell>
        </row>
        <row r="43">
          <cell r="A43" t="str">
            <v xml:space="preserve"> 240  Колбаса Салями охотничья, ВЕС. ПОКОМ</v>
          </cell>
          <cell r="D43">
            <v>4.24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157.01900000000001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28.481000000000002</v>
          </cell>
        </row>
        <row r="46">
          <cell r="A46" t="str">
            <v xml:space="preserve"> 247  Сардельки Нежные, ВЕС.  ПОКОМ</v>
          </cell>
          <cell r="D46">
            <v>17.556000000000001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25.619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217.041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18.925000000000001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24.541</v>
          </cell>
        </row>
        <row r="51">
          <cell r="A51" t="str">
            <v xml:space="preserve"> 263  Шпикачки Стародворские, ВЕС.  ПОКОМ</v>
          </cell>
          <cell r="D51">
            <v>19.422000000000001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58.798000000000002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44.47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51.801000000000002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413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1070</v>
          </cell>
        </row>
        <row r="58">
          <cell r="A58" t="str">
            <v xml:space="preserve"> 283  Сосиски Сочинки, ВЕС, ТМ Стародворье ПОКОМ</v>
          </cell>
          <cell r="D58">
            <v>50.616999999999997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184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25.937999999999999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427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6.4909999999999997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23.542999999999999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256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45.991999999999997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293.517</v>
          </cell>
        </row>
        <row r="71">
          <cell r="A71" t="str">
            <v xml:space="preserve"> 316  Колбаса Нежная ТМ Зареченские ВЕС  ПОКОМ</v>
          </cell>
          <cell r="D71">
            <v>17.532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2.8919999999999999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268.97500000000002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1021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378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281.416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3.9159999999999999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53</v>
          </cell>
        </row>
        <row r="82">
          <cell r="A82" t="str">
            <v xml:space="preserve"> 335  Колбаса Сливушка ТМ Вязанка. ВЕС.  ПОКОМ </v>
          </cell>
          <cell r="D82">
            <v>46.18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279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62.886000000000003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44.121000000000002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111.386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65.064999999999998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8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70.41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11</v>
          </cell>
        </row>
        <row r="94">
          <cell r="A94" t="str">
            <v xml:space="preserve"> 372  Ветчина Сочинка ТМ Стародворье. ВЕС ПОКОМ</v>
          </cell>
          <cell r="D94">
            <v>6.7519999999999998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25.472000000000001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52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46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54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357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92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490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774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12.246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83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64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86</v>
          </cell>
        </row>
        <row r="110">
          <cell r="A110" t="str">
            <v>3215 ВЕТЧ.МЯСНАЯ Папа может п/о 0.4кг 8шт.    ОСТАНКИНО</v>
          </cell>
          <cell r="D110">
            <v>54</v>
          </cell>
        </row>
        <row r="111">
          <cell r="A111" t="str">
            <v>3297 СЫТНЫЕ Папа может сар б/о мгс 1*3 СНГ  ОСТАНКИНО</v>
          </cell>
          <cell r="D111">
            <v>19.678999999999998</v>
          </cell>
        </row>
        <row r="112">
          <cell r="A112" t="str">
            <v>3812 СОЧНЫЕ сос п/о мгс 2*2  ОСТАНКИНО</v>
          </cell>
          <cell r="D112">
            <v>243.75700000000001</v>
          </cell>
        </row>
        <row r="113">
          <cell r="A113" t="str">
            <v>4063 МЯСНАЯ Папа может вар п/о_Л   ОСТАНКИНО</v>
          </cell>
          <cell r="D113">
            <v>427.51499999999999</v>
          </cell>
        </row>
        <row r="114">
          <cell r="A114" t="str">
            <v>4117 ЭКСТРА Папа может с/к в/у_Л   ОСТАНКИНО</v>
          </cell>
          <cell r="D114">
            <v>4.17</v>
          </cell>
        </row>
        <row r="115">
          <cell r="A115" t="str">
            <v>4574 Мясная со шпиком Папа может вар п/о ОСТАНКИНО</v>
          </cell>
          <cell r="D115">
            <v>30.995000000000001</v>
          </cell>
        </row>
        <row r="116">
          <cell r="A116" t="str">
            <v>4614 ВЕТЧ.ЛЮБИТЕЛЬСКАЯ п/о _ ОСТАНКИНО</v>
          </cell>
          <cell r="D116">
            <v>31.965</v>
          </cell>
        </row>
        <row r="117">
          <cell r="A117" t="str">
            <v>4813 ФИЛЕЙНАЯ Папа может вар п/о_Л   ОСТАНКИНО</v>
          </cell>
          <cell r="D117">
            <v>126.129</v>
          </cell>
        </row>
        <row r="118">
          <cell r="A118" t="str">
            <v>4993 САЛЯМИ ИТАЛЬЯНСКАЯ с/к в/у 1/250*8_120c ОСТАНКИНО</v>
          </cell>
          <cell r="D118">
            <v>112</v>
          </cell>
        </row>
        <row r="119">
          <cell r="A119" t="str">
            <v>5161 Печеночный пашт 0,150 ОСТАНКИНО</v>
          </cell>
          <cell r="D119">
            <v>5</v>
          </cell>
        </row>
        <row r="120">
          <cell r="A120" t="str">
            <v>5247 РУССКАЯ ПРЕМИУМ вар б/о мгс_30с ОСТАНКИНО</v>
          </cell>
          <cell r="D120">
            <v>4.4560000000000004</v>
          </cell>
        </row>
        <row r="121">
          <cell r="A121" t="str">
            <v>5336 ОСОБАЯ вар п/о  ОСТАНКИНО</v>
          </cell>
          <cell r="D121">
            <v>22.068999999999999</v>
          </cell>
        </row>
        <row r="122">
          <cell r="A122" t="str">
            <v>5337 ОСОБАЯ СО ШПИКОМ вар п/о  ОСТАНКИНО</v>
          </cell>
          <cell r="D122">
            <v>3.9020000000000001</v>
          </cell>
        </row>
        <row r="123">
          <cell r="A123" t="str">
            <v>5341 СЕРВЕЛАТ ОХОТНИЧИЙ в/к в/у  ОСТАНКИНО</v>
          </cell>
          <cell r="D123">
            <v>48.758000000000003</v>
          </cell>
        </row>
        <row r="124">
          <cell r="A124" t="str">
            <v>5483 ЭКСТРА Папа может с/к в/у 1/250 8шт.   ОСТАНКИНО</v>
          </cell>
          <cell r="D124">
            <v>88</v>
          </cell>
        </row>
        <row r="125">
          <cell r="A125" t="str">
            <v>5544 Сервелат Финский в/к в/у_45с НОВАЯ ОСТАНКИНО</v>
          </cell>
          <cell r="D125">
            <v>131.41200000000001</v>
          </cell>
        </row>
        <row r="126">
          <cell r="A126" t="str">
            <v>5682 САЛЯМИ МЕЛКОЗЕРНЕНАЯ с/к в/у 1/120_60с   ОСТАНКИНО</v>
          </cell>
          <cell r="D126">
            <v>500</v>
          </cell>
        </row>
        <row r="127">
          <cell r="A127" t="str">
            <v>5706 АРОМАТНАЯ Папа может с/к в/у 1/250 8шт.  ОСТАНКИНО</v>
          </cell>
          <cell r="D127">
            <v>151</v>
          </cell>
        </row>
        <row r="128">
          <cell r="A128" t="str">
            <v>5708 ПОСОЛЬСКАЯ Папа может с/к в/у ОСТАНКИНО</v>
          </cell>
          <cell r="D128">
            <v>23.552</v>
          </cell>
        </row>
        <row r="129">
          <cell r="A129" t="str">
            <v>5820 СЛИВОЧНЫЕ Папа может сос п/о мгс 2*2_45с   ОСТАНКИНО</v>
          </cell>
          <cell r="D129">
            <v>14.452999999999999</v>
          </cell>
        </row>
        <row r="130">
          <cell r="A130" t="str">
            <v>5851 ЭКСТРА Папа может вар п/о   ОСТАНКИНО</v>
          </cell>
          <cell r="D130">
            <v>94.433000000000007</v>
          </cell>
        </row>
        <row r="131">
          <cell r="A131" t="str">
            <v>5931 ОХОТНИЧЬЯ Папа может с/к в/у 1/220 8шт.   ОСТАНКИНО</v>
          </cell>
          <cell r="D131">
            <v>154</v>
          </cell>
        </row>
        <row r="132">
          <cell r="A132" t="str">
            <v>5981 МОЛОЧНЫЕ ТРАДИЦ. сос п/о мгс 1*6_45с   ОСТАНКИНО</v>
          </cell>
          <cell r="D132">
            <v>19.832000000000001</v>
          </cell>
        </row>
        <row r="133">
          <cell r="A133" t="str">
            <v>6041 МОЛОЧНЫЕ К ЗАВТРАКУ сос п/о мгс 1*3  ОСТАНКИНО</v>
          </cell>
          <cell r="D133">
            <v>38.639000000000003</v>
          </cell>
        </row>
        <row r="134">
          <cell r="A134" t="str">
            <v>6042 МОЛОЧНЫЕ К ЗАВТРАКУ сос п/о в/у 0.4кг   ОСТАНКИНО</v>
          </cell>
          <cell r="D134">
            <v>116</v>
          </cell>
        </row>
        <row r="135">
          <cell r="A135" t="str">
            <v>6113 СОЧНЫЕ сос п/о мгс 1*6_Ашан  ОСТАНКИНО</v>
          </cell>
          <cell r="D135">
            <v>180.845</v>
          </cell>
        </row>
        <row r="136">
          <cell r="A136" t="str">
            <v>6123 МОЛОЧНЫЕ КЛАССИЧЕСКИЕ ПМ сос п/о мгс 2*4   ОСТАНКИНО</v>
          </cell>
          <cell r="D136">
            <v>78.290000000000006</v>
          </cell>
        </row>
        <row r="137">
          <cell r="A137" t="str">
            <v>6144 МОЛОЧНЫЕ ТРАДИЦ сос п/о в/у 1/360 (1+1) ОСТАНКИНО</v>
          </cell>
          <cell r="D137">
            <v>12</v>
          </cell>
        </row>
        <row r="138">
          <cell r="A138" t="str">
            <v>6158 ВРЕМЯ ОЛИВЬЕ Папа может вар п/о 0.4кг   ОСТАНКИНО</v>
          </cell>
          <cell r="D138">
            <v>25</v>
          </cell>
        </row>
        <row r="139">
          <cell r="A139" t="str">
            <v>6213 СЕРВЕЛАТ ФИНСКИЙ СН в/к в/у 0.35кг 8шт.  ОСТАНКИНО</v>
          </cell>
          <cell r="D139">
            <v>30</v>
          </cell>
        </row>
        <row r="140">
          <cell r="A140" t="str">
            <v>6215 СЕРВЕЛАТ ОРЕХОВЫЙ СН в/к в/у 0.35кг 8шт  ОСТАНКИНО</v>
          </cell>
          <cell r="D140">
            <v>15</v>
          </cell>
        </row>
        <row r="141">
          <cell r="A141" t="str">
            <v>6217 ШПИКАЧКИ ДОМАШНИЕ СН п/о мгс 0.4кг 8шт.  ОСТАНКИНО</v>
          </cell>
          <cell r="D141">
            <v>6</v>
          </cell>
        </row>
        <row r="142">
          <cell r="A142" t="str">
            <v>6225 ИМПЕРСКАЯ И БАЛЫКОВАЯ в/к с/н мгс 1/90  ОСТАНКИНО</v>
          </cell>
          <cell r="D142">
            <v>26</v>
          </cell>
        </row>
        <row r="143">
          <cell r="A143" t="str">
            <v>6227 МОЛОЧНЫЕ ТРАДИЦ. сос п/о мгс 0.6кг LTF  ОСТАНКИНО</v>
          </cell>
          <cell r="D143">
            <v>8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6233 БУЖЕНИНА ЗАПЕЧЕННАЯ с/н в/у 1/100 10шт.  ОСТАНКИНО</v>
          </cell>
          <cell r="D145">
            <v>22</v>
          </cell>
        </row>
        <row r="146">
          <cell r="A146" t="str">
            <v>6241 ХОТ-ДОГ Папа может сос п/о мгс 0.38кг  ОСТАНКИНО</v>
          </cell>
          <cell r="D146">
            <v>51</v>
          </cell>
        </row>
        <row r="147">
          <cell r="A147" t="str">
            <v>6247 ДОМАШНЯЯ Папа может вар п/о 0,4кг 8шт.  ОСТАНКИНО</v>
          </cell>
          <cell r="D147">
            <v>72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59</v>
          </cell>
        </row>
        <row r="150">
          <cell r="A150" t="str">
            <v>6297 ФИЛЕЙНЫЕ сос ц/о в/у 1/270 12шт_45с  ОСТАНКИНО</v>
          </cell>
          <cell r="D150">
            <v>251</v>
          </cell>
        </row>
        <row r="151">
          <cell r="A151" t="str">
            <v>6302 БАЛЫКОВАЯ СН в/к в/у 0.35кг 8шт.  ОСТАНКИНО</v>
          </cell>
          <cell r="D151">
            <v>5</v>
          </cell>
        </row>
        <row r="152">
          <cell r="A152" t="str">
            <v>6303 МЯСНЫЕ Папа может сос п/о мгс 1.5*3  ОСТАНКИНО</v>
          </cell>
          <cell r="D152">
            <v>39.945</v>
          </cell>
        </row>
        <row r="153">
          <cell r="A153" t="str">
            <v>6325 ДОКТОРСКАЯ ПРЕМИУМ вар п/о 0.4кг 8шт.  ОСТАНКИНО</v>
          </cell>
          <cell r="D153">
            <v>92</v>
          </cell>
        </row>
        <row r="154">
          <cell r="A154" t="str">
            <v>6333 МЯСНАЯ Папа может вар п/о 0.4кг 8шт.  ОСТАНКИНО</v>
          </cell>
          <cell r="D154">
            <v>1146</v>
          </cell>
        </row>
        <row r="155">
          <cell r="A155" t="str">
            <v>6353 ЭКСТРА Папа может вар п/о 0.4кг 8шт.  ОСТАНКИНО</v>
          </cell>
          <cell r="D155">
            <v>350</v>
          </cell>
        </row>
        <row r="156">
          <cell r="A156" t="str">
            <v>6392 ФИЛЕЙНАЯ Папа может вар п/о 0.4кг. ОСТАНКИНО</v>
          </cell>
          <cell r="D156">
            <v>726</v>
          </cell>
        </row>
        <row r="157">
          <cell r="A157" t="str">
            <v>6427 КЛАССИЧЕСКАЯ ПМ вар п/о 0.35кг 8шт. ОСТАНКИНО</v>
          </cell>
          <cell r="D157">
            <v>279</v>
          </cell>
        </row>
        <row r="158">
          <cell r="A158" t="str">
            <v>6438 БОГАТЫРСКИЕ Папа Может сос п/о в/у 0,3кг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193</v>
          </cell>
        </row>
        <row r="160">
          <cell r="A160" t="str">
            <v>6454 АРОМАТНАЯ с/к с/н в/у 1/100 14шт.  ОСТАНКИНО</v>
          </cell>
          <cell r="D160">
            <v>192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67.838999999999999</v>
          </cell>
        </row>
        <row r="163">
          <cell r="A163" t="str">
            <v>6562 СЕРВЕЛАТ КАРЕЛЬСКИЙ СН в/к в/у 0,28кг  ОСТАНКИНО</v>
          </cell>
          <cell r="D163">
            <v>88</v>
          </cell>
        </row>
        <row r="164">
          <cell r="A164" t="str">
            <v>6563 СЛИВОЧНЫЕ СН сос п/о мгс 1*6  ОСТАНКИНО</v>
          </cell>
          <cell r="D164">
            <v>30.888000000000002</v>
          </cell>
        </row>
        <row r="165">
          <cell r="A165" t="str">
            <v>6592 ДОКТОРСКАЯ СН вар п/о  ОСТАНКИНО</v>
          </cell>
          <cell r="D165">
            <v>6.7640000000000002</v>
          </cell>
        </row>
        <row r="166">
          <cell r="A166" t="str">
            <v>6593 ДОКТОРСКАЯ СН вар п/о 0.45кг 8шт.  ОСТАНКИНО</v>
          </cell>
          <cell r="D166">
            <v>33</v>
          </cell>
        </row>
        <row r="167">
          <cell r="A167" t="str">
            <v>6594 МОЛОЧНАЯ СН вар п/о  ОСТАНКИНО</v>
          </cell>
          <cell r="D167">
            <v>16.274999999999999</v>
          </cell>
        </row>
        <row r="168">
          <cell r="A168" t="str">
            <v>6595 МОЛОЧНАЯ СН вар п/о 0.45кг 8шт.  ОСТАНКИНО</v>
          </cell>
          <cell r="D168">
            <v>28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22.472999999999999</v>
          </cell>
        </row>
        <row r="171">
          <cell r="A171" t="str">
            <v>6602 БАВАРСКИЕ ПМ сос ц/о мгс 0,35кг 8шт.  ОСТАНКИНО</v>
          </cell>
          <cell r="D171">
            <v>24</v>
          </cell>
        </row>
        <row r="172">
          <cell r="A172" t="str">
            <v>6645 ВЕТЧ.КЛАССИЧЕСКАЯ СН п/о 0.8кг 4шт.  ОСТАНКИНО</v>
          </cell>
          <cell r="D172">
            <v>2</v>
          </cell>
        </row>
        <row r="173">
          <cell r="A173" t="str">
            <v>6648 СОЧНЫЕ Папа может сар п/о мгс 1*3  ОСТАНКИНО</v>
          </cell>
          <cell r="D173">
            <v>1.0409999999999999</v>
          </cell>
        </row>
        <row r="174">
          <cell r="A174" t="str">
            <v>6661 СОЧНЫЙ ГРИЛЬ ПМ сос п/о мгс 1.5*4_Маяк  ОСТАНКИНО</v>
          </cell>
          <cell r="D174">
            <v>18.64</v>
          </cell>
        </row>
        <row r="175">
          <cell r="A175" t="str">
            <v>6666 БОЯНСКАЯ Папа может п/к в/у 0,28кг 8 шт. ОСТАНКИНО</v>
          </cell>
          <cell r="D175">
            <v>161</v>
          </cell>
        </row>
        <row r="176">
          <cell r="A176" t="str">
            <v>6669 ВЕНСКАЯ САЛЯМИ п/к в/у 0.28кг 8шт  ОСТАНКИНО</v>
          </cell>
          <cell r="D176">
            <v>63</v>
          </cell>
        </row>
        <row r="177">
          <cell r="A177" t="str">
            <v>6683 СЕРВЕЛАТ ЗЕРНИСТЫЙ ПМ в/к в/у 0,35кг  ОСТАНКИНО</v>
          </cell>
          <cell r="D177">
            <v>292</v>
          </cell>
        </row>
        <row r="178">
          <cell r="A178" t="str">
            <v>6684 СЕРВЕЛАТ КАРЕЛЬСКИЙ ПМ в/к в/у 0.28кг  ОСТАНКИНО</v>
          </cell>
          <cell r="D178">
            <v>270</v>
          </cell>
        </row>
        <row r="179">
          <cell r="A179" t="str">
            <v>6689 СЕРВЕЛАТ ОХОТНИЧИЙ ПМ в/к в/у 0,35кг 8шт  ОСТАНКИНО</v>
          </cell>
          <cell r="D179">
            <v>546</v>
          </cell>
        </row>
        <row r="180">
          <cell r="A180" t="str">
            <v>6692 СЕРВЕЛАТ ПРИМА в/к в/у 0.28кг 8шт.  ОСТАНКИНО</v>
          </cell>
          <cell r="D180">
            <v>65</v>
          </cell>
        </row>
        <row r="181">
          <cell r="A181" t="str">
            <v>6697 СЕРВЕЛАТ ФИНСКИЙ ПМ в/к в/у 0,35кг 8шт.  ОСТАНКИНО</v>
          </cell>
          <cell r="D181">
            <v>575</v>
          </cell>
        </row>
        <row r="182">
          <cell r="A182" t="str">
            <v>6713 СОЧНЫЙ ГРИЛЬ ПМ сос п/о мгс 0.41кг 8шт.  ОСТАНКИНО</v>
          </cell>
          <cell r="D182">
            <v>185</v>
          </cell>
        </row>
        <row r="183">
          <cell r="A183" t="str">
            <v>6716 ОСОБАЯ Коровино (в сетке) 0.5кг 8шт.  ОСТАНКИНО</v>
          </cell>
          <cell r="D183">
            <v>33</v>
          </cell>
        </row>
        <row r="184">
          <cell r="A184" t="str">
            <v>6722 СОЧНЫЕ ПМ сос п/о мгс 0,41кг 10шт.  ОСТАНКИНО</v>
          </cell>
          <cell r="D184">
            <v>456</v>
          </cell>
        </row>
        <row r="185">
          <cell r="A185" t="str">
            <v>6726 СЛИВОЧНЫЕ ПМ сос п/о мгс 0.41кг 10шт.  ОСТАНКИНО</v>
          </cell>
          <cell r="D185">
            <v>224</v>
          </cell>
        </row>
        <row r="186">
          <cell r="A186" t="str">
            <v>6734 ОСОБАЯ СО ШПИКОМ Коровино (в сетке) 0,5кг ОСТАНКИНО</v>
          </cell>
          <cell r="D186">
            <v>4</v>
          </cell>
        </row>
        <row r="187">
          <cell r="A187" t="str">
            <v>6750 МОЛОЧНЫЕ ГОСТ СН сос п/о мгс 0,41 кг 10шт ОСТАНКИНО</v>
          </cell>
          <cell r="D187">
            <v>5</v>
          </cell>
        </row>
        <row r="188">
          <cell r="A188" t="str">
            <v>6751 СЛИВОЧНЫЕ СН сос п/о мгс 0,41кг 10шт.  ОСТАНКИНО</v>
          </cell>
          <cell r="D188">
            <v>29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64</v>
          </cell>
        </row>
        <row r="190">
          <cell r="A190" t="str">
            <v>БОНУС Z-ОСОБАЯ Коровино вар п/о (5324)  ОСТАНКИНО</v>
          </cell>
          <cell r="D190">
            <v>2.0099999999999998</v>
          </cell>
        </row>
        <row r="191">
          <cell r="A191" t="str">
            <v>БОНУС СОЧНЫЕ сос п/о мгс 0.41кг_UZ (6087)  ОСТАНКИНО</v>
          </cell>
          <cell r="D191">
            <v>149</v>
          </cell>
        </row>
        <row r="192">
          <cell r="A192" t="str">
            <v>БОНУС СОЧНЫЕ сос п/о мгс 1*6_UZ (6088)  ОСТАНКИНО</v>
          </cell>
          <cell r="D192">
            <v>44.176000000000002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131</v>
          </cell>
        </row>
        <row r="194">
          <cell r="A194" t="str">
            <v>БОНУС_283  Сосиски Сочинки, ВЕС, ТМ Стародворье ПОКОМ</v>
          </cell>
          <cell r="D194">
            <v>81.382999999999996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29.629000000000001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68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40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88</v>
          </cell>
        </row>
        <row r="200">
          <cell r="A200" t="str">
            <v>Бутербродная вареная 0,47 кг шт.  СПК</v>
          </cell>
          <cell r="D200">
            <v>6</v>
          </cell>
        </row>
        <row r="201">
          <cell r="A201" t="str">
            <v>Вацлавская вареная 400 гр.шт.  СПК</v>
          </cell>
          <cell r="D201">
            <v>8</v>
          </cell>
        </row>
        <row r="202">
          <cell r="A202" t="str">
            <v>Вацлавская п/к (черева) 390 гр.шт. термоус.пак  СПК</v>
          </cell>
          <cell r="D202">
            <v>12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62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281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209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</v>
          </cell>
        </row>
        <row r="208">
          <cell r="A208" t="str">
            <v>Готовые чебуреки Сочный мегачебурек.Готовые жареные.ВЕС  ПОКОМ</v>
          </cell>
          <cell r="D208">
            <v>4.4800000000000004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Дельгаро с/в "Эликатессе" 140 гр.шт.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23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43.43</v>
          </cell>
        </row>
        <row r="215">
          <cell r="A215" t="str">
            <v>Жар-боллы с курочкой и сыром, ВЕС ТМ Зареченские  ПОКОМ</v>
          </cell>
          <cell r="D215">
            <v>39</v>
          </cell>
        </row>
        <row r="216">
          <cell r="A216" t="str">
            <v>Жар-ладушки с мясом ТМ Зареченские ВЕС ПОКОМ</v>
          </cell>
          <cell r="D216">
            <v>66.599999999999994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81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88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10</v>
          </cell>
        </row>
        <row r="226">
          <cell r="A226" t="str">
            <v>Ливерная Печеночная "Просто выгодно" 0,3 кг.шт.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17.643999999999998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14.4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18.5</v>
          </cell>
        </row>
        <row r="230">
          <cell r="A230" t="str">
            <v>Мусульманская вареная "Просто выгодно"  СПК</v>
          </cell>
          <cell r="D230">
            <v>20.61</v>
          </cell>
        </row>
        <row r="231">
          <cell r="A231" t="str">
            <v>Мусульманская п/к "Просто выгодно" термофор.пак.  СПК</v>
          </cell>
          <cell r="D231">
            <v>5.9809999999999999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318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277</v>
          </cell>
        </row>
        <row r="235">
          <cell r="A235" t="str">
            <v>Наггетсы с куриным филе и сыром ТМ Вязанка 0,25 кг ПОКОМ</v>
          </cell>
          <cell r="D235">
            <v>86</v>
          </cell>
        </row>
        <row r="236">
          <cell r="A236" t="str">
            <v>Наггетсы Хрустящие ТМ Зареченские. ВЕС ПОКОМ</v>
          </cell>
          <cell r="D236">
            <v>114</v>
          </cell>
        </row>
        <row r="237">
          <cell r="A237" t="str">
            <v>Оригинальная с перцем с/к  СПК</v>
          </cell>
          <cell r="D237">
            <v>48.307000000000002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108</v>
          </cell>
        </row>
        <row r="239">
          <cell r="A239" t="str">
            <v>Особая вареная  СПК</v>
          </cell>
          <cell r="D239">
            <v>2.3969999999999998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3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15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52</v>
          </cell>
        </row>
        <row r="244">
          <cell r="A244" t="str">
            <v>Пельмени Бигбули с мясом, Горячая штучка 0,43кг  ПОКОМ</v>
          </cell>
          <cell r="D244">
            <v>30</v>
          </cell>
        </row>
        <row r="245">
          <cell r="A245" t="str">
            <v>Пельмени Бигбули с мясом, Горячая штучка 0,9кг  ПОКОМ</v>
          </cell>
          <cell r="D245">
            <v>85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162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20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308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206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330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400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199</v>
          </cell>
        </row>
        <row r="254">
          <cell r="A254" t="str">
            <v>Пельмени Левантские ТМ Особый рецепт 0,8 кг  ПОКОМ</v>
          </cell>
          <cell r="D254">
            <v>2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188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169</v>
          </cell>
        </row>
        <row r="260">
          <cell r="A260" t="str">
            <v>Пельмени Сочные сфера 0,9 кг ТМ Стародворье ПОКОМ</v>
          </cell>
          <cell r="D260">
            <v>47</v>
          </cell>
        </row>
        <row r="261">
          <cell r="A261" t="str">
            <v>По-Австрийски с/к 260 гр.шт. "Высокий вкус"  СПК</v>
          </cell>
          <cell r="D261">
            <v>3</v>
          </cell>
        </row>
        <row r="262">
          <cell r="A262" t="str">
            <v>Салями Финская с/к 235 гр.шт. "Высокий вкус"  СПК</v>
          </cell>
          <cell r="D262">
            <v>47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24.02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18.454000000000001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2.101</v>
          </cell>
        </row>
        <row r="266">
          <cell r="A266" t="str">
            <v>Семейная с чесночком Экстра вареная  СПК</v>
          </cell>
          <cell r="D266">
            <v>14.121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2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49</v>
          </cell>
        </row>
        <row r="271">
          <cell r="A271" t="str">
            <v>Сибирская особая с/к 0,235 кг шт.  СПК</v>
          </cell>
          <cell r="D271">
            <v>61</v>
          </cell>
        </row>
        <row r="272">
          <cell r="A272" t="str">
            <v>Славянская п/к 0,38 кг шт.термофор.пак.  СПК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6</v>
          </cell>
        </row>
        <row r="275">
          <cell r="A275" t="str">
            <v>Сосиски Мусульманские "Просто выгодно" (в ср.защ.атм.)  СПК</v>
          </cell>
          <cell r="D275">
            <v>14.978999999999999</v>
          </cell>
        </row>
        <row r="276">
          <cell r="A276" t="str">
            <v>Торо Неро с/в "Эликатессе" 140 гр.шт.  СПК</v>
          </cell>
          <cell r="D276">
            <v>26</v>
          </cell>
        </row>
        <row r="277">
          <cell r="A277" t="str">
            <v>Уши свиные копченые к пиву 0,15кг нар. д/ф шт.  СПК</v>
          </cell>
          <cell r="D277">
            <v>10</v>
          </cell>
        </row>
        <row r="278">
          <cell r="A278" t="str">
            <v>Фестивальная пора с/к 100 гр.шт.нар. (лоток с ср.защ.атм.)  СПК</v>
          </cell>
          <cell r="D278">
            <v>40</v>
          </cell>
        </row>
        <row r="279">
          <cell r="A279" t="str">
            <v>Фестивальная пора с/к 235 гр.шт.  СПК</v>
          </cell>
          <cell r="D279">
            <v>199</v>
          </cell>
        </row>
        <row r="280">
          <cell r="A280" t="str">
            <v>Фуэт с/в "Эликатессе" 160 гр.шт.  СПК</v>
          </cell>
          <cell r="D280">
            <v>54</v>
          </cell>
        </row>
        <row r="281">
          <cell r="A281" t="str">
            <v>Хинкали Классические ТМ Зареченские ВЕС ПОКОМ</v>
          </cell>
          <cell r="D281">
            <v>10</v>
          </cell>
        </row>
        <row r="282">
          <cell r="A282" t="str">
            <v>Хотстеры ТМ Горячая штучка ТС Хотстеры 0,25 кг зам  ПОКОМ</v>
          </cell>
          <cell r="D282">
            <v>295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31</v>
          </cell>
        </row>
        <row r="284">
          <cell r="A284" t="str">
            <v>Хрустящие крылышки ТМ Горячая штучка 0,3 кг зам  ПОКОМ</v>
          </cell>
          <cell r="D284">
            <v>40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35</v>
          </cell>
        </row>
        <row r="287">
          <cell r="A287" t="str">
            <v>Чебупели Курочка гриль ТМ Горячая штучка, 0,3 кг зам  ПОКОМ</v>
          </cell>
          <cell r="D287">
            <v>21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355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427</v>
          </cell>
        </row>
        <row r="290">
          <cell r="A290" t="str">
            <v>Чебуреки сочные ВЕС ТМ Зареченские  ПОКОМ</v>
          </cell>
          <cell r="D290">
            <v>110</v>
          </cell>
        </row>
        <row r="291">
          <cell r="A291" t="str">
            <v>Юбилейная с/к 0,10 кг.шт.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234</v>
          </cell>
        </row>
        <row r="293">
          <cell r="A293" t="str">
            <v>Итого</v>
          </cell>
          <cell r="D293">
            <v>37475.576000000001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2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84" sqref="T84"/>
    </sheetView>
  </sheetViews>
  <sheetFormatPr defaultColWidth="10.5" defaultRowHeight="11.45" customHeight="1" outlineLevelRow="1" x14ac:dyDescent="0.2"/>
  <cols>
    <col min="1" max="1" width="52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5" width="1" style="5" customWidth="1"/>
    <col min="16" max="17" width="6.5" style="5" bestFit="1" customWidth="1"/>
    <col min="18" max="18" width="1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6.83203125" style="5" bestFit="1" customWidth="1"/>
    <col min="31" max="33" width="6.1640625" style="5" bestFit="1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P3" s="1" t="s">
        <v>120</v>
      </c>
      <c r="Q3" s="1" t="s">
        <v>121</v>
      </c>
      <c r="T3" s="1" t="s">
        <v>122</v>
      </c>
      <c r="AE3" s="21" t="s">
        <v>117</v>
      </c>
      <c r="AF3" s="21" t="s">
        <v>118</v>
      </c>
      <c r="AG3" s="21" t="s">
        <v>119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  <c r="AG4" s="13" t="s">
        <v>108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109</v>
      </c>
      <c r="L5" s="18"/>
      <c r="P5" s="18" t="s">
        <v>110</v>
      </c>
      <c r="Q5" s="18" t="s">
        <v>111</v>
      </c>
      <c r="T5" s="18" t="s">
        <v>112</v>
      </c>
      <c r="Y5" s="18" t="s">
        <v>113</v>
      </c>
      <c r="Z5" s="18" t="s">
        <v>114</v>
      </c>
      <c r="AA5" s="18" t="s">
        <v>115</v>
      </c>
      <c r="AB5" s="18" t="s">
        <v>116</v>
      </c>
      <c r="AE5" s="18" t="s">
        <v>110</v>
      </c>
      <c r="AF5" s="18" t="s">
        <v>111</v>
      </c>
      <c r="AG5" s="18" t="s">
        <v>112</v>
      </c>
    </row>
    <row r="6" spans="1:35" ht="11.1" customHeight="1" x14ac:dyDescent="0.2">
      <c r="A6" s="6"/>
      <c r="B6" s="6"/>
      <c r="C6" s="3"/>
      <c r="D6" s="3"/>
      <c r="E6" s="9">
        <f>SUM(E7:E105)</f>
        <v>48175.017999999989</v>
      </c>
      <c r="F6" s="9">
        <f>SUM(F7:F105)</f>
        <v>70257.694000000003</v>
      </c>
      <c r="I6" s="9">
        <f>SUM(I7:I105)</f>
        <v>48892.748999999996</v>
      </c>
      <c r="J6" s="9">
        <f t="shared" ref="J6:T6" si="0">SUM(J7:J105)</f>
        <v>-717.73099999999999</v>
      </c>
      <c r="K6" s="9">
        <f t="shared" si="0"/>
        <v>19980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20680</v>
      </c>
      <c r="Q6" s="9">
        <f t="shared" si="0"/>
        <v>14770</v>
      </c>
      <c r="R6" s="9">
        <f t="shared" si="0"/>
        <v>0</v>
      </c>
      <c r="S6" s="9">
        <f t="shared" si="0"/>
        <v>12043.754499999997</v>
      </c>
      <c r="T6" s="9">
        <f t="shared" si="0"/>
        <v>10920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14303.112200000001</v>
      </c>
      <c r="Z6" s="9">
        <f t="shared" ref="Z6" si="4">SUM(Z7:Z105)</f>
        <v>15782.385800000002</v>
      </c>
      <c r="AA6" s="9">
        <f t="shared" ref="AA6" si="5">SUM(AA7:AA105)</f>
        <v>19687.539000000001</v>
      </c>
      <c r="AB6" s="9">
        <f t="shared" ref="AB6" si="6">SUM(AB7:AB105)</f>
        <v>9967.902</v>
      </c>
      <c r="AE6" s="9">
        <f t="shared" ref="AE6" si="7">SUM(AE7:AE105)</f>
        <v>9587.2000000000007</v>
      </c>
      <c r="AF6" s="9">
        <f t="shared" ref="AF6" si="8">SUM(AF7:AF105)</f>
        <v>6507.7999999999993</v>
      </c>
      <c r="AG6" s="9">
        <f t="shared" ref="AG6" si="9">SUM(AG7:AG105)</f>
        <v>5511.6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19</v>
      </c>
      <c r="D7" s="8">
        <v>380</v>
      </c>
      <c r="E7" s="8">
        <v>155</v>
      </c>
      <c r="F7" s="8">
        <v>229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162</v>
      </c>
      <c r="J7" s="16">
        <f>E7-I7</f>
        <v>-7</v>
      </c>
      <c r="K7" s="16">
        <f>VLOOKUP(A:A,[1]TDSheet!$A:$T,20,0)</f>
        <v>40</v>
      </c>
      <c r="L7" s="16"/>
      <c r="M7" s="16"/>
      <c r="N7" s="16"/>
      <c r="O7" s="16"/>
      <c r="P7" s="19">
        <v>80</v>
      </c>
      <c r="Q7" s="19"/>
      <c r="R7" s="16"/>
      <c r="S7" s="16">
        <f>E7/4</f>
        <v>38.75</v>
      </c>
      <c r="T7" s="19">
        <v>40</v>
      </c>
      <c r="U7" s="20">
        <f>(F7+K7+P7+Q7+T7)/S7</f>
        <v>10.038709677419355</v>
      </c>
      <c r="V7" s="16">
        <f>F7/S7</f>
        <v>5.9096774193548391</v>
      </c>
      <c r="W7" s="16"/>
      <c r="X7" s="16"/>
      <c r="Y7" s="16">
        <f>VLOOKUP(A:A,[1]TDSheet!$A:$Y,25,0)</f>
        <v>46.6</v>
      </c>
      <c r="Z7" s="16">
        <f>VLOOKUP(A:A,[1]TDSheet!$A:$Z,26,0)</f>
        <v>46</v>
      </c>
      <c r="AA7" s="16">
        <f>VLOOKUP(A:A,[1]TDSheet!$A:$AA,27,0)</f>
        <v>53.8</v>
      </c>
      <c r="AB7" s="16">
        <f>VLOOKUP(A:A,[3]TDSheet!$A:$D,4,0)</f>
        <v>54</v>
      </c>
      <c r="AC7" s="16">
        <f>VLOOKUP(A:A,[1]TDSheet!$A:$AC,29,0)</f>
        <v>0</v>
      </c>
      <c r="AD7" s="16" t="str">
        <f>VLOOKUP(A:A,[1]TDSheet!$A:$AD,30,0)</f>
        <v>скидка</v>
      </c>
      <c r="AE7" s="16">
        <f>P7*G7</f>
        <v>32</v>
      </c>
      <c r="AF7" s="16">
        <f>Q7*G7</f>
        <v>0</v>
      </c>
      <c r="AG7" s="16">
        <f>T7*G7</f>
        <v>16</v>
      </c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105.06399999999999</v>
      </c>
      <c r="D8" s="8">
        <v>71.546000000000006</v>
      </c>
      <c r="E8" s="8">
        <v>70.831999999999994</v>
      </c>
      <c r="F8" s="8">
        <v>82.152000000000001</v>
      </c>
      <c r="G8" s="1">
        <f>VLOOKUP(A:A,[1]TDSheet!$A:$G,7,0)</f>
        <v>1</v>
      </c>
      <c r="H8" s="1" t="e">
        <f>VLOOKUP(A:A,[1]TDSheet!$A:$H,8,0)</f>
        <v>#N/A</v>
      </c>
      <c r="I8" s="16">
        <f>VLOOKUP(A:A,[2]TDSheet!$A:$F,6,0)</f>
        <v>74</v>
      </c>
      <c r="J8" s="16">
        <f t="shared" ref="J8:J71" si="10">E8-I8</f>
        <v>-3.1680000000000064</v>
      </c>
      <c r="K8" s="16">
        <f>VLOOKUP(A:A,[1]TDSheet!$A:$T,20,0)</f>
        <v>20</v>
      </c>
      <c r="L8" s="16"/>
      <c r="M8" s="16"/>
      <c r="N8" s="16"/>
      <c r="O8" s="16"/>
      <c r="P8" s="19">
        <v>40</v>
      </c>
      <c r="Q8" s="19">
        <v>30</v>
      </c>
      <c r="R8" s="16"/>
      <c r="S8" s="16">
        <f t="shared" ref="S8:S71" si="11">E8/4</f>
        <v>17.707999999999998</v>
      </c>
      <c r="T8" s="19"/>
      <c r="U8" s="20">
        <f t="shared" ref="U8:U71" si="12">(F8+K8+P8+Q8+T8)/S8</f>
        <v>9.7217077027332284</v>
      </c>
      <c r="V8" s="16">
        <f t="shared" ref="V8:V71" si="13">F8/S8</f>
        <v>4.6392590919358483</v>
      </c>
      <c r="W8" s="16"/>
      <c r="X8" s="16"/>
      <c r="Y8" s="16">
        <f>VLOOKUP(A:A,[1]TDSheet!$A:$Y,25,0)</f>
        <v>30.252400000000002</v>
      </c>
      <c r="Z8" s="16">
        <f>VLOOKUP(A:A,[1]TDSheet!$A:$Z,26,0)</f>
        <v>25.871199999999998</v>
      </c>
      <c r="AA8" s="16">
        <f>VLOOKUP(A:A,[1]TDSheet!$A:$AA,27,0)</f>
        <v>21.996199999999998</v>
      </c>
      <c r="AB8" s="16">
        <f>VLOOKUP(A:A,[3]TDSheet!$A:$D,4,0)</f>
        <v>19.678999999999998</v>
      </c>
      <c r="AC8" s="16" t="e">
        <f>VLOOKUP(A:A,[1]TDSheet!$A:$AC,29,0)</f>
        <v>#N/A</v>
      </c>
      <c r="AD8" s="16" t="e">
        <f>VLOOKUP(A:A,[1]TDSheet!$A:$AD,30,0)</f>
        <v>#N/A</v>
      </c>
      <c r="AE8" s="16">
        <f t="shared" ref="AE8:AE71" si="14">P8*G8</f>
        <v>40</v>
      </c>
      <c r="AF8" s="16">
        <f t="shared" ref="AF8:AF71" si="15">Q8*G8</f>
        <v>30</v>
      </c>
      <c r="AG8" s="16">
        <f t="shared" ref="AG8:AG71" si="16">T8*G8</f>
        <v>0</v>
      </c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532.86800000000005</v>
      </c>
      <c r="D9" s="8">
        <v>1425.951</v>
      </c>
      <c r="E9" s="8">
        <v>753.57299999999998</v>
      </c>
      <c r="F9" s="8">
        <v>1053.287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746.2</v>
      </c>
      <c r="J9" s="16">
        <f t="shared" si="10"/>
        <v>7.3729999999999336</v>
      </c>
      <c r="K9" s="16">
        <f>VLOOKUP(A:A,[1]TDSheet!$A:$T,20,0)</f>
        <v>150</v>
      </c>
      <c r="L9" s="16"/>
      <c r="M9" s="16"/>
      <c r="N9" s="16"/>
      <c r="O9" s="16"/>
      <c r="P9" s="19">
        <v>600</v>
      </c>
      <c r="Q9" s="19">
        <v>100</v>
      </c>
      <c r="R9" s="16"/>
      <c r="S9" s="16">
        <f t="shared" si="11"/>
        <v>188.39324999999999</v>
      </c>
      <c r="T9" s="19">
        <v>200</v>
      </c>
      <c r="U9" s="20">
        <f t="shared" si="12"/>
        <v>11.164343733122076</v>
      </c>
      <c r="V9" s="16">
        <f t="shared" si="13"/>
        <v>5.5908956398384761</v>
      </c>
      <c r="W9" s="16"/>
      <c r="X9" s="16"/>
      <c r="Y9" s="16">
        <f>VLOOKUP(A:A,[1]TDSheet!$A:$Y,25,0)</f>
        <v>243.5686</v>
      </c>
      <c r="Z9" s="16">
        <f>VLOOKUP(A:A,[1]TDSheet!$A:$Z,26,0)</f>
        <v>302.65100000000001</v>
      </c>
      <c r="AA9" s="16">
        <f>VLOOKUP(A:A,[1]TDSheet!$A:$AA,27,0)</f>
        <v>243.25100000000003</v>
      </c>
      <c r="AB9" s="16">
        <f>VLOOKUP(A:A,[3]TDSheet!$A:$D,4,0)</f>
        <v>243.75700000000001</v>
      </c>
      <c r="AC9" s="16">
        <f>VLOOKUP(A:A,[1]TDSheet!$A:$AC,29,0)</f>
        <v>0</v>
      </c>
      <c r="AD9" s="16">
        <f>VLOOKUP(A:A,[1]TDSheet!$A:$AD,30,0)</f>
        <v>0</v>
      </c>
      <c r="AE9" s="16">
        <f t="shared" si="14"/>
        <v>600</v>
      </c>
      <c r="AF9" s="16">
        <f t="shared" si="15"/>
        <v>100</v>
      </c>
      <c r="AG9" s="16">
        <f t="shared" si="16"/>
        <v>200</v>
      </c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3262.18</v>
      </c>
      <c r="D10" s="8">
        <v>2152.6680000000001</v>
      </c>
      <c r="E10" s="8">
        <v>1865.857</v>
      </c>
      <c r="F10" s="8">
        <v>3118.8389999999999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1881.15</v>
      </c>
      <c r="J10" s="16">
        <f t="shared" si="10"/>
        <v>-15.29300000000012</v>
      </c>
      <c r="K10" s="16">
        <f>VLOOKUP(A:A,[1]TDSheet!$A:$T,20,0)</f>
        <v>550</v>
      </c>
      <c r="L10" s="16"/>
      <c r="M10" s="16"/>
      <c r="N10" s="16"/>
      <c r="O10" s="16"/>
      <c r="P10" s="19">
        <v>1100</v>
      </c>
      <c r="Q10" s="19">
        <v>800</v>
      </c>
      <c r="R10" s="16"/>
      <c r="S10" s="16">
        <f t="shared" si="11"/>
        <v>466.46424999999999</v>
      </c>
      <c r="T10" s="19">
        <v>1000</v>
      </c>
      <c r="U10" s="20">
        <f t="shared" si="12"/>
        <v>14.082191722088027</v>
      </c>
      <c r="V10" s="16">
        <f t="shared" si="13"/>
        <v>6.6861265359563999</v>
      </c>
      <c r="W10" s="16"/>
      <c r="X10" s="16"/>
      <c r="Y10" s="16">
        <f>VLOOKUP(A:A,[1]TDSheet!$A:$Y,25,0)</f>
        <v>392.09859999999998</v>
      </c>
      <c r="Z10" s="16">
        <f>VLOOKUP(A:A,[1]TDSheet!$A:$Z,26,0)</f>
        <v>477.56540000000007</v>
      </c>
      <c r="AA10" s="16">
        <f>VLOOKUP(A:A,[1]TDSheet!$A:$AA,27,0)</f>
        <v>677.25580000000002</v>
      </c>
      <c r="AB10" s="16">
        <f>VLOOKUP(A:A,[3]TDSheet!$A:$D,4,0)</f>
        <v>427.51499999999999</v>
      </c>
      <c r="AC10" s="16">
        <f>VLOOKUP(A:A,[1]TDSheet!$A:$AC,29,0)</f>
        <v>0</v>
      </c>
      <c r="AD10" s="16">
        <f>VLOOKUP(A:A,[1]TDSheet!$A:$AD,30,0)</f>
        <v>0</v>
      </c>
      <c r="AE10" s="16">
        <f t="shared" si="14"/>
        <v>1100</v>
      </c>
      <c r="AF10" s="16">
        <f t="shared" si="15"/>
        <v>800</v>
      </c>
      <c r="AG10" s="16">
        <f t="shared" si="16"/>
        <v>1000</v>
      </c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71.671999999999997</v>
      </c>
      <c r="D11" s="8">
        <v>114.246</v>
      </c>
      <c r="E11" s="8">
        <v>29.04</v>
      </c>
      <c r="F11" s="8">
        <v>130.15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27</v>
      </c>
      <c r="J11" s="16">
        <f t="shared" si="10"/>
        <v>2.0399999999999991</v>
      </c>
      <c r="K11" s="16">
        <f>VLOOKUP(A:A,[1]TDSheet!$A:$T,20,0)</f>
        <v>0</v>
      </c>
      <c r="L11" s="16"/>
      <c r="M11" s="16"/>
      <c r="N11" s="16"/>
      <c r="O11" s="16"/>
      <c r="P11" s="19"/>
      <c r="Q11" s="19"/>
      <c r="R11" s="16"/>
      <c r="S11" s="16">
        <f t="shared" si="11"/>
        <v>7.26</v>
      </c>
      <c r="T11" s="19"/>
      <c r="U11" s="20">
        <f t="shared" si="12"/>
        <v>17.926997245179063</v>
      </c>
      <c r="V11" s="16">
        <f t="shared" si="13"/>
        <v>17.926997245179063</v>
      </c>
      <c r="W11" s="16"/>
      <c r="X11" s="16"/>
      <c r="Y11" s="16">
        <f>VLOOKUP(A:A,[1]TDSheet!$A:$Y,25,0)</f>
        <v>16.340199999999999</v>
      </c>
      <c r="Z11" s="16">
        <f>VLOOKUP(A:A,[1]TDSheet!$A:$Z,26,0)</f>
        <v>16.375</v>
      </c>
      <c r="AA11" s="16">
        <f>VLOOKUP(A:A,[1]TDSheet!$A:$AA,27,0)</f>
        <v>26.085000000000001</v>
      </c>
      <c r="AB11" s="16">
        <f>VLOOKUP(A:A,[3]TDSheet!$A:$D,4,0)</f>
        <v>4.17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14"/>
        <v>0</v>
      </c>
      <c r="AF11" s="16">
        <f t="shared" si="15"/>
        <v>0</v>
      </c>
      <c r="AG11" s="16">
        <f t="shared" si="16"/>
        <v>0</v>
      </c>
      <c r="AH11" s="16"/>
      <c r="AI11" s="16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115.84099999999999</v>
      </c>
      <c r="D12" s="8">
        <v>93.066999999999993</v>
      </c>
      <c r="E12" s="8">
        <v>71.326999999999998</v>
      </c>
      <c r="F12" s="8">
        <v>120.08799999999999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74.7</v>
      </c>
      <c r="J12" s="16">
        <f t="shared" si="10"/>
        <v>-3.3730000000000047</v>
      </c>
      <c r="K12" s="16">
        <f>VLOOKUP(A:A,[1]TDSheet!$A:$T,20,0)</f>
        <v>0</v>
      </c>
      <c r="L12" s="16"/>
      <c r="M12" s="16"/>
      <c r="N12" s="16"/>
      <c r="O12" s="16"/>
      <c r="P12" s="19">
        <v>40</v>
      </c>
      <c r="Q12" s="19">
        <v>20</v>
      </c>
      <c r="R12" s="16"/>
      <c r="S12" s="16">
        <f t="shared" si="11"/>
        <v>17.83175</v>
      </c>
      <c r="T12" s="19">
        <v>20</v>
      </c>
      <c r="U12" s="20">
        <f t="shared" si="12"/>
        <v>11.220884097186199</v>
      </c>
      <c r="V12" s="16">
        <f t="shared" si="13"/>
        <v>6.734504465349727</v>
      </c>
      <c r="W12" s="16"/>
      <c r="X12" s="16"/>
      <c r="Y12" s="16">
        <f>VLOOKUP(A:A,[1]TDSheet!$A:$Y,25,0)</f>
        <v>21.8264</v>
      </c>
      <c r="Z12" s="16">
        <f>VLOOKUP(A:A,[1]TDSheet!$A:$Z,26,0)</f>
        <v>28.7332</v>
      </c>
      <c r="AA12" s="16">
        <f>VLOOKUP(A:A,[1]TDSheet!$A:$AA,27,0)</f>
        <v>18.020599999999998</v>
      </c>
      <c r="AB12" s="16">
        <f>VLOOKUP(A:A,[3]TDSheet!$A:$D,4,0)</f>
        <v>30.995000000000001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4"/>
        <v>40</v>
      </c>
      <c r="AF12" s="16">
        <f t="shared" si="15"/>
        <v>20</v>
      </c>
      <c r="AG12" s="16">
        <f t="shared" si="16"/>
        <v>20</v>
      </c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9</v>
      </c>
      <c r="C13" s="8"/>
      <c r="D13" s="8">
        <v>291.93200000000002</v>
      </c>
      <c r="E13" s="8">
        <v>114.145</v>
      </c>
      <c r="F13" s="15">
        <v>276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112.5</v>
      </c>
      <c r="J13" s="16">
        <f t="shared" si="10"/>
        <v>1.644999999999996</v>
      </c>
      <c r="K13" s="16">
        <f>VLOOKUP(A:A,[1]TDSheet!$A:$T,20,0)</f>
        <v>0</v>
      </c>
      <c r="L13" s="16"/>
      <c r="M13" s="16"/>
      <c r="N13" s="16"/>
      <c r="O13" s="16"/>
      <c r="P13" s="19"/>
      <c r="Q13" s="19">
        <v>20</v>
      </c>
      <c r="R13" s="16"/>
      <c r="S13" s="16">
        <f t="shared" si="11"/>
        <v>28.536249999999999</v>
      </c>
      <c r="T13" s="19"/>
      <c r="U13" s="20">
        <f t="shared" si="12"/>
        <v>10.372771474878444</v>
      </c>
      <c r="V13" s="16">
        <f t="shared" si="13"/>
        <v>9.671908537386658</v>
      </c>
      <c r="W13" s="16"/>
      <c r="X13" s="16"/>
      <c r="Y13" s="16">
        <f>VLOOKUP(A:A,[1]TDSheet!$A:$Y,25,0)</f>
        <v>22.494199999999999</v>
      </c>
      <c r="Z13" s="16">
        <f>VLOOKUP(A:A,[1]TDSheet!$A:$Z,26,0)</f>
        <v>38.2166</v>
      </c>
      <c r="AA13" s="16">
        <f>VLOOKUP(A:A,[1]TDSheet!$A:$AA,27,0)</f>
        <v>24.0486</v>
      </c>
      <c r="AB13" s="16">
        <f>VLOOKUP(A:A,[3]TDSheet!$A:$D,4,0)</f>
        <v>31.965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0</v>
      </c>
      <c r="AF13" s="16">
        <f t="shared" si="15"/>
        <v>20</v>
      </c>
      <c r="AG13" s="16">
        <f t="shared" si="16"/>
        <v>0</v>
      </c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138.08799999999999</v>
      </c>
      <c r="D14" s="8">
        <v>1002.157</v>
      </c>
      <c r="E14" s="8">
        <v>423.625</v>
      </c>
      <c r="F14" s="8">
        <v>632.34400000000005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406</v>
      </c>
      <c r="J14" s="16">
        <f t="shared" si="10"/>
        <v>17.625</v>
      </c>
      <c r="K14" s="16">
        <f>VLOOKUP(A:A,[1]TDSheet!$A:$T,20,0)</f>
        <v>220</v>
      </c>
      <c r="L14" s="16"/>
      <c r="M14" s="16"/>
      <c r="N14" s="16"/>
      <c r="O14" s="16"/>
      <c r="P14" s="19">
        <v>300</v>
      </c>
      <c r="Q14" s="19">
        <v>120</v>
      </c>
      <c r="R14" s="16"/>
      <c r="S14" s="16">
        <f t="shared" si="11"/>
        <v>105.90625</v>
      </c>
      <c r="T14" s="19">
        <v>200</v>
      </c>
      <c r="U14" s="20">
        <f t="shared" si="12"/>
        <v>13.902333431690765</v>
      </c>
      <c r="V14" s="16">
        <f t="shared" si="13"/>
        <v>5.9707902035998828</v>
      </c>
      <c r="W14" s="16"/>
      <c r="X14" s="16"/>
      <c r="Y14" s="16">
        <f>VLOOKUP(A:A,[1]TDSheet!$A:$Y,25,0)</f>
        <v>80.092200000000005</v>
      </c>
      <c r="Z14" s="16">
        <f>VLOOKUP(A:A,[1]TDSheet!$A:$Z,26,0)</f>
        <v>91.608800000000002</v>
      </c>
      <c r="AA14" s="16">
        <f>VLOOKUP(A:A,[1]TDSheet!$A:$AA,27,0)</f>
        <v>168.5162</v>
      </c>
      <c r="AB14" s="16">
        <f>VLOOKUP(A:A,[3]TDSheet!$A:$D,4,0)</f>
        <v>126.129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14"/>
        <v>300</v>
      </c>
      <c r="AF14" s="16">
        <f t="shared" si="15"/>
        <v>120</v>
      </c>
      <c r="AG14" s="16">
        <f t="shared" si="16"/>
        <v>200</v>
      </c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84</v>
      </c>
      <c r="D15" s="8">
        <v>1440</v>
      </c>
      <c r="E15" s="8">
        <v>462</v>
      </c>
      <c r="F15" s="8">
        <v>1000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491</v>
      </c>
      <c r="J15" s="16">
        <f t="shared" si="10"/>
        <v>-29</v>
      </c>
      <c r="K15" s="16">
        <f>VLOOKUP(A:A,[1]TDSheet!$A:$T,20,0)</f>
        <v>0</v>
      </c>
      <c r="L15" s="16"/>
      <c r="M15" s="16"/>
      <c r="N15" s="16"/>
      <c r="O15" s="16"/>
      <c r="P15" s="19">
        <v>600</v>
      </c>
      <c r="Q15" s="19">
        <v>400</v>
      </c>
      <c r="R15" s="16"/>
      <c r="S15" s="16">
        <f t="shared" si="11"/>
        <v>115.5</v>
      </c>
      <c r="T15" s="19"/>
      <c r="U15" s="20">
        <f t="shared" si="12"/>
        <v>17.316017316017316</v>
      </c>
      <c r="V15" s="16">
        <f t="shared" si="13"/>
        <v>8.6580086580086579</v>
      </c>
      <c r="W15" s="16"/>
      <c r="X15" s="16"/>
      <c r="Y15" s="16">
        <f>VLOOKUP(A:A,[1]TDSheet!$A:$Y,25,0)</f>
        <v>102.6</v>
      </c>
      <c r="Z15" s="16">
        <f>VLOOKUP(A:A,[1]TDSheet!$A:$Z,26,0)</f>
        <v>125</v>
      </c>
      <c r="AA15" s="16">
        <f>VLOOKUP(A:A,[1]TDSheet!$A:$AA,27,0)</f>
        <v>171</v>
      </c>
      <c r="AB15" s="16">
        <f>VLOOKUP(A:A,[3]TDSheet!$A:$D,4,0)</f>
        <v>112</v>
      </c>
      <c r="AC15" s="16">
        <f>VLOOKUP(A:A,[1]TDSheet!$A:$AC,29,0)</f>
        <v>0</v>
      </c>
      <c r="AD15" s="16" t="e">
        <f>VLOOKUP(A:A,[1]TDSheet!$A:$AD,30,0)</f>
        <v>#N/A</v>
      </c>
      <c r="AE15" s="16">
        <f t="shared" si="14"/>
        <v>150</v>
      </c>
      <c r="AF15" s="16">
        <f t="shared" si="15"/>
        <v>100</v>
      </c>
      <c r="AG15" s="16">
        <f t="shared" si="16"/>
        <v>0</v>
      </c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9</v>
      </c>
      <c r="C16" s="8"/>
      <c r="D16" s="8">
        <v>79.858000000000004</v>
      </c>
      <c r="E16" s="8">
        <v>62.021999999999998</v>
      </c>
      <c r="F16" s="8">
        <v>17.835999999999999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77.265000000000001</v>
      </c>
      <c r="J16" s="16">
        <f t="shared" si="10"/>
        <v>-15.243000000000002</v>
      </c>
      <c r="K16" s="16">
        <f>VLOOKUP(A:A,[1]TDSheet!$A:$T,20,0)</f>
        <v>0</v>
      </c>
      <c r="L16" s="16"/>
      <c r="M16" s="16"/>
      <c r="N16" s="16"/>
      <c r="O16" s="16"/>
      <c r="P16" s="19">
        <v>30</v>
      </c>
      <c r="Q16" s="19">
        <v>20</v>
      </c>
      <c r="R16" s="16"/>
      <c r="S16" s="16">
        <f t="shared" si="11"/>
        <v>15.5055</v>
      </c>
      <c r="T16" s="19">
        <v>30</v>
      </c>
      <c r="U16" s="20">
        <f t="shared" si="12"/>
        <v>6.3097610525297476</v>
      </c>
      <c r="V16" s="16">
        <f t="shared" si="13"/>
        <v>1.150301505917255</v>
      </c>
      <c r="W16" s="16"/>
      <c r="X16" s="16"/>
      <c r="Y16" s="16">
        <f>VLOOKUP(A:A,[1]TDSheet!$A:$Y,25,0)</f>
        <v>8.5960000000000001</v>
      </c>
      <c r="Z16" s="16">
        <f>VLOOKUP(A:A,[1]TDSheet!$A:$Z,26,0)</f>
        <v>5.5724</v>
      </c>
      <c r="AA16" s="16">
        <f>VLOOKUP(A:A,[1]TDSheet!$A:$AA,27,0)</f>
        <v>13.497999999999999</v>
      </c>
      <c r="AB16" s="16">
        <v>0</v>
      </c>
      <c r="AC16" s="16" t="str">
        <f>VLOOKUP(A:A,[1]TDSheet!$A:$AC,29,0)</f>
        <v>костик</v>
      </c>
      <c r="AD16" s="16">
        <f>VLOOKUP(A:A,[1]TDSheet!$A:$AD,30,0)</f>
        <v>0</v>
      </c>
      <c r="AE16" s="16">
        <f t="shared" si="14"/>
        <v>30</v>
      </c>
      <c r="AF16" s="16">
        <f t="shared" si="15"/>
        <v>20</v>
      </c>
      <c r="AG16" s="16">
        <f t="shared" si="16"/>
        <v>30</v>
      </c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19.311</v>
      </c>
      <c r="D17" s="8">
        <v>90.376000000000005</v>
      </c>
      <c r="E17" s="8">
        <v>32.582000000000001</v>
      </c>
      <c r="F17" s="8">
        <v>72.655000000000001</v>
      </c>
      <c r="G17" s="1">
        <f>VLOOKUP(A:A,[1]TDSheet!$A:$G,7,0)</f>
        <v>1</v>
      </c>
      <c r="H17" s="1">
        <f>VLOOKUP(A:A,[1]TDSheet!$A:$H,8,0)</f>
        <v>30</v>
      </c>
      <c r="I17" s="16">
        <f>VLOOKUP(A:A,[2]TDSheet!$A:$F,6,0)</f>
        <v>37.5</v>
      </c>
      <c r="J17" s="16">
        <f t="shared" si="10"/>
        <v>-4.9179999999999993</v>
      </c>
      <c r="K17" s="16">
        <f>VLOOKUP(A:A,[1]TDSheet!$A:$T,20,0)</f>
        <v>0</v>
      </c>
      <c r="L17" s="16"/>
      <c r="M17" s="16"/>
      <c r="N17" s="16"/>
      <c r="O17" s="16"/>
      <c r="P17" s="19"/>
      <c r="Q17" s="19"/>
      <c r="R17" s="16"/>
      <c r="S17" s="16">
        <f t="shared" si="11"/>
        <v>8.1455000000000002</v>
      </c>
      <c r="T17" s="19"/>
      <c r="U17" s="20">
        <f t="shared" si="12"/>
        <v>8.9196488858879128</v>
      </c>
      <c r="V17" s="16">
        <f t="shared" si="13"/>
        <v>8.9196488858879128</v>
      </c>
      <c r="W17" s="16"/>
      <c r="X17" s="16"/>
      <c r="Y17" s="16">
        <f>VLOOKUP(A:A,[1]TDSheet!$A:$Y,25,0)</f>
        <v>14.303000000000001</v>
      </c>
      <c r="Z17" s="16">
        <f>VLOOKUP(A:A,[1]TDSheet!$A:$Z,26,0)</f>
        <v>14.8764</v>
      </c>
      <c r="AA17" s="16">
        <f>VLOOKUP(A:A,[1]TDSheet!$A:$AA,27,0)</f>
        <v>15.661000000000001</v>
      </c>
      <c r="AB17" s="16">
        <f>VLOOKUP(A:A,[3]TDSheet!$A:$D,4,0)</f>
        <v>4.4560000000000004</v>
      </c>
      <c r="AC17" s="16">
        <f>VLOOKUP(A:A,[1]TDSheet!$A:$AC,29,0)</f>
        <v>0</v>
      </c>
      <c r="AD17" s="16">
        <f>VLOOKUP(A:A,[1]TDSheet!$A:$AD,30,0)</f>
        <v>0</v>
      </c>
      <c r="AE17" s="16">
        <f t="shared" si="14"/>
        <v>0</v>
      </c>
      <c r="AF17" s="16">
        <f t="shared" si="15"/>
        <v>0</v>
      </c>
      <c r="AG17" s="16">
        <f t="shared" si="16"/>
        <v>0</v>
      </c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245.392</v>
      </c>
      <c r="D18" s="8">
        <v>150.864</v>
      </c>
      <c r="E18" s="15">
        <v>85</v>
      </c>
      <c r="F18" s="15">
        <v>283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81.7</v>
      </c>
      <c r="J18" s="16">
        <f t="shared" si="10"/>
        <v>3.2999999999999972</v>
      </c>
      <c r="K18" s="16">
        <f>VLOOKUP(A:A,[1]TDSheet!$A:$T,20,0)</f>
        <v>0</v>
      </c>
      <c r="L18" s="16"/>
      <c r="M18" s="16"/>
      <c r="N18" s="16"/>
      <c r="O18" s="16"/>
      <c r="P18" s="19"/>
      <c r="Q18" s="19"/>
      <c r="R18" s="16"/>
      <c r="S18" s="16">
        <f t="shared" si="11"/>
        <v>21.25</v>
      </c>
      <c r="T18" s="19"/>
      <c r="U18" s="20">
        <f t="shared" si="12"/>
        <v>13.31764705882353</v>
      </c>
      <c r="V18" s="16">
        <f t="shared" si="13"/>
        <v>13.31764705882353</v>
      </c>
      <c r="W18" s="16"/>
      <c r="X18" s="16"/>
      <c r="Y18" s="16">
        <f>VLOOKUP(A:A,[1]TDSheet!$A:$Y,25,0)</f>
        <v>20.476400000000002</v>
      </c>
      <c r="Z18" s="16">
        <f>VLOOKUP(A:A,[1]TDSheet!$A:$Z,26,0)</f>
        <v>37</v>
      </c>
      <c r="AA18" s="16">
        <f>VLOOKUP(A:A,[1]TDSheet!$A:$AA,27,0)</f>
        <v>49.4</v>
      </c>
      <c r="AB18" s="16">
        <f>VLOOKUP(A:A,[3]TDSheet!$A:$D,4,0)</f>
        <v>22.068999999999999</v>
      </c>
      <c r="AC18" s="16" t="str">
        <f>VLOOKUP(A:A,[1]TDSheet!$A:$AC,29,0)</f>
        <v>увел</v>
      </c>
      <c r="AD18" s="16" t="str">
        <f>VLOOKUP(A:A,[1]TDSheet!$A:$AD,30,0)</f>
        <v>костик</v>
      </c>
      <c r="AE18" s="16">
        <f t="shared" si="14"/>
        <v>0</v>
      </c>
      <c r="AF18" s="16">
        <f t="shared" si="15"/>
        <v>0</v>
      </c>
      <c r="AG18" s="16">
        <f t="shared" si="16"/>
        <v>0</v>
      </c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26.059000000000001</v>
      </c>
      <c r="D19" s="8">
        <v>35.222000000000001</v>
      </c>
      <c r="E19" s="8">
        <v>29.719000000000001</v>
      </c>
      <c r="F19" s="8">
        <v>25.62</v>
      </c>
      <c r="G19" s="1">
        <f>VLOOKUP(A:A,[1]TDSheet!$A:$G,7,0)</f>
        <v>1</v>
      </c>
      <c r="H19" s="1">
        <f>VLOOKUP(A:A,[1]TDSheet!$A:$H,8,0)</f>
        <v>60</v>
      </c>
      <c r="I19" s="16">
        <f>VLOOKUP(A:A,[2]TDSheet!$A:$F,6,0)</f>
        <v>30</v>
      </c>
      <c r="J19" s="16">
        <f t="shared" si="10"/>
        <v>-0.28099999999999881</v>
      </c>
      <c r="K19" s="16">
        <f>VLOOKUP(A:A,[1]TDSheet!$A:$T,20,0)</f>
        <v>30</v>
      </c>
      <c r="L19" s="16"/>
      <c r="M19" s="16"/>
      <c r="N19" s="16"/>
      <c r="O19" s="16"/>
      <c r="P19" s="19">
        <v>10</v>
      </c>
      <c r="Q19" s="19">
        <v>10</v>
      </c>
      <c r="R19" s="16"/>
      <c r="S19" s="16">
        <f t="shared" si="11"/>
        <v>7.4297500000000003</v>
      </c>
      <c r="T19" s="19"/>
      <c r="U19" s="20">
        <f t="shared" si="12"/>
        <v>10.178000605673139</v>
      </c>
      <c r="V19" s="16">
        <f t="shared" si="13"/>
        <v>3.448299067936337</v>
      </c>
      <c r="W19" s="16"/>
      <c r="X19" s="16"/>
      <c r="Y19" s="16">
        <f>VLOOKUP(A:A,[1]TDSheet!$A:$Y,25,0)</f>
        <v>8.8412000000000006</v>
      </c>
      <c r="Z19" s="16">
        <f>VLOOKUP(A:A,[1]TDSheet!$A:$Z,26,0)</f>
        <v>8.0361999999999991</v>
      </c>
      <c r="AA19" s="16">
        <f>VLOOKUP(A:A,[1]TDSheet!$A:$AA,27,0)</f>
        <v>11.209999999999999</v>
      </c>
      <c r="AB19" s="16">
        <f>VLOOKUP(A:A,[3]TDSheet!$A:$D,4,0)</f>
        <v>3.9020000000000001</v>
      </c>
      <c r="AC19" s="16">
        <f>VLOOKUP(A:A,[1]TDSheet!$A:$AC,29,0)</f>
        <v>0</v>
      </c>
      <c r="AD19" s="16">
        <f>VLOOKUP(A:A,[1]TDSheet!$A:$AD,30,0)</f>
        <v>0</v>
      </c>
      <c r="AE19" s="16">
        <f t="shared" si="14"/>
        <v>10</v>
      </c>
      <c r="AF19" s="16">
        <f t="shared" si="15"/>
        <v>10</v>
      </c>
      <c r="AG19" s="16">
        <f t="shared" si="16"/>
        <v>0</v>
      </c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6.13</v>
      </c>
      <c r="D20" s="8">
        <v>850.39700000000005</v>
      </c>
      <c r="E20" s="8">
        <v>304.55200000000002</v>
      </c>
      <c r="F20" s="8">
        <v>537.77300000000002</v>
      </c>
      <c r="G20" s="1">
        <f>VLOOKUP(A:A,[1]TDSheet!$A:$G,7,0)</f>
        <v>1</v>
      </c>
      <c r="H20" s="1">
        <f>VLOOKUP(A:A,[1]TDSheet!$A:$H,8,0)</f>
        <v>45</v>
      </c>
      <c r="I20" s="16">
        <f>VLOOKUP(A:A,[2]TDSheet!$A:$F,6,0)</f>
        <v>304.89999999999998</v>
      </c>
      <c r="J20" s="16">
        <f t="shared" si="10"/>
        <v>-0.34799999999995634</v>
      </c>
      <c r="K20" s="16">
        <f>VLOOKUP(A:A,[1]TDSheet!$A:$T,20,0)</f>
        <v>0</v>
      </c>
      <c r="L20" s="16"/>
      <c r="M20" s="16"/>
      <c r="N20" s="16"/>
      <c r="O20" s="16"/>
      <c r="P20" s="19">
        <v>150</v>
      </c>
      <c r="Q20" s="19">
        <v>100</v>
      </c>
      <c r="R20" s="16"/>
      <c r="S20" s="16">
        <f t="shared" si="11"/>
        <v>76.138000000000005</v>
      </c>
      <c r="T20" s="19">
        <v>50</v>
      </c>
      <c r="U20" s="20">
        <f t="shared" si="12"/>
        <v>11.003349181748929</v>
      </c>
      <c r="V20" s="16">
        <f t="shared" si="13"/>
        <v>7.0631353594788413</v>
      </c>
      <c r="W20" s="16"/>
      <c r="X20" s="16"/>
      <c r="Y20" s="16">
        <f>VLOOKUP(A:A,[1]TDSheet!$A:$Y,25,0)</f>
        <v>55.361800000000002</v>
      </c>
      <c r="Z20" s="16">
        <f>VLOOKUP(A:A,[1]TDSheet!$A:$Z,26,0)</f>
        <v>78.027000000000001</v>
      </c>
      <c r="AA20" s="16">
        <f>VLOOKUP(A:A,[1]TDSheet!$A:$AA,27,0)</f>
        <v>93.072800000000001</v>
      </c>
      <c r="AB20" s="16">
        <f>VLOOKUP(A:A,[3]TDSheet!$A:$D,4,0)</f>
        <v>48.758000000000003</v>
      </c>
      <c r="AC20" s="16" t="str">
        <f>VLOOKUP(A:A,[1]TDSheet!$A:$AC,29,0)</f>
        <v>акция</v>
      </c>
      <c r="AD20" s="16" t="str">
        <f>VLOOKUP(A:A,[1]TDSheet!$A:$AD,30,0)</f>
        <v>скидка</v>
      </c>
      <c r="AE20" s="16">
        <f t="shared" si="14"/>
        <v>150</v>
      </c>
      <c r="AF20" s="16">
        <f t="shared" si="15"/>
        <v>100</v>
      </c>
      <c r="AG20" s="16">
        <f t="shared" si="16"/>
        <v>50</v>
      </c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792</v>
      </c>
      <c r="D21" s="8">
        <v>1839</v>
      </c>
      <c r="E21" s="8">
        <v>579</v>
      </c>
      <c r="F21" s="8">
        <v>1797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603</v>
      </c>
      <c r="J21" s="16">
        <f t="shared" si="10"/>
        <v>-24</v>
      </c>
      <c r="K21" s="16">
        <f>VLOOKUP(A:A,[1]TDSheet!$A:$T,20,0)</f>
        <v>0</v>
      </c>
      <c r="L21" s="16"/>
      <c r="M21" s="16"/>
      <c r="N21" s="16"/>
      <c r="O21" s="16"/>
      <c r="P21" s="19">
        <v>200</v>
      </c>
      <c r="Q21" s="19">
        <v>400</v>
      </c>
      <c r="R21" s="16"/>
      <c r="S21" s="16">
        <f t="shared" si="11"/>
        <v>144.75</v>
      </c>
      <c r="T21" s="19"/>
      <c r="U21" s="20">
        <f t="shared" si="12"/>
        <v>16.559585492227978</v>
      </c>
      <c r="V21" s="16">
        <f t="shared" si="13"/>
        <v>12.414507772020725</v>
      </c>
      <c r="W21" s="16"/>
      <c r="X21" s="16"/>
      <c r="Y21" s="16">
        <f>VLOOKUP(A:A,[1]TDSheet!$A:$Y,25,0)</f>
        <v>145</v>
      </c>
      <c r="Z21" s="16">
        <f>VLOOKUP(A:A,[1]TDSheet!$A:$Z,26,0)</f>
        <v>188.4</v>
      </c>
      <c r="AA21" s="16">
        <f>VLOOKUP(A:A,[1]TDSheet!$A:$AA,27,0)</f>
        <v>312.60000000000002</v>
      </c>
      <c r="AB21" s="16">
        <f>VLOOKUP(A:A,[3]TDSheet!$A:$D,4,0)</f>
        <v>88</v>
      </c>
      <c r="AC21" s="16">
        <f>VLOOKUP(A:A,[1]TDSheet!$A:$AC,29,0)</f>
        <v>0</v>
      </c>
      <c r="AD21" s="16" t="str">
        <f>VLOOKUP(A:A,[1]TDSheet!$A:$AD,30,0)</f>
        <v>скидка</v>
      </c>
      <c r="AE21" s="16">
        <f t="shared" si="14"/>
        <v>50</v>
      </c>
      <c r="AF21" s="16">
        <f t="shared" si="15"/>
        <v>100</v>
      </c>
      <c r="AG21" s="16">
        <f t="shared" si="16"/>
        <v>0</v>
      </c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206.97800000000001</v>
      </c>
      <c r="D22" s="8">
        <v>2006.829</v>
      </c>
      <c r="E22" s="8">
        <v>805.58100000000002</v>
      </c>
      <c r="F22" s="8">
        <v>1285.547</v>
      </c>
      <c r="G22" s="1">
        <f>VLOOKUP(A:A,[1]TDSheet!$A:$G,7,0)</f>
        <v>1</v>
      </c>
      <c r="H22" s="1">
        <f>VLOOKUP(A:A,[1]TDSheet!$A:$H,8,0)</f>
        <v>45</v>
      </c>
      <c r="I22" s="16">
        <f>VLOOKUP(A:A,[2]TDSheet!$A:$F,6,0)</f>
        <v>803.76</v>
      </c>
      <c r="J22" s="16">
        <f t="shared" si="10"/>
        <v>1.8210000000000264</v>
      </c>
      <c r="K22" s="16">
        <f>VLOOKUP(A:A,[1]TDSheet!$A:$T,20,0)</f>
        <v>250</v>
      </c>
      <c r="L22" s="16"/>
      <c r="M22" s="16"/>
      <c r="N22" s="16"/>
      <c r="O22" s="16"/>
      <c r="P22" s="19">
        <v>400</v>
      </c>
      <c r="Q22" s="19">
        <v>200</v>
      </c>
      <c r="R22" s="16"/>
      <c r="S22" s="16">
        <f t="shared" si="11"/>
        <v>201.39525</v>
      </c>
      <c r="T22" s="19">
        <v>200</v>
      </c>
      <c r="U22" s="20">
        <f t="shared" si="12"/>
        <v>11.596832596597983</v>
      </c>
      <c r="V22" s="16">
        <f t="shared" si="13"/>
        <v>6.3832041718958115</v>
      </c>
      <c r="W22" s="16"/>
      <c r="X22" s="16"/>
      <c r="Y22" s="16">
        <f>VLOOKUP(A:A,[1]TDSheet!$A:$Y,25,0)</f>
        <v>220.44839999999999</v>
      </c>
      <c r="Z22" s="16">
        <f>VLOOKUP(A:A,[1]TDSheet!$A:$Z,26,0)</f>
        <v>234.36340000000001</v>
      </c>
      <c r="AA22" s="16">
        <f>VLOOKUP(A:A,[1]TDSheet!$A:$AA,27,0)</f>
        <v>350.40839999999997</v>
      </c>
      <c r="AB22" s="16">
        <f>VLOOKUP(A:A,[3]TDSheet!$A:$D,4,0)</f>
        <v>131.41200000000001</v>
      </c>
      <c r="AC22" s="16" t="str">
        <f>VLOOKUP(A:A,[1]TDSheet!$A:$AC,29,0)</f>
        <v>борд</v>
      </c>
      <c r="AD22" s="16" t="str">
        <f>VLOOKUP(A:A,[1]TDSheet!$A:$AD,30,0)</f>
        <v>скидка</v>
      </c>
      <c r="AE22" s="16">
        <f t="shared" si="14"/>
        <v>400</v>
      </c>
      <c r="AF22" s="16">
        <f t="shared" si="15"/>
        <v>200</v>
      </c>
      <c r="AG22" s="16">
        <f t="shared" si="16"/>
        <v>200</v>
      </c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134</v>
      </c>
      <c r="D23" s="8">
        <v>2569</v>
      </c>
      <c r="E23" s="8">
        <v>633</v>
      </c>
      <c r="F23" s="8">
        <v>1590</v>
      </c>
      <c r="G23" s="1">
        <f>VLOOKUP(A:A,[1]TDSheet!$A:$G,7,0)</f>
        <v>0.12</v>
      </c>
      <c r="H23" s="1">
        <f>VLOOKUP(A:A,[1]TDSheet!$A:$H,8,0)</f>
        <v>60</v>
      </c>
      <c r="I23" s="16">
        <f>VLOOKUP(A:A,[2]TDSheet!$A:$F,6,0)</f>
        <v>1342</v>
      </c>
      <c r="J23" s="16">
        <f t="shared" si="10"/>
        <v>-709</v>
      </c>
      <c r="K23" s="16">
        <f>VLOOKUP(A:A,[1]TDSheet!$A:$T,20,0)</f>
        <v>0</v>
      </c>
      <c r="L23" s="16"/>
      <c r="M23" s="16"/>
      <c r="N23" s="16"/>
      <c r="O23" s="16"/>
      <c r="P23" s="19">
        <v>400</v>
      </c>
      <c r="Q23" s="19">
        <v>200</v>
      </c>
      <c r="R23" s="16"/>
      <c r="S23" s="16">
        <f t="shared" si="11"/>
        <v>158.25</v>
      </c>
      <c r="T23" s="19">
        <v>200</v>
      </c>
      <c r="U23" s="20">
        <f t="shared" si="12"/>
        <v>15.102685624012638</v>
      </c>
      <c r="V23" s="16">
        <f t="shared" si="13"/>
        <v>10.04739336492891</v>
      </c>
      <c r="W23" s="16"/>
      <c r="X23" s="16"/>
      <c r="Y23" s="16">
        <f>VLOOKUP(A:A,[1]TDSheet!$A:$Y,25,0)</f>
        <v>333.8</v>
      </c>
      <c r="Z23" s="16">
        <f>VLOOKUP(A:A,[1]TDSheet!$A:$Z,26,0)</f>
        <v>350.2</v>
      </c>
      <c r="AA23" s="16">
        <f>VLOOKUP(A:A,[1]TDSheet!$A:$AA,27,0)</f>
        <v>399.4</v>
      </c>
      <c r="AB23" s="16">
        <f>VLOOKUP(A:A,[3]TDSheet!$A:$D,4,0)</f>
        <v>500</v>
      </c>
      <c r="AC23" s="16" t="str">
        <f>VLOOKUP(A:A,[1]TDSheet!$A:$AC,29,0)</f>
        <v>м-1200з</v>
      </c>
      <c r="AD23" s="16" t="str">
        <f>VLOOKUP(A:A,[1]TDSheet!$A:$AD,30,0)</f>
        <v>скидка</v>
      </c>
      <c r="AE23" s="16">
        <f t="shared" si="14"/>
        <v>48</v>
      </c>
      <c r="AF23" s="16">
        <f t="shared" si="15"/>
        <v>24</v>
      </c>
      <c r="AG23" s="16">
        <f t="shared" si="16"/>
        <v>24</v>
      </c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742</v>
      </c>
      <c r="D24" s="8">
        <v>2059</v>
      </c>
      <c r="E24" s="8">
        <v>684</v>
      </c>
      <c r="F24" s="8">
        <v>1727</v>
      </c>
      <c r="G24" s="1">
        <f>VLOOKUP(A:A,[1]TDSheet!$A:$G,7,0)</f>
        <v>0.25</v>
      </c>
      <c r="H24" s="1">
        <f>VLOOKUP(A:A,[1]TDSheet!$A:$H,8,0)</f>
        <v>120</v>
      </c>
      <c r="I24" s="16">
        <f>VLOOKUP(A:A,[2]TDSheet!$A:$F,6,0)</f>
        <v>707</v>
      </c>
      <c r="J24" s="16">
        <f t="shared" si="10"/>
        <v>-23</v>
      </c>
      <c r="K24" s="16">
        <f>VLOOKUP(A:A,[1]TDSheet!$A:$T,20,0)</f>
        <v>400</v>
      </c>
      <c r="L24" s="16"/>
      <c r="M24" s="16"/>
      <c r="N24" s="16"/>
      <c r="O24" s="16"/>
      <c r="P24" s="19"/>
      <c r="Q24" s="19">
        <v>600</v>
      </c>
      <c r="R24" s="16"/>
      <c r="S24" s="16">
        <f t="shared" si="11"/>
        <v>171</v>
      </c>
      <c r="T24" s="19">
        <v>200</v>
      </c>
      <c r="U24" s="20">
        <f t="shared" si="12"/>
        <v>17.116959064327485</v>
      </c>
      <c r="V24" s="16">
        <f t="shared" si="13"/>
        <v>10.099415204678362</v>
      </c>
      <c r="W24" s="16"/>
      <c r="X24" s="16"/>
      <c r="Y24" s="16">
        <f>VLOOKUP(A:A,[1]TDSheet!$A:$Y,25,0)</f>
        <v>163</v>
      </c>
      <c r="Z24" s="16">
        <f>VLOOKUP(A:A,[1]TDSheet!$A:$Z,26,0)</f>
        <v>195.8</v>
      </c>
      <c r="AA24" s="16">
        <f>VLOOKUP(A:A,[1]TDSheet!$A:$AA,27,0)</f>
        <v>346.8</v>
      </c>
      <c r="AB24" s="16">
        <f>VLOOKUP(A:A,[3]TDSheet!$A:$D,4,0)</f>
        <v>151</v>
      </c>
      <c r="AC24" s="16">
        <f>VLOOKUP(A:A,[1]TDSheet!$A:$AC,29,0)</f>
        <v>0</v>
      </c>
      <c r="AD24" s="16" t="str">
        <f>VLOOKUP(A:A,[1]TDSheet!$A:$AD,30,0)</f>
        <v>м1000</v>
      </c>
      <c r="AE24" s="16">
        <f t="shared" si="14"/>
        <v>0</v>
      </c>
      <c r="AF24" s="16">
        <f t="shared" si="15"/>
        <v>150</v>
      </c>
      <c r="AG24" s="16">
        <f t="shared" si="16"/>
        <v>50</v>
      </c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162.304</v>
      </c>
      <c r="D25" s="8">
        <v>351.00599999999997</v>
      </c>
      <c r="E25" s="8">
        <v>95.951999999999998</v>
      </c>
      <c r="F25" s="8">
        <v>330.99299999999999</v>
      </c>
      <c r="G25" s="1">
        <f>VLOOKUP(A:A,[1]TDSheet!$A:$G,7,0)</f>
        <v>1</v>
      </c>
      <c r="H25" s="1">
        <f>VLOOKUP(A:A,[1]TDSheet!$A:$H,8,0)</f>
        <v>120</v>
      </c>
      <c r="I25" s="16">
        <f>VLOOKUP(A:A,[2]TDSheet!$A:$F,6,0)</f>
        <v>93.424000000000007</v>
      </c>
      <c r="J25" s="16">
        <f t="shared" si="10"/>
        <v>2.5279999999999916</v>
      </c>
      <c r="K25" s="16">
        <f>VLOOKUP(A:A,[1]TDSheet!$A:$T,20,0)</f>
        <v>0</v>
      </c>
      <c r="L25" s="16"/>
      <c r="M25" s="16"/>
      <c r="N25" s="16"/>
      <c r="O25" s="16"/>
      <c r="P25" s="19"/>
      <c r="Q25" s="19"/>
      <c r="R25" s="16"/>
      <c r="S25" s="16">
        <f t="shared" si="11"/>
        <v>23.988</v>
      </c>
      <c r="T25" s="19">
        <v>70</v>
      </c>
      <c r="U25" s="20">
        <f t="shared" si="12"/>
        <v>16.716399866599968</v>
      </c>
      <c r="V25" s="16">
        <f t="shared" si="13"/>
        <v>13.798274137068534</v>
      </c>
      <c r="W25" s="16"/>
      <c r="X25" s="16"/>
      <c r="Y25" s="16">
        <f>VLOOKUP(A:A,[1]TDSheet!$A:$Y,25,0)</f>
        <v>14.5566</v>
      </c>
      <c r="Z25" s="16">
        <f>VLOOKUP(A:A,[1]TDSheet!$A:$Z,26,0)</f>
        <v>37.357799999999997</v>
      </c>
      <c r="AA25" s="16">
        <f>VLOOKUP(A:A,[1]TDSheet!$A:$AA,27,0)</f>
        <v>43.601999999999997</v>
      </c>
      <c r="AB25" s="16">
        <f>VLOOKUP(A:A,[3]TDSheet!$A:$D,4,0)</f>
        <v>23.552</v>
      </c>
      <c r="AC25" s="16" t="str">
        <f>VLOOKUP(A:A,[1]TDSheet!$A:$AC,29,0)</f>
        <v>увел</v>
      </c>
      <c r="AD25" s="16" t="str">
        <f>VLOOKUP(A:A,[1]TDSheet!$A:$AD,30,0)</f>
        <v>м190</v>
      </c>
      <c r="AE25" s="16">
        <f t="shared" si="14"/>
        <v>0</v>
      </c>
      <c r="AF25" s="16">
        <f t="shared" si="15"/>
        <v>0</v>
      </c>
      <c r="AG25" s="16">
        <f t="shared" si="16"/>
        <v>70</v>
      </c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73.888999999999996</v>
      </c>
      <c r="D26" s="8">
        <v>51.243000000000002</v>
      </c>
      <c r="E26" s="8">
        <v>49.161000000000001</v>
      </c>
      <c r="F26" s="8">
        <v>67.77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48</v>
      </c>
      <c r="J26" s="16">
        <f t="shared" si="10"/>
        <v>1.1610000000000014</v>
      </c>
      <c r="K26" s="16">
        <f>VLOOKUP(A:A,[1]TDSheet!$A:$T,20,0)</f>
        <v>0</v>
      </c>
      <c r="L26" s="16"/>
      <c r="M26" s="16"/>
      <c r="N26" s="16"/>
      <c r="O26" s="16"/>
      <c r="P26" s="19">
        <v>20</v>
      </c>
      <c r="Q26" s="19">
        <v>30</v>
      </c>
      <c r="R26" s="16"/>
      <c r="S26" s="16">
        <f t="shared" si="11"/>
        <v>12.29025</v>
      </c>
      <c r="T26" s="19">
        <v>20</v>
      </c>
      <c r="U26" s="20">
        <f t="shared" si="12"/>
        <v>11.209698744940093</v>
      </c>
      <c r="V26" s="16">
        <f t="shared" si="13"/>
        <v>5.5141270519314087</v>
      </c>
      <c r="W26" s="16"/>
      <c r="X26" s="16"/>
      <c r="Y26" s="16">
        <f>VLOOKUP(A:A,[1]TDSheet!$A:$Y,25,0)</f>
        <v>20.793600000000001</v>
      </c>
      <c r="Z26" s="16">
        <f>VLOOKUP(A:A,[1]TDSheet!$A:$Z,26,0)</f>
        <v>17.5596</v>
      </c>
      <c r="AA26" s="16">
        <f>VLOOKUP(A:A,[1]TDSheet!$A:$AA,27,0)</f>
        <v>13.065799999999999</v>
      </c>
      <c r="AB26" s="16">
        <f>VLOOKUP(A:A,[3]TDSheet!$A:$D,4,0)</f>
        <v>14.452999999999999</v>
      </c>
      <c r="AC26" s="16" t="str">
        <f>VLOOKUP(A:A,[1]TDSheet!$A:$AC,29,0)</f>
        <v>увел</v>
      </c>
      <c r="AD26" s="16" t="e">
        <f>VLOOKUP(A:A,[1]TDSheet!$A:$AD,30,0)</f>
        <v>#N/A</v>
      </c>
      <c r="AE26" s="16">
        <f t="shared" si="14"/>
        <v>20</v>
      </c>
      <c r="AF26" s="16">
        <f t="shared" si="15"/>
        <v>30</v>
      </c>
      <c r="AG26" s="16">
        <f t="shared" si="16"/>
        <v>20</v>
      </c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225.73500000000001</v>
      </c>
      <c r="D27" s="8">
        <v>1239.6510000000001</v>
      </c>
      <c r="E27" s="8">
        <v>473.601</v>
      </c>
      <c r="F27" s="8">
        <v>847.38599999999997</v>
      </c>
      <c r="G27" s="1">
        <f>VLOOKUP(A:A,[1]TDSheet!$A:$G,7,0)</f>
        <v>1</v>
      </c>
      <c r="H27" s="1">
        <f>VLOOKUP(A:A,[1]TDSheet!$A:$H,8,0)</f>
        <v>60</v>
      </c>
      <c r="I27" s="16">
        <f>VLOOKUP(A:A,[2]TDSheet!$A:$F,6,0)</f>
        <v>491.35</v>
      </c>
      <c r="J27" s="16">
        <f t="shared" si="10"/>
        <v>-17.749000000000024</v>
      </c>
      <c r="K27" s="16">
        <f>VLOOKUP(A:A,[1]TDSheet!$A:$T,20,0)</f>
        <v>200</v>
      </c>
      <c r="L27" s="16"/>
      <c r="M27" s="16"/>
      <c r="N27" s="16"/>
      <c r="O27" s="16"/>
      <c r="P27" s="19"/>
      <c r="Q27" s="19">
        <v>200</v>
      </c>
      <c r="R27" s="16"/>
      <c r="S27" s="16">
        <f t="shared" si="11"/>
        <v>118.40025</v>
      </c>
      <c r="T27" s="19">
        <v>400</v>
      </c>
      <c r="U27" s="20">
        <f t="shared" si="12"/>
        <v>13.913703729510706</v>
      </c>
      <c r="V27" s="16">
        <f t="shared" si="13"/>
        <v>7.1569612395244091</v>
      </c>
      <c r="W27" s="16"/>
      <c r="X27" s="16"/>
      <c r="Y27" s="16">
        <f>VLOOKUP(A:A,[1]TDSheet!$A:$Y,25,0)</f>
        <v>77.214799999999997</v>
      </c>
      <c r="Z27" s="16">
        <f>VLOOKUP(A:A,[1]TDSheet!$A:$Z,26,0)</f>
        <v>107.00160000000001</v>
      </c>
      <c r="AA27" s="16">
        <f>VLOOKUP(A:A,[1]TDSheet!$A:$AA,27,0)</f>
        <v>144.86579999999998</v>
      </c>
      <c r="AB27" s="16">
        <f>VLOOKUP(A:A,[3]TDSheet!$A:$D,4,0)</f>
        <v>94.433000000000007</v>
      </c>
      <c r="AC27" s="16" t="str">
        <f>VLOOKUP(A:A,[1]TDSheet!$A:$AC,29,0)</f>
        <v>акция</v>
      </c>
      <c r="AD27" s="16" t="str">
        <f>VLOOKUP(A:A,[1]TDSheet!$A:$AD,30,0)</f>
        <v>скидка</v>
      </c>
      <c r="AE27" s="16">
        <f t="shared" si="14"/>
        <v>0</v>
      </c>
      <c r="AF27" s="16">
        <f t="shared" si="15"/>
        <v>200</v>
      </c>
      <c r="AG27" s="16">
        <f t="shared" si="16"/>
        <v>400</v>
      </c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7</v>
      </c>
      <c r="D28" s="8">
        <v>1800</v>
      </c>
      <c r="E28" s="8">
        <v>672</v>
      </c>
      <c r="F28" s="8">
        <v>929</v>
      </c>
      <c r="G28" s="1">
        <f>VLOOKUP(A:A,[1]TDSheet!$A:$G,7,0)</f>
        <v>0.22</v>
      </c>
      <c r="H28" s="1">
        <f>VLOOKUP(A:A,[1]TDSheet!$A:$H,8,0)</f>
        <v>120</v>
      </c>
      <c r="I28" s="16">
        <f>VLOOKUP(A:A,[2]TDSheet!$A:$F,6,0)</f>
        <v>677</v>
      </c>
      <c r="J28" s="16">
        <f t="shared" si="10"/>
        <v>-5</v>
      </c>
      <c r="K28" s="16">
        <f>VLOOKUP(A:A,[1]TDSheet!$A:$T,20,0)</f>
        <v>0</v>
      </c>
      <c r="L28" s="16"/>
      <c r="M28" s="16"/>
      <c r="N28" s="16"/>
      <c r="O28" s="16"/>
      <c r="P28" s="19">
        <v>600</v>
      </c>
      <c r="Q28" s="19">
        <v>200</v>
      </c>
      <c r="R28" s="16"/>
      <c r="S28" s="16">
        <f t="shared" si="11"/>
        <v>168</v>
      </c>
      <c r="T28" s="19">
        <v>120</v>
      </c>
      <c r="U28" s="20">
        <f t="shared" si="12"/>
        <v>11.005952380952381</v>
      </c>
      <c r="V28" s="16">
        <f t="shared" si="13"/>
        <v>5.5297619047619051</v>
      </c>
      <c r="W28" s="16"/>
      <c r="X28" s="16"/>
      <c r="Y28" s="16">
        <f>VLOOKUP(A:A,[1]TDSheet!$A:$Y,25,0)</f>
        <v>44</v>
      </c>
      <c r="Z28" s="16">
        <f>VLOOKUP(A:A,[1]TDSheet!$A:$Z,26,0)</f>
        <v>157.80000000000001</v>
      </c>
      <c r="AA28" s="16">
        <f>VLOOKUP(A:A,[1]TDSheet!$A:$AA,27,0)</f>
        <v>134.19999999999999</v>
      </c>
      <c r="AB28" s="16">
        <f>VLOOKUP(A:A,[3]TDSheet!$A:$D,4,0)</f>
        <v>154</v>
      </c>
      <c r="AC28" s="16">
        <f>VLOOKUP(A:A,[1]TDSheet!$A:$AC,29,0)</f>
        <v>0</v>
      </c>
      <c r="AD28" s="16">
        <f>VLOOKUP(A:A,[1]TDSheet!$A:$AD,30,0)</f>
        <v>0</v>
      </c>
      <c r="AE28" s="16">
        <f t="shared" si="14"/>
        <v>132</v>
      </c>
      <c r="AF28" s="16">
        <f t="shared" si="15"/>
        <v>44</v>
      </c>
      <c r="AG28" s="16">
        <f t="shared" si="16"/>
        <v>26.4</v>
      </c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148.947</v>
      </c>
      <c r="D29" s="8"/>
      <c r="E29" s="8">
        <v>67.941999999999993</v>
      </c>
      <c r="F29" s="8">
        <v>66.108000000000004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65.5</v>
      </c>
      <c r="J29" s="16">
        <f t="shared" si="10"/>
        <v>2.4419999999999931</v>
      </c>
      <c r="K29" s="16">
        <f>VLOOKUP(A:A,[1]TDSheet!$A:$T,20,0)</f>
        <v>30</v>
      </c>
      <c r="L29" s="16"/>
      <c r="M29" s="16"/>
      <c r="N29" s="16"/>
      <c r="O29" s="16"/>
      <c r="P29" s="19">
        <v>30</v>
      </c>
      <c r="Q29" s="19">
        <v>20</v>
      </c>
      <c r="R29" s="16"/>
      <c r="S29" s="16">
        <f t="shared" si="11"/>
        <v>16.985499999999998</v>
      </c>
      <c r="T29" s="19">
        <v>20</v>
      </c>
      <c r="U29" s="20">
        <f t="shared" si="12"/>
        <v>9.77940007653587</v>
      </c>
      <c r="V29" s="16">
        <f t="shared" si="13"/>
        <v>3.8920255512054407</v>
      </c>
      <c r="W29" s="16"/>
      <c r="X29" s="16"/>
      <c r="Y29" s="16">
        <f>VLOOKUP(A:A,[1]TDSheet!$A:$Y,25,0)</f>
        <v>36.545000000000002</v>
      </c>
      <c r="Z29" s="16">
        <f>VLOOKUP(A:A,[1]TDSheet!$A:$Z,26,0)</f>
        <v>28.768400000000003</v>
      </c>
      <c r="AA29" s="16">
        <f>VLOOKUP(A:A,[1]TDSheet!$A:$AA,27,0)</f>
        <v>21.661000000000001</v>
      </c>
      <c r="AB29" s="16">
        <f>VLOOKUP(A:A,[3]TDSheet!$A:$D,4,0)</f>
        <v>19.832000000000001</v>
      </c>
      <c r="AC29" s="16" t="str">
        <f>VLOOKUP(A:A,[1]TDSheet!$A:$AC,29,0)</f>
        <v>увел</v>
      </c>
      <c r="AD29" s="16" t="e">
        <f>VLOOKUP(A:A,[1]TDSheet!$A:$AD,30,0)</f>
        <v>#N/A</v>
      </c>
      <c r="AE29" s="16">
        <f t="shared" si="14"/>
        <v>30</v>
      </c>
      <c r="AF29" s="16">
        <f t="shared" si="15"/>
        <v>20</v>
      </c>
      <c r="AG29" s="16">
        <f t="shared" si="16"/>
        <v>20</v>
      </c>
      <c r="AH29" s="16"/>
      <c r="AI29" s="16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77.385000000000005</v>
      </c>
      <c r="D30" s="8">
        <v>218.87700000000001</v>
      </c>
      <c r="E30" s="8">
        <v>152.57599999999999</v>
      </c>
      <c r="F30" s="8">
        <v>127.164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146</v>
      </c>
      <c r="J30" s="16">
        <f t="shared" si="10"/>
        <v>6.5759999999999934</v>
      </c>
      <c r="K30" s="16">
        <f>VLOOKUP(A:A,[1]TDSheet!$A:$T,20,0)</f>
        <v>120</v>
      </c>
      <c r="L30" s="16"/>
      <c r="M30" s="16"/>
      <c r="N30" s="16"/>
      <c r="O30" s="16"/>
      <c r="P30" s="19">
        <v>50</v>
      </c>
      <c r="Q30" s="19">
        <v>50</v>
      </c>
      <c r="R30" s="16"/>
      <c r="S30" s="16">
        <f t="shared" si="11"/>
        <v>38.143999999999998</v>
      </c>
      <c r="T30" s="19">
        <v>40</v>
      </c>
      <c r="U30" s="20">
        <f t="shared" si="12"/>
        <v>10.150062919463087</v>
      </c>
      <c r="V30" s="16">
        <f t="shared" si="13"/>
        <v>3.3337877516778525</v>
      </c>
      <c r="W30" s="16"/>
      <c r="X30" s="16"/>
      <c r="Y30" s="16">
        <f>VLOOKUP(A:A,[1]TDSheet!$A:$Y,25,0)</f>
        <v>45.568400000000004</v>
      </c>
      <c r="Z30" s="16">
        <f>VLOOKUP(A:A,[1]TDSheet!$A:$Z,26,0)</f>
        <v>47.472000000000001</v>
      </c>
      <c r="AA30" s="16">
        <f>VLOOKUP(A:A,[1]TDSheet!$A:$AA,27,0)</f>
        <v>51.1006</v>
      </c>
      <c r="AB30" s="16">
        <f>VLOOKUP(A:A,[3]TDSheet!$A:$D,4,0)</f>
        <v>38.639000000000003</v>
      </c>
      <c r="AC30" s="16" t="str">
        <f>VLOOKUP(A:A,[1]TDSheet!$A:$AC,29,0)</f>
        <v>зв50</v>
      </c>
      <c r="AD30" s="16" t="e">
        <f>VLOOKUP(A:A,[1]TDSheet!$A:$AD,30,0)</f>
        <v>#N/A</v>
      </c>
      <c r="AE30" s="16">
        <f t="shared" si="14"/>
        <v>50</v>
      </c>
      <c r="AF30" s="16">
        <f t="shared" si="15"/>
        <v>50</v>
      </c>
      <c r="AG30" s="16">
        <f t="shared" si="16"/>
        <v>40</v>
      </c>
      <c r="AH30" s="16"/>
      <c r="AI30" s="16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94</v>
      </c>
      <c r="D31" s="8">
        <v>1272</v>
      </c>
      <c r="E31" s="8">
        <v>553</v>
      </c>
      <c r="F31" s="8">
        <v>702</v>
      </c>
      <c r="G31" s="1">
        <f>VLOOKUP(A:A,[1]TDSheet!$A:$G,7,0)</f>
        <v>0.4</v>
      </c>
      <c r="H31" s="1">
        <f>VLOOKUP(A:A,[1]TDSheet!$A:$H,8,0)</f>
        <v>45</v>
      </c>
      <c r="I31" s="16">
        <f>VLOOKUP(A:A,[2]TDSheet!$A:$F,6,0)</f>
        <v>563</v>
      </c>
      <c r="J31" s="16">
        <f t="shared" si="10"/>
        <v>-10</v>
      </c>
      <c r="K31" s="16">
        <f>VLOOKUP(A:A,[1]TDSheet!$A:$T,20,0)</f>
        <v>480</v>
      </c>
      <c r="L31" s="16"/>
      <c r="M31" s="16"/>
      <c r="N31" s="16"/>
      <c r="O31" s="16"/>
      <c r="P31" s="19"/>
      <c r="Q31" s="19">
        <v>120</v>
      </c>
      <c r="R31" s="16"/>
      <c r="S31" s="16">
        <f t="shared" si="11"/>
        <v>138.25</v>
      </c>
      <c r="T31" s="19">
        <v>120</v>
      </c>
      <c r="U31" s="20">
        <f t="shared" si="12"/>
        <v>10.285714285714286</v>
      </c>
      <c r="V31" s="16">
        <f t="shared" si="13"/>
        <v>5.0777576853526218</v>
      </c>
      <c r="W31" s="16"/>
      <c r="X31" s="16"/>
      <c r="Y31" s="16">
        <f>VLOOKUP(A:A,[1]TDSheet!$A:$Y,25,0)</f>
        <v>162.80000000000001</v>
      </c>
      <c r="Z31" s="16">
        <f>VLOOKUP(A:A,[1]TDSheet!$A:$Z,26,0)</f>
        <v>212.2</v>
      </c>
      <c r="AA31" s="16">
        <f>VLOOKUP(A:A,[1]TDSheet!$A:$AA,27,0)</f>
        <v>228.2</v>
      </c>
      <c r="AB31" s="16">
        <f>VLOOKUP(A:A,[3]TDSheet!$A:$D,4,0)</f>
        <v>116</v>
      </c>
      <c r="AC31" s="16" t="str">
        <f>VLOOKUP(A:A,[1]TDSheet!$A:$AC,29,0)</f>
        <v>увел</v>
      </c>
      <c r="AD31" s="16" t="e">
        <f>VLOOKUP(A:A,[1]TDSheet!$A:$AD,30,0)</f>
        <v>#N/A</v>
      </c>
      <c r="AE31" s="16">
        <f t="shared" si="14"/>
        <v>0</v>
      </c>
      <c r="AF31" s="16">
        <f t="shared" si="15"/>
        <v>48</v>
      </c>
      <c r="AG31" s="16">
        <f t="shared" si="16"/>
        <v>48</v>
      </c>
      <c r="AH31" s="16"/>
      <c r="AI31" s="16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671.00800000000004</v>
      </c>
      <c r="D32" s="8">
        <v>2855.797</v>
      </c>
      <c r="E32" s="15">
        <v>1365</v>
      </c>
      <c r="F32" s="15">
        <v>2222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1001</v>
      </c>
      <c r="J32" s="16">
        <f t="shared" si="10"/>
        <v>364</v>
      </c>
      <c r="K32" s="16">
        <f>VLOOKUP(A:A,[1]TDSheet!$A:$T,20,0)</f>
        <v>900</v>
      </c>
      <c r="L32" s="16"/>
      <c r="M32" s="16"/>
      <c r="N32" s="16"/>
      <c r="O32" s="16"/>
      <c r="P32" s="19">
        <v>300</v>
      </c>
      <c r="Q32" s="19">
        <v>200</v>
      </c>
      <c r="R32" s="16"/>
      <c r="S32" s="16">
        <f t="shared" si="11"/>
        <v>341.25</v>
      </c>
      <c r="T32" s="19">
        <v>200</v>
      </c>
      <c r="U32" s="20">
        <f t="shared" si="12"/>
        <v>11.2</v>
      </c>
      <c r="V32" s="16">
        <f t="shared" si="13"/>
        <v>6.5113553113553113</v>
      </c>
      <c r="W32" s="16"/>
      <c r="X32" s="16"/>
      <c r="Y32" s="16">
        <f>VLOOKUP(A:A,[1]TDSheet!$A:$Y,25,0)</f>
        <v>461.6</v>
      </c>
      <c r="Z32" s="16">
        <f>VLOOKUP(A:A,[1]TDSheet!$A:$Z,26,0)</f>
        <v>392.4</v>
      </c>
      <c r="AA32" s="16">
        <f>VLOOKUP(A:A,[1]TDSheet!$A:$AA,27,0)</f>
        <v>634.4</v>
      </c>
      <c r="AB32" s="16">
        <f>VLOOKUP(A:A,[3]TDSheet!$A:$D,4,0)</f>
        <v>180.845</v>
      </c>
      <c r="AC32" s="16">
        <f>VLOOKUP(A:A,[1]TDSheet!$A:$AC,29,0)</f>
        <v>0</v>
      </c>
      <c r="AD32" s="16" t="e">
        <f>VLOOKUP(A:A,[1]TDSheet!$A:$AD,30,0)</f>
        <v>#N/A</v>
      </c>
      <c r="AE32" s="16">
        <f t="shared" si="14"/>
        <v>300</v>
      </c>
      <c r="AF32" s="16">
        <f t="shared" si="15"/>
        <v>200</v>
      </c>
      <c r="AG32" s="16">
        <f t="shared" si="16"/>
        <v>200</v>
      </c>
      <c r="AH32" s="16"/>
      <c r="AI32" s="16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11.387</v>
      </c>
      <c r="D33" s="8">
        <v>668.85500000000002</v>
      </c>
      <c r="E33" s="8">
        <v>504.16</v>
      </c>
      <c r="F33" s="8">
        <v>152.69800000000001</v>
      </c>
      <c r="G33" s="1">
        <f>VLOOKUP(A:A,[1]TDSheet!$A:$G,7,0)</f>
        <v>1</v>
      </c>
      <c r="H33" s="1">
        <f>VLOOKUP(A:A,[1]TDSheet!$A:$H,8,0)</f>
        <v>45</v>
      </c>
      <c r="I33" s="16">
        <f>VLOOKUP(A:A,[2]TDSheet!$A:$F,6,0)</f>
        <v>494</v>
      </c>
      <c r="J33" s="16">
        <f t="shared" si="10"/>
        <v>10.160000000000025</v>
      </c>
      <c r="K33" s="16">
        <f>VLOOKUP(A:A,[1]TDSheet!$A:$T,20,0)</f>
        <v>200</v>
      </c>
      <c r="L33" s="16"/>
      <c r="M33" s="16"/>
      <c r="N33" s="16"/>
      <c r="O33" s="16"/>
      <c r="P33" s="19">
        <v>400</v>
      </c>
      <c r="Q33" s="19">
        <v>200</v>
      </c>
      <c r="R33" s="16"/>
      <c r="S33" s="16">
        <f t="shared" si="11"/>
        <v>126.04</v>
      </c>
      <c r="T33" s="19">
        <v>200</v>
      </c>
      <c r="U33" s="20">
        <f t="shared" si="12"/>
        <v>9.1454934941288464</v>
      </c>
      <c r="V33" s="16">
        <f t="shared" si="13"/>
        <v>1.2115042843541732</v>
      </c>
      <c r="W33" s="16"/>
      <c r="X33" s="16"/>
      <c r="Y33" s="16">
        <f>VLOOKUP(A:A,[1]TDSheet!$A:$Y,25,0)</f>
        <v>100.32759999999999</v>
      </c>
      <c r="Z33" s="16">
        <f>VLOOKUP(A:A,[1]TDSheet!$A:$Z,26,0)</f>
        <v>92.542000000000002</v>
      </c>
      <c r="AA33" s="16">
        <f>VLOOKUP(A:A,[1]TDSheet!$A:$AA,27,0)</f>
        <v>108.58759999999999</v>
      </c>
      <c r="AB33" s="16">
        <f>VLOOKUP(A:A,[3]TDSheet!$A:$D,4,0)</f>
        <v>78.290000000000006</v>
      </c>
      <c r="AC33" s="16" t="str">
        <f>VLOOKUP(A:A,[1]TDSheet!$A:$AC,29,0)</f>
        <v>костик</v>
      </c>
      <c r="AD33" s="16" t="e">
        <f>VLOOKUP(A:A,[1]TDSheet!$A:$AD,30,0)</f>
        <v>#N/A</v>
      </c>
      <c r="AE33" s="16">
        <f t="shared" si="14"/>
        <v>400</v>
      </c>
      <c r="AF33" s="16">
        <f t="shared" si="15"/>
        <v>200</v>
      </c>
      <c r="AG33" s="16">
        <f t="shared" si="16"/>
        <v>200</v>
      </c>
      <c r="AH33" s="16"/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98</v>
      </c>
      <c r="D34" s="8">
        <v>52</v>
      </c>
      <c r="E34" s="8">
        <v>57</v>
      </c>
      <c r="F34" s="8">
        <v>87</v>
      </c>
      <c r="G34" s="1">
        <f>VLOOKUP(A:A,[1]TDSheet!$A:$G,7,0)</f>
        <v>0.36</v>
      </c>
      <c r="H34" s="1">
        <f>VLOOKUP(A:A,[1]TDSheet!$A:$H,8,0)</f>
        <v>45</v>
      </c>
      <c r="I34" s="16">
        <f>VLOOKUP(A:A,[2]TDSheet!$A:$F,6,0)</f>
        <v>57</v>
      </c>
      <c r="J34" s="16">
        <f t="shared" si="10"/>
        <v>0</v>
      </c>
      <c r="K34" s="16">
        <f>VLOOKUP(A:A,[1]TDSheet!$A:$T,20,0)</f>
        <v>0</v>
      </c>
      <c r="L34" s="16"/>
      <c r="M34" s="16"/>
      <c r="N34" s="16"/>
      <c r="O34" s="16"/>
      <c r="P34" s="19">
        <v>20</v>
      </c>
      <c r="Q34" s="19">
        <v>20</v>
      </c>
      <c r="R34" s="16"/>
      <c r="S34" s="16">
        <f t="shared" si="11"/>
        <v>14.25</v>
      </c>
      <c r="T34" s="19">
        <v>20</v>
      </c>
      <c r="U34" s="20">
        <f t="shared" si="12"/>
        <v>10.315789473684211</v>
      </c>
      <c r="V34" s="16">
        <f t="shared" si="13"/>
        <v>6.1052631578947372</v>
      </c>
      <c r="W34" s="16"/>
      <c r="X34" s="16"/>
      <c r="Y34" s="16">
        <f>VLOOKUP(A:A,[1]TDSheet!$A:$Y,25,0)</f>
        <v>24.8</v>
      </c>
      <c r="Z34" s="16">
        <f>VLOOKUP(A:A,[1]TDSheet!$A:$Z,26,0)</f>
        <v>24.8</v>
      </c>
      <c r="AA34" s="16">
        <f>VLOOKUP(A:A,[1]TDSheet!$A:$AA,27,0)</f>
        <v>15</v>
      </c>
      <c r="AB34" s="16">
        <f>VLOOKUP(A:A,[3]TDSheet!$A:$D,4,0)</f>
        <v>12</v>
      </c>
      <c r="AC34" s="16" t="str">
        <f>VLOOKUP(A:A,[1]TDSheet!$A:$AC,29,0)</f>
        <v>костик</v>
      </c>
      <c r="AD34" s="16" t="e">
        <f>VLOOKUP(A:A,[1]TDSheet!$A:$AD,30,0)</f>
        <v>#N/A</v>
      </c>
      <c r="AE34" s="16">
        <f t="shared" si="14"/>
        <v>7.1999999999999993</v>
      </c>
      <c r="AF34" s="16">
        <f t="shared" si="15"/>
        <v>7.1999999999999993</v>
      </c>
      <c r="AG34" s="16">
        <f t="shared" si="16"/>
        <v>7.1999999999999993</v>
      </c>
      <c r="AH34" s="16"/>
      <c r="AI34" s="16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597</v>
      </c>
      <c r="D35" s="8">
        <v>609</v>
      </c>
      <c r="E35" s="8">
        <v>552</v>
      </c>
      <c r="F35" s="8">
        <v>569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554</v>
      </c>
      <c r="J35" s="16">
        <f t="shared" si="10"/>
        <v>-2</v>
      </c>
      <c r="K35" s="16">
        <f>VLOOKUP(A:A,[1]TDSheet!$A:$T,20,0)</f>
        <v>400</v>
      </c>
      <c r="L35" s="16"/>
      <c r="M35" s="16"/>
      <c r="N35" s="16"/>
      <c r="O35" s="16"/>
      <c r="P35" s="19"/>
      <c r="Q35" s="19"/>
      <c r="R35" s="16"/>
      <c r="S35" s="16">
        <f t="shared" si="11"/>
        <v>138</v>
      </c>
      <c r="T35" s="19"/>
      <c r="U35" s="20">
        <f t="shared" si="12"/>
        <v>7.0217391304347823</v>
      </c>
      <c r="V35" s="16">
        <f t="shared" si="13"/>
        <v>4.1231884057971016</v>
      </c>
      <c r="W35" s="16"/>
      <c r="X35" s="16"/>
      <c r="Y35" s="16">
        <f>VLOOKUP(A:A,[1]TDSheet!$A:$Y,25,0)</f>
        <v>96.6</v>
      </c>
      <c r="Z35" s="16">
        <f>VLOOKUP(A:A,[1]TDSheet!$A:$Z,26,0)</f>
        <v>194.6</v>
      </c>
      <c r="AA35" s="16">
        <f>VLOOKUP(A:A,[1]TDSheet!$A:$AA,27,0)</f>
        <v>115.6</v>
      </c>
      <c r="AB35" s="16">
        <f>VLOOKUP(A:A,[3]TDSheet!$A:$D,4,0)</f>
        <v>25</v>
      </c>
      <c r="AC35" s="16" t="str">
        <f>VLOOKUP(A:A,[1]TDSheet!$A:$AC,29,0)</f>
        <v>костик</v>
      </c>
      <c r="AD35" s="16" t="str">
        <f>VLOOKUP(A:A,[1]TDSheet!$A:$AD,30,0)</f>
        <v>кос</v>
      </c>
      <c r="AE35" s="16">
        <f t="shared" si="14"/>
        <v>0</v>
      </c>
      <c r="AF35" s="16">
        <f t="shared" si="15"/>
        <v>0</v>
      </c>
      <c r="AG35" s="16">
        <f t="shared" si="16"/>
        <v>0</v>
      </c>
      <c r="AH35" s="16"/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32</v>
      </c>
      <c r="D36" s="8">
        <v>451</v>
      </c>
      <c r="E36" s="8">
        <v>155</v>
      </c>
      <c r="F36" s="8">
        <v>245</v>
      </c>
      <c r="G36" s="1">
        <f>VLOOKUP(A:A,[1]TDSheet!$A:$G,7,0)</f>
        <v>0.35</v>
      </c>
      <c r="H36" s="1">
        <f>VLOOKUP(A:A,[1]TDSheet!$A:$H,8,0)</f>
        <v>45</v>
      </c>
      <c r="I36" s="16">
        <f>VLOOKUP(A:A,[2]TDSheet!$A:$F,6,0)</f>
        <v>164</v>
      </c>
      <c r="J36" s="16">
        <f t="shared" si="10"/>
        <v>-9</v>
      </c>
      <c r="K36" s="16">
        <f>VLOOKUP(A:A,[1]TDSheet!$A:$T,20,0)</f>
        <v>120</v>
      </c>
      <c r="L36" s="16"/>
      <c r="M36" s="16"/>
      <c r="N36" s="16"/>
      <c r="O36" s="16"/>
      <c r="P36" s="19"/>
      <c r="Q36" s="19">
        <v>40</v>
      </c>
      <c r="R36" s="16"/>
      <c r="S36" s="16">
        <f t="shared" si="11"/>
        <v>38.75</v>
      </c>
      <c r="T36" s="19"/>
      <c r="U36" s="20">
        <f t="shared" si="12"/>
        <v>10.451612903225806</v>
      </c>
      <c r="V36" s="16">
        <f t="shared" si="13"/>
        <v>6.32258064516129</v>
      </c>
      <c r="W36" s="16"/>
      <c r="X36" s="16"/>
      <c r="Y36" s="16">
        <f>VLOOKUP(A:A,[1]TDSheet!$A:$Y,25,0)</f>
        <v>42.6</v>
      </c>
      <c r="Z36" s="16">
        <f>VLOOKUP(A:A,[1]TDSheet!$A:$Z,26,0)</f>
        <v>77.8</v>
      </c>
      <c r="AA36" s="16">
        <f>VLOOKUP(A:A,[1]TDSheet!$A:$AA,27,0)</f>
        <v>62.8</v>
      </c>
      <c r="AB36" s="16">
        <f>VLOOKUP(A:A,[3]TDSheet!$A:$D,4,0)</f>
        <v>30</v>
      </c>
      <c r="AC36" s="16" t="str">
        <f>VLOOKUP(A:A,[1]TDSheet!$A:$AC,29,0)</f>
        <v>магаз</v>
      </c>
      <c r="AD36" s="16" t="e">
        <f>VLOOKUP(A:A,[1]TDSheet!$A:$AD,30,0)</f>
        <v>#N/A</v>
      </c>
      <c r="AE36" s="16">
        <f t="shared" si="14"/>
        <v>0</v>
      </c>
      <c r="AF36" s="16">
        <f t="shared" si="15"/>
        <v>14</v>
      </c>
      <c r="AG36" s="16">
        <f t="shared" si="16"/>
        <v>0</v>
      </c>
      <c r="AH36" s="16"/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3</v>
      </c>
      <c r="D37" s="8">
        <v>240</v>
      </c>
      <c r="E37" s="8">
        <v>108</v>
      </c>
      <c r="F37" s="8">
        <v>132</v>
      </c>
      <c r="G37" s="1">
        <f>VLOOKUP(A:A,[1]TDSheet!$A:$G,7,0)</f>
        <v>0.35</v>
      </c>
      <c r="H37" s="1">
        <f>VLOOKUP(A:A,[1]TDSheet!$A:$H,8,0)</f>
        <v>45</v>
      </c>
      <c r="I37" s="16">
        <f>VLOOKUP(A:A,[2]TDSheet!$A:$F,6,0)</f>
        <v>108</v>
      </c>
      <c r="J37" s="16">
        <f t="shared" si="10"/>
        <v>0</v>
      </c>
      <c r="K37" s="16">
        <f>VLOOKUP(A:A,[1]TDSheet!$A:$T,20,0)</f>
        <v>80</v>
      </c>
      <c r="L37" s="16"/>
      <c r="M37" s="16"/>
      <c r="N37" s="16"/>
      <c r="O37" s="16"/>
      <c r="P37" s="19"/>
      <c r="Q37" s="19">
        <v>40</v>
      </c>
      <c r="R37" s="16"/>
      <c r="S37" s="16">
        <f t="shared" si="11"/>
        <v>27</v>
      </c>
      <c r="T37" s="19">
        <v>40</v>
      </c>
      <c r="U37" s="20">
        <f t="shared" si="12"/>
        <v>10.814814814814815</v>
      </c>
      <c r="V37" s="16">
        <f t="shared" si="13"/>
        <v>4.8888888888888893</v>
      </c>
      <c r="W37" s="16"/>
      <c r="X37" s="16"/>
      <c r="Y37" s="16">
        <f>VLOOKUP(A:A,[1]TDSheet!$A:$Y,25,0)</f>
        <v>14.6</v>
      </c>
      <c r="Z37" s="16">
        <f>VLOOKUP(A:A,[1]TDSheet!$A:$Z,26,0)</f>
        <v>16</v>
      </c>
      <c r="AA37" s="16">
        <f>VLOOKUP(A:A,[1]TDSheet!$A:$AA,27,0)</f>
        <v>37.6</v>
      </c>
      <c r="AB37" s="16">
        <f>VLOOKUP(A:A,[3]TDSheet!$A:$D,4,0)</f>
        <v>15</v>
      </c>
      <c r="AC37" s="16" t="str">
        <f>VLOOKUP(A:A,[1]TDSheet!$A:$AC,29,0)</f>
        <v>магаз</v>
      </c>
      <c r="AD37" s="16" t="e">
        <f>VLOOKUP(A:A,[1]TDSheet!$A:$AD,30,0)</f>
        <v>#N/A</v>
      </c>
      <c r="AE37" s="16">
        <f t="shared" si="14"/>
        <v>0</v>
      </c>
      <c r="AF37" s="16">
        <f t="shared" si="15"/>
        <v>14</v>
      </c>
      <c r="AG37" s="16">
        <f t="shared" si="16"/>
        <v>14</v>
      </c>
      <c r="AH37" s="16"/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21</v>
      </c>
      <c r="D38" s="8">
        <v>161</v>
      </c>
      <c r="E38" s="8">
        <v>8</v>
      </c>
      <c r="F38" s="8">
        <v>135</v>
      </c>
      <c r="G38" s="1">
        <f>VLOOKUP(A:A,[1]TDSheet!$A:$G,7,0)</f>
        <v>0.4</v>
      </c>
      <c r="H38" s="1">
        <f>VLOOKUP(A:A,[1]TDSheet!$A:$H,8,0)</f>
        <v>45</v>
      </c>
      <c r="I38" s="16">
        <f>VLOOKUP(A:A,[2]TDSheet!$A:$F,6,0)</f>
        <v>18</v>
      </c>
      <c r="J38" s="16">
        <f t="shared" si="10"/>
        <v>-10</v>
      </c>
      <c r="K38" s="16">
        <f>VLOOKUP(A:A,[1]TDSheet!$A:$T,20,0)</f>
        <v>0</v>
      </c>
      <c r="L38" s="16"/>
      <c r="M38" s="16"/>
      <c r="N38" s="16"/>
      <c r="O38" s="16"/>
      <c r="P38" s="19"/>
      <c r="Q38" s="19"/>
      <c r="R38" s="16"/>
      <c r="S38" s="16">
        <f t="shared" si="11"/>
        <v>2</v>
      </c>
      <c r="T38" s="19"/>
      <c r="U38" s="20">
        <f t="shared" si="12"/>
        <v>67.5</v>
      </c>
      <c r="V38" s="16">
        <f t="shared" si="13"/>
        <v>67.5</v>
      </c>
      <c r="W38" s="16"/>
      <c r="X38" s="16"/>
      <c r="Y38" s="16">
        <f>VLOOKUP(A:A,[1]TDSheet!$A:$Y,25,0)</f>
        <v>28.2</v>
      </c>
      <c r="Z38" s="16">
        <f>VLOOKUP(A:A,[1]TDSheet!$A:$Z,26,0)</f>
        <v>21.4</v>
      </c>
      <c r="AA38" s="16">
        <f>VLOOKUP(A:A,[1]TDSheet!$A:$AA,27,0)</f>
        <v>27.6</v>
      </c>
      <c r="AB38" s="16">
        <f>VLOOKUP(A:A,[3]TDSheet!$A:$D,4,0)</f>
        <v>6</v>
      </c>
      <c r="AC38" s="22" t="str">
        <f>VLOOKUP(A:A,[1]TDSheet!$A:$AC,29,0)</f>
        <v>магаз</v>
      </c>
      <c r="AD38" s="16" t="e">
        <f>VLOOKUP(A:A,[1]TDSheet!$A:$AD,30,0)</f>
        <v>#N/A</v>
      </c>
      <c r="AE38" s="16">
        <f t="shared" si="14"/>
        <v>0</v>
      </c>
      <c r="AF38" s="16">
        <f t="shared" si="15"/>
        <v>0</v>
      </c>
      <c r="AG38" s="16">
        <f t="shared" si="16"/>
        <v>0</v>
      </c>
      <c r="AH38" s="16"/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17</v>
      </c>
      <c r="D39" s="8">
        <v>592</v>
      </c>
      <c r="E39" s="8">
        <v>229</v>
      </c>
      <c r="F39" s="8">
        <v>252</v>
      </c>
      <c r="G39" s="1">
        <f>VLOOKUP(A:A,[1]TDSheet!$A:$G,7,0)</f>
        <v>0.09</v>
      </c>
      <c r="H39" s="1" t="e">
        <f>VLOOKUP(A:A,[1]TDSheet!$A:$H,8,0)</f>
        <v>#N/A</v>
      </c>
      <c r="I39" s="16">
        <f>VLOOKUP(A:A,[2]TDSheet!$A:$F,6,0)</f>
        <v>227</v>
      </c>
      <c r="J39" s="16">
        <f t="shared" si="10"/>
        <v>2</v>
      </c>
      <c r="K39" s="16">
        <f>VLOOKUP(A:A,[1]TDSheet!$A:$T,20,0)</f>
        <v>80</v>
      </c>
      <c r="L39" s="16"/>
      <c r="M39" s="16"/>
      <c r="N39" s="16"/>
      <c r="O39" s="16"/>
      <c r="P39" s="19">
        <v>80</v>
      </c>
      <c r="Q39" s="19">
        <v>80</v>
      </c>
      <c r="R39" s="16"/>
      <c r="S39" s="16">
        <f t="shared" si="11"/>
        <v>57.25</v>
      </c>
      <c r="T39" s="19">
        <v>80</v>
      </c>
      <c r="U39" s="20">
        <f t="shared" si="12"/>
        <v>9.9912663755458517</v>
      </c>
      <c r="V39" s="16">
        <f t="shared" si="13"/>
        <v>4.4017467248908293</v>
      </c>
      <c r="W39" s="16"/>
      <c r="X39" s="16"/>
      <c r="Y39" s="16">
        <f>VLOOKUP(A:A,[1]TDSheet!$A:$Y,25,0)</f>
        <v>60</v>
      </c>
      <c r="Z39" s="16">
        <f>VLOOKUP(A:A,[1]TDSheet!$A:$Z,26,0)</f>
        <v>64.599999999999994</v>
      </c>
      <c r="AA39" s="16">
        <f>VLOOKUP(A:A,[1]TDSheet!$A:$AA,27,0)</f>
        <v>81.599999999999994</v>
      </c>
      <c r="AB39" s="16">
        <f>VLOOKUP(A:A,[3]TDSheet!$A:$D,4,0)</f>
        <v>26</v>
      </c>
      <c r="AC39" s="16" t="str">
        <f>VLOOKUP(A:A,[1]TDSheet!$A:$AC,29,0)</f>
        <v>костик</v>
      </c>
      <c r="AD39" s="16" t="str">
        <f>VLOOKUP(A:A,[1]TDSheet!$A:$AD,30,0)</f>
        <v>кос</v>
      </c>
      <c r="AE39" s="16">
        <f t="shared" si="14"/>
        <v>7.1999999999999993</v>
      </c>
      <c r="AF39" s="16">
        <f t="shared" si="15"/>
        <v>7.1999999999999993</v>
      </c>
      <c r="AG39" s="16">
        <f t="shared" si="16"/>
        <v>7.1999999999999993</v>
      </c>
      <c r="AH39" s="16"/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70</v>
      </c>
      <c r="D40" s="8">
        <v>83</v>
      </c>
      <c r="E40" s="8">
        <v>13</v>
      </c>
      <c r="F40" s="8">
        <v>45</v>
      </c>
      <c r="G40" s="1">
        <f>VLOOKUP(A:A,[1]TDSheet!$A:$G,7,0)</f>
        <v>0.6</v>
      </c>
      <c r="H40" s="1">
        <f>VLOOKUP(A:A,[1]TDSheet!$A:$H,8,0)</f>
        <v>45</v>
      </c>
      <c r="I40" s="16">
        <f>VLOOKUP(A:A,[2]TDSheet!$A:$F,6,0)</f>
        <v>25</v>
      </c>
      <c r="J40" s="16">
        <f t="shared" si="10"/>
        <v>-12</v>
      </c>
      <c r="K40" s="16">
        <f>VLOOKUP(A:A,[1]TDSheet!$A:$T,20,0)</f>
        <v>40</v>
      </c>
      <c r="L40" s="16"/>
      <c r="M40" s="16"/>
      <c r="N40" s="16"/>
      <c r="O40" s="16"/>
      <c r="P40" s="19"/>
      <c r="Q40" s="19"/>
      <c r="R40" s="16"/>
      <c r="S40" s="16">
        <f t="shared" si="11"/>
        <v>3.25</v>
      </c>
      <c r="T40" s="19"/>
      <c r="U40" s="20">
        <f t="shared" si="12"/>
        <v>26.153846153846153</v>
      </c>
      <c r="V40" s="16">
        <f t="shared" si="13"/>
        <v>13.846153846153847</v>
      </c>
      <c r="W40" s="16"/>
      <c r="X40" s="16"/>
      <c r="Y40" s="16">
        <f>VLOOKUP(A:A,[1]TDSheet!$A:$Y,25,0)</f>
        <v>54.8</v>
      </c>
      <c r="Z40" s="16">
        <f>VLOOKUP(A:A,[1]TDSheet!$A:$Z,26,0)</f>
        <v>79.8</v>
      </c>
      <c r="AA40" s="16">
        <f>VLOOKUP(A:A,[1]TDSheet!$A:$AA,27,0)</f>
        <v>50</v>
      </c>
      <c r="AB40" s="16">
        <f>VLOOKUP(A:A,[3]TDSheet!$A:$D,4,0)</f>
        <v>8</v>
      </c>
      <c r="AC40" s="22" t="str">
        <f>VLOOKUP(A:A,[1]TDSheet!$A:$AC,29,0)</f>
        <v>костик</v>
      </c>
      <c r="AD40" s="16" t="e">
        <f>VLOOKUP(A:A,[1]TDSheet!$A:$AD,30,0)</f>
        <v>#N/A</v>
      </c>
      <c r="AE40" s="16">
        <f t="shared" si="14"/>
        <v>0</v>
      </c>
      <c r="AF40" s="16">
        <f t="shared" si="15"/>
        <v>0</v>
      </c>
      <c r="AG40" s="16">
        <f t="shared" si="16"/>
        <v>0</v>
      </c>
      <c r="AH40" s="16"/>
      <c r="AI40" s="16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31</v>
      </c>
      <c r="D41" s="8">
        <v>514</v>
      </c>
      <c r="E41" s="8">
        <v>317</v>
      </c>
      <c r="F41" s="8">
        <v>3</v>
      </c>
      <c r="G41" s="1">
        <f>VLOOKUP(A:A,[1]TDSheet!$A:$G,7,0)</f>
        <v>0.09</v>
      </c>
      <c r="H41" s="1" t="e">
        <f>VLOOKUP(A:A,[1]TDSheet!$A:$H,8,0)</f>
        <v>#N/A</v>
      </c>
      <c r="I41" s="16">
        <f>VLOOKUP(A:A,[2]TDSheet!$A:$F,6,0)</f>
        <v>347</v>
      </c>
      <c r="J41" s="16">
        <f t="shared" si="10"/>
        <v>-30</v>
      </c>
      <c r="K41" s="16">
        <f>VLOOKUP(A:A,[1]TDSheet!$A:$T,20,0)</f>
        <v>80</v>
      </c>
      <c r="L41" s="16"/>
      <c r="M41" s="16"/>
      <c r="N41" s="16"/>
      <c r="O41" s="16"/>
      <c r="P41" s="19">
        <v>120</v>
      </c>
      <c r="Q41" s="19">
        <v>200</v>
      </c>
      <c r="R41" s="16"/>
      <c r="S41" s="16">
        <f t="shared" si="11"/>
        <v>79.25</v>
      </c>
      <c r="T41" s="19">
        <v>240</v>
      </c>
      <c r="U41" s="20">
        <f t="shared" si="12"/>
        <v>8.1135646687697154</v>
      </c>
      <c r="V41" s="16">
        <f t="shared" si="13"/>
        <v>3.7854889589905363E-2</v>
      </c>
      <c r="W41" s="16"/>
      <c r="X41" s="16"/>
      <c r="Y41" s="16">
        <f>VLOOKUP(A:A,[1]TDSheet!$A:$Y,25,0)</f>
        <v>89.2</v>
      </c>
      <c r="Z41" s="16">
        <f>VLOOKUP(A:A,[1]TDSheet!$A:$Z,26,0)</f>
        <v>99.4</v>
      </c>
      <c r="AA41" s="16">
        <f>VLOOKUP(A:A,[1]TDSheet!$A:$AA,27,0)</f>
        <v>134.4</v>
      </c>
      <c r="AB41" s="16">
        <f>VLOOKUP(A:A,[3]TDSheet!$A:$D,4,0)</f>
        <v>40</v>
      </c>
      <c r="AC41" s="16" t="str">
        <f>VLOOKUP(A:A,[1]TDSheet!$A:$AC,29,0)</f>
        <v>костик</v>
      </c>
      <c r="AD41" s="16">
        <f>VLOOKUP(A:A,[1]TDSheet!$A:$AD,30,0)</f>
        <v>0</v>
      </c>
      <c r="AE41" s="16">
        <f t="shared" si="14"/>
        <v>10.799999999999999</v>
      </c>
      <c r="AF41" s="16">
        <f t="shared" si="15"/>
        <v>18</v>
      </c>
      <c r="AG41" s="16">
        <f t="shared" si="16"/>
        <v>21.599999999999998</v>
      </c>
      <c r="AH41" s="16"/>
      <c r="AI41" s="16"/>
    </row>
    <row r="42" spans="1:35" s="1" customFormat="1" ht="11.1" customHeight="1" outlineLevel="1" x14ac:dyDescent="0.2">
      <c r="A42" s="7" t="s">
        <v>88</v>
      </c>
      <c r="B42" s="7" t="s">
        <v>8</v>
      </c>
      <c r="C42" s="8">
        <v>159</v>
      </c>
      <c r="D42" s="8">
        <v>208</v>
      </c>
      <c r="E42" s="8">
        <v>86</v>
      </c>
      <c r="F42" s="8">
        <v>165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156</v>
      </c>
      <c r="J42" s="16">
        <f t="shared" si="10"/>
        <v>-70</v>
      </c>
      <c r="K42" s="16">
        <f>VLOOKUP(A:A,[1]TDSheet!$A:$T,20,0)</f>
        <v>80</v>
      </c>
      <c r="L42" s="16"/>
      <c r="M42" s="16"/>
      <c r="N42" s="16"/>
      <c r="O42" s="16"/>
      <c r="P42" s="19"/>
      <c r="Q42" s="19"/>
      <c r="R42" s="16"/>
      <c r="S42" s="16">
        <f t="shared" si="11"/>
        <v>21.5</v>
      </c>
      <c r="T42" s="19"/>
      <c r="U42" s="20">
        <f t="shared" si="12"/>
        <v>11.395348837209303</v>
      </c>
      <c r="V42" s="16">
        <f t="shared" si="13"/>
        <v>7.6744186046511631</v>
      </c>
      <c r="W42" s="16"/>
      <c r="X42" s="16"/>
      <c r="Y42" s="16">
        <f>VLOOKUP(A:A,[1]TDSheet!$A:$Y,25,0)</f>
        <v>0</v>
      </c>
      <c r="Z42" s="16">
        <f>VLOOKUP(A:A,[1]TDSheet!$A:$Z,26,0)</f>
        <v>0</v>
      </c>
      <c r="AA42" s="16">
        <f>VLOOKUP(A:A,[1]TDSheet!$A:$AA,27,0)</f>
        <v>38.799999999999997</v>
      </c>
      <c r="AB42" s="16">
        <f>VLOOKUP(A:A,[3]TDSheet!$A:$D,4,0)</f>
        <v>22</v>
      </c>
      <c r="AC42" s="16" t="str">
        <f>VLOOKUP(A:A,[1]TDSheet!$A:$AC,29,0)</f>
        <v>костик</v>
      </c>
      <c r="AD42" s="16" t="e">
        <f>VLOOKUP(A:A,[1]TDSheet!$A:$AD,30,0)</f>
        <v>#N/A</v>
      </c>
      <c r="AE42" s="16">
        <f t="shared" si="14"/>
        <v>0</v>
      </c>
      <c r="AF42" s="16">
        <f t="shared" si="15"/>
        <v>0</v>
      </c>
      <c r="AG42" s="16">
        <f t="shared" si="16"/>
        <v>0</v>
      </c>
      <c r="AH42" s="16"/>
      <c r="AI42" s="16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65</v>
      </c>
      <c r="D43" s="8">
        <v>374</v>
      </c>
      <c r="E43" s="8">
        <v>107</v>
      </c>
      <c r="F43" s="8">
        <v>253</v>
      </c>
      <c r="G43" s="1">
        <f>VLOOKUP(A:A,[1]TDSheet!$A:$G,7,0)</f>
        <v>0.38</v>
      </c>
      <c r="H43" s="1">
        <f>VLOOKUP(A:A,[1]TDSheet!$A:$H,8,0)</f>
        <v>45</v>
      </c>
      <c r="I43" s="16">
        <f>VLOOKUP(A:A,[2]TDSheet!$A:$F,6,0)</f>
        <v>107</v>
      </c>
      <c r="J43" s="16">
        <f t="shared" si="10"/>
        <v>0</v>
      </c>
      <c r="K43" s="16">
        <f>VLOOKUP(A:A,[1]TDSheet!$A:$T,20,0)</f>
        <v>40</v>
      </c>
      <c r="L43" s="16"/>
      <c r="M43" s="16"/>
      <c r="N43" s="16"/>
      <c r="O43" s="16"/>
      <c r="P43" s="19"/>
      <c r="Q43" s="19"/>
      <c r="R43" s="16"/>
      <c r="S43" s="16">
        <f t="shared" si="11"/>
        <v>26.75</v>
      </c>
      <c r="T43" s="19"/>
      <c r="U43" s="20">
        <f t="shared" si="12"/>
        <v>10.953271028037383</v>
      </c>
      <c r="V43" s="16">
        <f t="shared" si="13"/>
        <v>9.4579439252336446</v>
      </c>
      <c r="W43" s="16"/>
      <c r="X43" s="16"/>
      <c r="Y43" s="16">
        <f>VLOOKUP(A:A,[1]TDSheet!$A:$Y,25,0)</f>
        <v>54.4</v>
      </c>
      <c r="Z43" s="16">
        <f>VLOOKUP(A:A,[1]TDSheet!$A:$Z,26,0)</f>
        <v>49.2</v>
      </c>
      <c r="AA43" s="16">
        <f>VLOOKUP(A:A,[1]TDSheet!$A:$AA,27,0)</f>
        <v>83</v>
      </c>
      <c r="AB43" s="16">
        <f>VLOOKUP(A:A,[3]TDSheet!$A:$D,4,0)</f>
        <v>51</v>
      </c>
      <c r="AC43" s="16">
        <f>VLOOKUP(A:A,[1]TDSheet!$A:$AC,29,0)</f>
        <v>0</v>
      </c>
      <c r="AD43" s="16" t="e">
        <f>VLOOKUP(A:A,[1]TDSheet!$A:$AD,30,0)</f>
        <v>#N/A</v>
      </c>
      <c r="AE43" s="16">
        <f t="shared" si="14"/>
        <v>0</v>
      </c>
      <c r="AF43" s="16">
        <f t="shared" si="15"/>
        <v>0</v>
      </c>
      <c r="AG43" s="16">
        <f t="shared" si="16"/>
        <v>0</v>
      </c>
      <c r="AH43" s="16"/>
      <c r="AI43" s="16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8</v>
      </c>
      <c r="D44" s="8">
        <v>471</v>
      </c>
      <c r="E44" s="8">
        <v>161</v>
      </c>
      <c r="F44" s="8">
        <v>200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167</v>
      </c>
      <c r="J44" s="16">
        <f t="shared" si="10"/>
        <v>-6</v>
      </c>
      <c r="K44" s="16">
        <f>VLOOKUP(A:A,[1]TDSheet!$A:$T,20,0)</f>
        <v>0</v>
      </c>
      <c r="L44" s="16"/>
      <c r="M44" s="16"/>
      <c r="N44" s="16"/>
      <c r="O44" s="16"/>
      <c r="P44" s="19">
        <v>120</v>
      </c>
      <c r="Q44" s="19">
        <v>80</v>
      </c>
      <c r="R44" s="16"/>
      <c r="S44" s="16">
        <f t="shared" si="11"/>
        <v>40.25</v>
      </c>
      <c r="T44" s="19">
        <v>80</v>
      </c>
      <c r="U44" s="20">
        <f t="shared" si="12"/>
        <v>11.925465838509316</v>
      </c>
      <c r="V44" s="16">
        <f t="shared" si="13"/>
        <v>4.9689440993788816</v>
      </c>
      <c r="W44" s="16"/>
      <c r="X44" s="16"/>
      <c r="Y44" s="16">
        <f>VLOOKUP(A:A,[1]TDSheet!$A:$Y,25,0)</f>
        <v>25.6</v>
      </c>
      <c r="Z44" s="16">
        <f>VLOOKUP(A:A,[1]TDSheet!$A:$Z,26,0)</f>
        <v>43</v>
      </c>
      <c r="AA44" s="16">
        <f>VLOOKUP(A:A,[1]TDSheet!$A:$AA,27,0)</f>
        <v>55.8</v>
      </c>
      <c r="AB44" s="16">
        <f>VLOOKUP(A:A,[3]TDSheet!$A:$D,4,0)</f>
        <v>72</v>
      </c>
      <c r="AC44" s="16" t="str">
        <f>VLOOKUP(A:A,[1]TDSheet!$A:$AC,29,0)</f>
        <v>костик</v>
      </c>
      <c r="AD44" s="16" t="e">
        <f>VLOOKUP(A:A,[1]TDSheet!$A:$AD,30,0)</f>
        <v>#N/A</v>
      </c>
      <c r="AE44" s="16">
        <f t="shared" si="14"/>
        <v>48</v>
      </c>
      <c r="AF44" s="16">
        <f t="shared" si="15"/>
        <v>32</v>
      </c>
      <c r="AG44" s="16">
        <f t="shared" si="16"/>
        <v>32</v>
      </c>
      <c r="AH44" s="16"/>
      <c r="AI44" s="16"/>
    </row>
    <row r="45" spans="1:35" s="1" customFormat="1" ht="11.1" customHeight="1" outlineLevel="1" x14ac:dyDescent="0.2">
      <c r="A45" s="7" t="s">
        <v>47</v>
      </c>
      <c r="B45" s="7" t="s">
        <v>9</v>
      </c>
      <c r="C45" s="8">
        <v>11.736000000000001</v>
      </c>
      <c r="D45" s="8"/>
      <c r="E45" s="8">
        <v>0</v>
      </c>
      <c r="F45" s="8">
        <v>9.4359999999999999</v>
      </c>
      <c r="G45" s="1">
        <f>VLOOKUP(A:A,[1]TDSheet!$A:$G,7,0)</f>
        <v>1</v>
      </c>
      <c r="H45" s="1">
        <f>VLOOKUP(A:A,[1]TDSheet!$A:$H,8,0)</f>
        <v>30</v>
      </c>
      <c r="I45" s="17">
        <v>0</v>
      </c>
      <c r="J45" s="16">
        <f t="shared" si="10"/>
        <v>0</v>
      </c>
      <c r="K45" s="16">
        <f>VLOOKUP(A:A,[1]TDSheet!$A:$T,20,0)</f>
        <v>0</v>
      </c>
      <c r="L45" s="16"/>
      <c r="M45" s="16"/>
      <c r="N45" s="16"/>
      <c r="O45" s="16"/>
      <c r="P45" s="19"/>
      <c r="Q45" s="19"/>
      <c r="R45" s="16"/>
      <c r="S45" s="16">
        <f t="shared" si="11"/>
        <v>0</v>
      </c>
      <c r="T45" s="19"/>
      <c r="U45" s="20" t="e">
        <f t="shared" si="12"/>
        <v>#DIV/0!</v>
      </c>
      <c r="V45" s="16" t="e">
        <f t="shared" si="13"/>
        <v>#DIV/0!</v>
      </c>
      <c r="W45" s="16"/>
      <c r="X45" s="16"/>
      <c r="Y45" s="16">
        <f>VLOOKUP(A:A,[1]TDSheet!$A:$Y,25,0)</f>
        <v>1.0448</v>
      </c>
      <c r="Z45" s="16">
        <f>VLOOKUP(A:A,[1]TDSheet!$A:$Z,26,0)</f>
        <v>1.044</v>
      </c>
      <c r="AA45" s="16">
        <f>VLOOKUP(A:A,[1]TDSheet!$A:$AA,27,0)</f>
        <v>0.45999999999999996</v>
      </c>
      <c r="AB45" s="16">
        <v>0</v>
      </c>
      <c r="AC45" s="16" t="str">
        <f>VLOOKUP(A:A,[1]TDSheet!$A:$AC,29,0)</f>
        <v>увел</v>
      </c>
      <c r="AD45" s="16" t="e">
        <f>VLOOKUP(A:A,[1]TDSheet!$A:$AD,30,0)</f>
        <v>#N/A</v>
      </c>
      <c r="AE45" s="16">
        <f t="shared" si="14"/>
        <v>0</v>
      </c>
      <c r="AF45" s="16">
        <f t="shared" si="15"/>
        <v>0</v>
      </c>
      <c r="AG45" s="16">
        <f t="shared" si="16"/>
        <v>0</v>
      </c>
      <c r="AH45" s="16"/>
      <c r="AI45" s="16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80</v>
      </c>
      <c r="D46" s="8">
        <v>535</v>
      </c>
      <c r="E46" s="8">
        <v>213</v>
      </c>
      <c r="F46" s="8">
        <v>353</v>
      </c>
      <c r="G46" s="1">
        <f>VLOOKUP(A:A,[1]TDSheet!$A:$G,7,0)</f>
        <v>0.4</v>
      </c>
      <c r="H46" s="1">
        <f>VLOOKUP(A:A,[1]TDSheet!$A:$H,8,0)</f>
        <v>60</v>
      </c>
      <c r="I46" s="16">
        <f>VLOOKUP(A:A,[2]TDSheet!$A:$F,6,0)</f>
        <v>220</v>
      </c>
      <c r="J46" s="16">
        <f t="shared" si="10"/>
        <v>-7</v>
      </c>
      <c r="K46" s="16">
        <f>VLOOKUP(A:A,[1]TDSheet!$A:$T,20,0)</f>
        <v>0</v>
      </c>
      <c r="L46" s="16"/>
      <c r="M46" s="16"/>
      <c r="N46" s="16"/>
      <c r="O46" s="16"/>
      <c r="P46" s="19">
        <v>80</v>
      </c>
      <c r="Q46" s="19">
        <v>80</v>
      </c>
      <c r="R46" s="16"/>
      <c r="S46" s="16">
        <f t="shared" si="11"/>
        <v>53.25</v>
      </c>
      <c r="T46" s="19">
        <v>40</v>
      </c>
      <c r="U46" s="20">
        <f t="shared" si="12"/>
        <v>10.384976525821596</v>
      </c>
      <c r="V46" s="16">
        <f t="shared" si="13"/>
        <v>6.629107981220657</v>
      </c>
      <c r="W46" s="16"/>
      <c r="X46" s="16"/>
      <c r="Y46" s="16">
        <f>VLOOKUP(A:A,[1]TDSheet!$A:$Y,25,0)</f>
        <v>61.8</v>
      </c>
      <c r="Z46" s="16">
        <f>VLOOKUP(A:A,[1]TDSheet!$A:$Z,26,0)</f>
        <v>78.2</v>
      </c>
      <c r="AA46" s="16">
        <f>VLOOKUP(A:A,[1]TDSheet!$A:$AA,27,0)</f>
        <v>86.8</v>
      </c>
      <c r="AB46" s="16">
        <f>VLOOKUP(A:A,[3]TDSheet!$A:$D,4,0)</f>
        <v>82</v>
      </c>
      <c r="AC46" s="16" t="str">
        <f>VLOOKUP(A:A,[1]TDSheet!$A:$AC,29,0)</f>
        <v>костик</v>
      </c>
      <c r="AD46" s="16" t="e">
        <f>VLOOKUP(A:A,[1]TDSheet!$A:$AD,30,0)</f>
        <v>#N/A</v>
      </c>
      <c r="AE46" s="16">
        <f t="shared" si="14"/>
        <v>32</v>
      </c>
      <c r="AF46" s="16">
        <f t="shared" si="15"/>
        <v>32</v>
      </c>
      <c r="AG46" s="16">
        <f t="shared" si="16"/>
        <v>16</v>
      </c>
      <c r="AH46" s="16"/>
      <c r="AI46" s="16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421</v>
      </c>
      <c r="D47" s="8">
        <v>733</v>
      </c>
      <c r="E47" s="8">
        <v>460</v>
      </c>
      <c r="F47" s="8">
        <v>619</v>
      </c>
      <c r="G47" s="1">
        <f>VLOOKUP(A:A,[1]TDSheet!$A:$G,7,0)</f>
        <v>0.3</v>
      </c>
      <c r="H47" s="1">
        <f>VLOOKUP(A:A,[1]TDSheet!$A:$H,8,0)</f>
        <v>45</v>
      </c>
      <c r="I47" s="16">
        <f>VLOOKUP(A:A,[2]TDSheet!$A:$F,6,0)</f>
        <v>467</v>
      </c>
      <c r="J47" s="16">
        <f t="shared" si="10"/>
        <v>-7</v>
      </c>
      <c r="K47" s="16">
        <f>VLOOKUP(A:A,[1]TDSheet!$A:$T,20,0)</f>
        <v>360</v>
      </c>
      <c r="L47" s="16"/>
      <c r="M47" s="16"/>
      <c r="N47" s="16"/>
      <c r="O47" s="16"/>
      <c r="P47" s="19"/>
      <c r="Q47" s="19">
        <v>120</v>
      </c>
      <c r="R47" s="16"/>
      <c r="S47" s="16">
        <f t="shared" si="11"/>
        <v>115</v>
      </c>
      <c r="T47" s="19">
        <v>120</v>
      </c>
      <c r="U47" s="20">
        <f t="shared" si="12"/>
        <v>10.6</v>
      </c>
      <c r="V47" s="16">
        <f t="shared" si="13"/>
        <v>5.3826086956521735</v>
      </c>
      <c r="W47" s="16"/>
      <c r="X47" s="16"/>
      <c r="Y47" s="16">
        <f>VLOOKUP(A:A,[1]TDSheet!$A:$Y,25,0)</f>
        <v>121</v>
      </c>
      <c r="Z47" s="16">
        <f>VLOOKUP(A:A,[1]TDSheet!$A:$Z,26,0)</f>
        <v>147.80000000000001</v>
      </c>
      <c r="AA47" s="16">
        <f>VLOOKUP(A:A,[1]TDSheet!$A:$AA,27,0)</f>
        <v>197.2</v>
      </c>
      <c r="AB47" s="16">
        <f>VLOOKUP(A:A,[3]TDSheet!$A:$D,4,0)</f>
        <v>59</v>
      </c>
      <c r="AC47" s="16">
        <f>VLOOKUP(A:A,[1]TDSheet!$A:$AC,29,0)</f>
        <v>0</v>
      </c>
      <c r="AD47" s="16" t="str">
        <f>VLOOKUP(A:A,[1]TDSheet!$A:$AD,30,0)</f>
        <v>кост</v>
      </c>
      <c r="AE47" s="16">
        <f t="shared" si="14"/>
        <v>0</v>
      </c>
      <c r="AF47" s="16">
        <f t="shared" si="15"/>
        <v>36</v>
      </c>
      <c r="AG47" s="16">
        <f t="shared" si="16"/>
        <v>36</v>
      </c>
      <c r="AH47" s="16"/>
      <c r="AI47" s="16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415</v>
      </c>
      <c r="D48" s="8">
        <v>2462</v>
      </c>
      <c r="E48" s="8">
        <v>995</v>
      </c>
      <c r="F48" s="8">
        <v>1677</v>
      </c>
      <c r="G48" s="1">
        <f>VLOOKUP(A:A,[1]TDSheet!$A:$G,7,0)</f>
        <v>0.27</v>
      </c>
      <c r="H48" s="1">
        <f>VLOOKUP(A:A,[1]TDSheet!$A:$H,8,0)</f>
        <v>45</v>
      </c>
      <c r="I48" s="16">
        <f>VLOOKUP(A:A,[2]TDSheet!$A:$F,6,0)</f>
        <v>1011</v>
      </c>
      <c r="J48" s="16">
        <f t="shared" si="10"/>
        <v>-16</v>
      </c>
      <c r="K48" s="16">
        <f>VLOOKUP(A:A,[1]TDSheet!$A:$T,20,0)</f>
        <v>300</v>
      </c>
      <c r="L48" s="16"/>
      <c r="M48" s="16"/>
      <c r="N48" s="16"/>
      <c r="O48" s="16"/>
      <c r="P48" s="19">
        <v>240</v>
      </c>
      <c r="Q48" s="19">
        <v>240</v>
      </c>
      <c r="R48" s="16"/>
      <c r="S48" s="16">
        <f t="shared" si="11"/>
        <v>248.75</v>
      </c>
      <c r="T48" s="19">
        <v>240</v>
      </c>
      <c r="U48" s="20">
        <f t="shared" si="12"/>
        <v>10.842211055276382</v>
      </c>
      <c r="V48" s="16">
        <f t="shared" si="13"/>
        <v>6.7417085427135675</v>
      </c>
      <c r="W48" s="16"/>
      <c r="X48" s="16"/>
      <c r="Y48" s="16">
        <f>VLOOKUP(A:A,[1]TDSheet!$A:$Y,25,0)</f>
        <v>408.4</v>
      </c>
      <c r="Z48" s="16">
        <f>VLOOKUP(A:A,[1]TDSheet!$A:$Z,26,0)</f>
        <v>429.2</v>
      </c>
      <c r="AA48" s="16">
        <f>VLOOKUP(A:A,[1]TDSheet!$A:$AA,27,0)</f>
        <v>491.8</v>
      </c>
      <c r="AB48" s="16">
        <f>VLOOKUP(A:A,[3]TDSheet!$A:$D,4,0)</f>
        <v>251</v>
      </c>
      <c r="AC48" s="16">
        <f>VLOOKUP(A:A,[1]TDSheet!$A:$AC,29,0)</f>
        <v>0</v>
      </c>
      <c r="AD48" s="16" t="e">
        <f>VLOOKUP(A:A,[1]TDSheet!$A:$AD,30,0)</f>
        <v>#N/A</v>
      </c>
      <c r="AE48" s="16">
        <f t="shared" si="14"/>
        <v>64.800000000000011</v>
      </c>
      <c r="AF48" s="16">
        <f t="shared" si="15"/>
        <v>64.800000000000011</v>
      </c>
      <c r="AG48" s="16">
        <f t="shared" si="16"/>
        <v>64.800000000000011</v>
      </c>
      <c r="AH48" s="16"/>
      <c r="AI48" s="16"/>
    </row>
    <row r="49" spans="1:35" s="1" customFormat="1" ht="11.1" customHeight="1" outlineLevel="1" x14ac:dyDescent="0.2">
      <c r="A49" s="7" t="s">
        <v>51</v>
      </c>
      <c r="B49" s="7" t="s">
        <v>8</v>
      </c>
      <c r="C49" s="8"/>
      <c r="D49" s="8">
        <v>83</v>
      </c>
      <c r="E49" s="8">
        <v>43</v>
      </c>
      <c r="F49" s="8">
        <v>37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63</v>
      </c>
      <c r="J49" s="16">
        <f t="shared" si="10"/>
        <v>-20</v>
      </c>
      <c r="K49" s="16">
        <f>VLOOKUP(A:A,[1]TDSheet!$A:$T,20,0)</f>
        <v>40</v>
      </c>
      <c r="L49" s="16"/>
      <c r="M49" s="16"/>
      <c r="N49" s="16"/>
      <c r="O49" s="16"/>
      <c r="P49" s="19"/>
      <c r="Q49" s="19">
        <v>40</v>
      </c>
      <c r="R49" s="16"/>
      <c r="S49" s="16">
        <f t="shared" si="11"/>
        <v>10.75</v>
      </c>
      <c r="T49" s="19"/>
      <c r="U49" s="20">
        <f t="shared" si="12"/>
        <v>10.883720930232558</v>
      </c>
      <c r="V49" s="16">
        <f t="shared" si="13"/>
        <v>3.441860465116279</v>
      </c>
      <c r="W49" s="16"/>
      <c r="X49" s="16"/>
      <c r="Y49" s="16">
        <f>VLOOKUP(A:A,[1]TDSheet!$A:$Y,25,0)</f>
        <v>21.6</v>
      </c>
      <c r="Z49" s="16">
        <f>VLOOKUP(A:A,[1]TDSheet!$A:$Z,26,0)</f>
        <v>22.6</v>
      </c>
      <c r="AA49" s="16">
        <f>VLOOKUP(A:A,[1]TDSheet!$A:$AA,27,0)</f>
        <v>6.8</v>
      </c>
      <c r="AB49" s="16">
        <f>VLOOKUP(A:A,[3]TDSheet!$A:$D,4,0)</f>
        <v>5</v>
      </c>
      <c r="AC49" s="16" t="e">
        <f>VLOOKUP(A:A,[1]TDSheet!$A:$AC,29,0)</f>
        <v>#N/A</v>
      </c>
      <c r="AD49" s="16" t="e">
        <f>VLOOKUP(A:A,[1]TDSheet!$A:$AD,30,0)</f>
        <v>#N/A</v>
      </c>
      <c r="AE49" s="16">
        <f t="shared" si="14"/>
        <v>0</v>
      </c>
      <c r="AF49" s="16">
        <f t="shared" si="15"/>
        <v>14</v>
      </c>
      <c r="AG49" s="16">
        <f t="shared" si="16"/>
        <v>0</v>
      </c>
      <c r="AH49" s="16"/>
      <c r="AI49" s="16"/>
    </row>
    <row r="50" spans="1:35" s="1" customFormat="1" ht="11.1" customHeight="1" outlineLevel="1" x14ac:dyDescent="0.2">
      <c r="A50" s="7" t="s">
        <v>52</v>
      </c>
      <c r="B50" s="7" t="s">
        <v>9</v>
      </c>
      <c r="C50" s="8">
        <v>193.012</v>
      </c>
      <c r="D50" s="8">
        <v>44.268000000000001</v>
      </c>
      <c r="E50" s="8">
        <v>112.676</v>
      </c>
      <c r="F50" s="8">
        <v>99.228999999999999</v>
      </c>
      <c r="G50" s="1">
        <f>VLOOKUP(A:A,[1]TDSheet!$A:$G,7,0)</f>
        <v>1</v>
      </c>
      <c r="H50" s="1">
        <f>VLOOKUP(A:A,[1]TDSheet!$A:$H,8,0)</f>
        <v>45</v>
      </c>
      <c r="I50" s="16">
        <f>VLOOKUP(A:A,[2]TDSheet!$A:$F,6,0)</f>
        <v>114.8</v>
      </c>
      <c r="J50" s="16">
        <f t="shared" si="10"/>
        <v>-2.1239999999999952</v>
      </c>
      <c r="K50" s="16">
        <f>VLOOKUP(A:A,[1]TDSheet!$A:$T,20,0)</f>
        <v>50</v>
      </c>
      <c r="L50" s="16"/>
      <c r="M50" s="16"/>
      <c r="N50" s="16"/>
      <c r="O50" s="16"/>
      <c r="P50" s="19">
        <v>50</v>
      </c>
      <c r="Q50" s="19">
        <v>60</v>
      </c>
      <c r="R50" s="16"/>
      <c r="S50" s="16">
        <f t="shared" si="11"/>
        <v>28.169</v>
      </c>
      <c r="T50" s="19">
        <v>40</v>
      </c>
      <c r="U50" s="20">
        <f t="shared" si="12"/>
        <v>10.622634811317404</v>
      </c>
      <c r="V50" s="16">
        <f t="shared" si="13"/>
        <v>3.5226312613156305</v>
      </c>
      <c r="W50" s="16"/>
      <c r="X50" s="16"/>
      <c r="Y50" s="16">
        <f>VLOOKUP(A:A,[1]TDSheet!$A:$Y,25,0)</f>
        <v>52.386400000000002</v>
      </c>
      <c r="Z50" s="16">
        <f>VLOOKUP(A:A,[1]TDSheet!$A:$Z,26,0)</f>
        <v>44.736000000000004</v>
      </c>
      <c r="AA50" s="16">
        <f>VLOOKUP(A:A,[1]TDSheet!$A:$AA,27,0)</f>
        <v>40.059199999999997</v>
      </c>
      <c r="AB50" s="16">
        <f>VLOOKUP(A:A,[3]TDSheet!$A:$D,4,0)</f>
        <v>39.945</v>
      </c>
      <c r="AC50" s="16" t="e">
        <f>VLOOKUP(A:A,[1]TDSheet!$A:$AC,29,0)</f>
        <v>#N/A</v>
      </c>
      <c r="AD50" s="16" t="e">
        <f>VLOOKUP(A:A,[1]TDSheet!$A:$AD,30,0)</f>
        <v>#N/A</v>
      </c>
      <c r="AE50" s="16">
        <f t="shared" si="14"/>
        <v>50</v>
      </c>
      <c r="AF50" s="16">
        <f t="shared" si="15"/>
        <v>60</v>
      </c>
      <c r="AG50" s="16">
        <f t="shared" si="16"/>
        <v>40</v>
      </c>
      <c r="AH50" s="16"/>
      <c r="AI50" s="16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21</v>
      </c>
      <c r="D51" s="8">
        <v>989</v>
      </c>
      <c r="E51" s="8">
        <v>530</v>
      </c>
      <c r="F51" s="8">
        <v>452</v>
      </c>
      <c r="G51" s="1">
        <f>VLOOKUP(A:A,[1]TDSheet!$A:$G,7,0)</f>
        <v>0.4</v>
      </c>
      <c r="H51" s="1">
        <f>VLOOKUP(A:A,[1]TDSheet!$A:$H,8,0)</f>
        <v>60</v>
      </c>
      <c r="I51" s="16">
        <f>VLOOKUP(A:A,[2]TDSheet!$A:$F,6,0)</f>
        <v>550</v>
      </c>
      <c r="J51" s="16">
        <f t="shared" si="10"/>
        <v>-20</v>
      </c>
      <c r="K51" s="16">
        <f>VLOOKUP(A:A,[1]TDSheet!$A:$T,20,0)</f>
        <v>400</v>
      </c>
      <c r="L51" s="16"/>
      <c r="M51" s="16"/>
      <c r="N51" s="16"/>
      <c r="O51" s="16"/>
      <c r="P51" s="19">
        <v>240</v>
      </c>
      <c r="Q51" s="19">
        <v>200</v>
      </c>
      <c r="R51" s="16"/>
      <c r="S51" s="16">
        <f t="shared" si="11"/>
        <v>132.5</v>
      </c>
      <c r="T51" s="19">
        <v>120</v>
      </c>
      <c r="U51" s="20">
        <f t="shared" si="12"/>
        <v>10.656603773584905</v>
      </c>
      <c r="V51" s="16">
        <f t="shared" si="13"/>
        <v>3.4113207547169813</v>
      </c>
      <c r="W51" s="16"/>
      <c r="X51" s="16"/>
      <c r="Y51" s="16">
        <f>VLOOKUP(A:A,[1]TDSheet!$A:$Y,25,0)</f>
        <v>121</v>
      </c>
      <c r="Z51" s="16">
        <f>VLOOKUP(A:A,[1]TDSheet!$A:$Z,26,0)</f>
        <v>136.19999999999999</v>
      </c>
      <c r="AA51" s="16">
        <f>VLOOKUP(A:A,[1]TDSheet!$A:$AA,27,0)</f>
        <v>167.4</v>
      </c>
      <c r="AB51" s="16">
        <f>VLOOKUP(A:A,[3]TDSheet!$A:$D,4,0)</f>
        <v>92</v>
      </c>
      <c r="AC51" s="16">
        <f>VLOOKUP(A:A,[1]TDSheet!$A:$AC,29,0)</f>
        <v>0</v>
      </c>
      <c r="AD51" s="16" t="e">
        <f>VLOOKUP(A:A,[1]TDSheet!$A:$AD,30,0)</f>
        <v>#N/A</v>
      </c>
      <c r="AE51" s="16">
        <f t="shared" si="14"/>
        <v>96</v>
      </c>
      <c r="AF51" s="16">
        <f t="shared" si="15"/>
        <v>80</v>
      </c>
      <c r="AG51" s="16">
        <f t="shared" si="16"/>
        <v>48</v>
      </c>
      <c r="AH51" s="16"/>
      <c r="AI51" s="16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6074</v>
      </c>
      <c r="D52" s="8">
        <v>7229</v>
      </c>
      <c r="E52" s="8">
        <v>5028</v>
      </c>
      <c r="F52" s="8">
        <v>7251</v>
      </c>
      <c r="G52" s="1">
        <f>VLOOKUP(A:A,[1]TDSheet!$A:$G,7,0)</f>
        <v>0.4</v>
      </c>
      <c r="H52" s="1">
        <f>VLOOKUP(A:A,[1]TDSheet!$A:$H,8,0)</f>
        <v>60</v>
      </c>
      <c r="I52" s="16">
        <f>VLOOKUP(A:A,[2]TDSheet!$A:$F,6,0)</f>
        <v>5087</v>
      </c>
      <c r="J52" s="16">
        <f t="shared" si="10"/>
        <v>-59</v>
      </c>
      <c r="K52" s="16">
        <f>VLOOKUP(A:A,[1]TDSheet!$A:$T,20,0)</f>
        <v>1600</v>
      </c>
      <c r="L52" s="16"/>
      <c r="M52" s="16"/>
      <c r="N52" s="16"/>
      <c r="O52" s="16"/>
      <c r="P52" s="19">
        <v>3800</v>
      </c>
      <c r="Q52" s="19">
        <v>1400</v>
      </c>
      <c r="R52" s="16"/>
      <c r="S52" s="16">
        <f t="shared" si="11"/>
        <v>1257</v>
      </c>
      <c r="T52" s="19">
        <v>1200</v>
      </c>
      <c r="U52" s="20">
        <f t="shared" si="12"/>
        <v>12.13285600636436</v>
      </c>
      <c r="V52" s="16">
        <f t="shared" si="13"/>
        <v>5.7684964200477324</v>
      </c>
      <c r="W52" s="16"/>
      <c r="X52" s="16"/>
      <c r="Y52" s="16">
        <f>VLOOKUP(A:A,[1]TDSheet!$A:$Y,25,0)</f>
        <v>1527.8</v>
      </c>
      <c r="Z52" s="16">
        <f>VLOOKUP(A:A,[1]TDSheet!$A:$Z,26,0)</f>
        <v>1545.2</v>
      </c>
      <c r="AA52" s="16">
        <f>VLOOKUP(A:A,[1]TDSheet!$A:$AA,27,0)</f>
        <v>2093</v>
      </c>
      <c r="AB52" s="16">
        <f>VLOOKUP(A:A,[3]TDSheet!$A:$D,4,0)</f>
        <v>1146</v>
      </c>
      <c r="AC52" s="16" t="str">
        <f>VLOOKUP(A:A,[1]TDSheet!$A:$AC,29,0)</f>
        <v>м1800</v>
      </c>
      <c r="AD52" s="16">
        <f>VLOOKUP(A:A,[1]TDSheet!$A:$AD,30,0)</f>
        <v>0</v>
      </c>
      <c r="AE52" s="16">
        <f t="shared" si="14"/>
        <v>1520</v>
      </c>
      <c r="AF52" s="16">
        <f t="shared" si="15"/>
        <v>560</v>
      </c>
      <c r="AG52" s="16">
        <f t="shared" si="16"/>
        <v>480</v>
      </c>
      <c r="AH52" s="16"/>
      <c r="AI52" s="16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696</v>
      </c>
      <c r="D53" s="8">
        <v>3116</v>
      </c>
      <c r="E53" s="8">
        <v>1495</v>
      </c>
      <c r="F53" s="8">
        <v>1780</v>
      </c>
      <c r="G53" s="1">
        <f>VLOOKUP(A:A,[1]TDSheet!$A:$G,7,0)</f>
        <v>0.4</v>
      </c>
      <c r="H53" s="1">
        <f>VLOOKUP(A:A,[1]TDSheet!$A:$H,8,0)</f>
        <v>60</v>
      </c>
      <c r="I53" s="16">
        <f>VLOOKUP(A:A,[2]TDSheet!$A:$F,6,0)</f>
        <v>1551</v>
      </c>
      <c r="J53" s="16">
        <f t="shared" si="10"/>
        <v>-56</v>
      </c>
      <c r="K53" s="16">
        <f>VLOOKUP(A:A,[1]TDSheet!$A:$T,20,0)</f>
        <v>800</v>
      </c>
      <c r="L53" s="16"/>
      <c r="M53" s="16"/>
      <c r="N53" s="16"/>
      <c r="O53" s="16"/>
      <c r="P53" s="19">
        <v>800</v>
      </c>
      <c r="Q53" s="19">
        <v>400</v>
      </c>
      <c r="R53" s="16"/>
      <c r="S53" s="16">
        <f t="shared" si="11"/>
        <v>373.75</v>
      </c>
      <c r="T53" s="19">
        <v>400</v>
      </c>
      <c r="U53" s="20">
        <f t="shared" si="12"/>
        <v>11.183946488294314</v>
      </c>
      <c r="V53" s="16">
        <f t="shared" si="13"/>
        <v>4.7625418060200673</v>
      </c>
      <c r="W53" s="16"/>
      <c r="X53" s="16"/>
      <c r="Y53" s="16">
        <f>VLOOKUP(A:A,[1]TDSheet!$A:$Y,25,0)</f>
        <v>379.4</v>
      </c>
      <c r="Z53" s="16">
        <f>VLOOKUP(A:A,[1]TDSheet!$A:$Z,26,0)</f>
        <v>493.4</v>
      </c>
      <c r="AA53" s="16">
        <f>VLOOKUP(A:A,[1]TDSheet!$A:$AA,27,0)</f>
        <v>620.4</v>
      </c>
      <c r="AB53" s="16">
        <f>VLOOKUP(A:A,[3]TDSheet!$A:$D,4,0)</f>
        <v>350</v>
      </c>
      <c r="AC53" s="16">
        <f>VLOOKUP(A:A,[1]TDSheet!$A:$AC,29,0)</f>
        <v>0</v>
      </c>
      <c r="AD53" s="16" t="e">
        <f>VLOOKUP(A:A,[1]TDSheet!$A:$AD,30,0)</f>
        <v>#N/A</v>
      </c>
      <c r="AE53" s="16">
        <f t="shared" si="14"/>
        <v>320</v>
      </c>
      <c r="AF53" s="16">
        <f t="shared" si="15"/>
        <v>160</v>
      </c>
      <c r="AG53" s="16">
        <f t="shared" si="16"/>
        <v>160</v>
      </c>
      <c r="AH53" s="16"/>
      <c r="AI53" s="16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1058</v>
      </c>
      <c r="D54" s="8">
        <v>7577</v>
      </c>
      <c r="E54" s="8">
        <v>3480</v>
      </c>
      <c r="F54" s="8">
        <v>4343</v>
      </c>
      <c r="G54" s="1">
        <f>VLOOKUP(A:A,[1]TDSheet!$A:$G,7,0)</f>
        <v>0.4</v>
      </c>
      <c r="H54" s="1">
        <f>VLOOKUP(A:A,[1]TDSheet!$A:$H,8,0)</f>
        <v>60</v>
      </c>
      <c r="I54" s="16">
        <f>VLOOKUP(A:A,[2]TDSheet!$A:$F,6,0)</f>
        <v>3530</v>
      </c>
      <c r="J54" s="16">
        <f t="shared" si="10"/>
        <v>-50</v>
      </c>
      <c r="K54" s="16">
        <f>VLOOKUP(A:A,[1]TDSheet!$A:$T,20,0)</f>
        <v>1600</v>
      </c>
      <c r="L54" s="16"/>
      <c r="M54" s="16"/>
      <c r="N54" s="16"/>
      <c r="O54" s="16"/>
      <c r="P54" s="19">
        <v>2800</v>
      </c>
      <c r="Q54" s="19">
        <v>1000</v>
      </c>
      <c r="R54" s="16"/>
      <c r="S54" s="16">
        <f t="shared" si="11"/>
        <v>870</v>
      </c>
      <c r="T54" s="19">
        <v>800</v>
      </c>
      <c r="U54" s="20">
        <f t="shared" si="12"/>
        <v>12.118390804597702</v>
      </c>
      <c r="V54" s="16">
        <f t="shared" si="13"/>
        <v>4.991954022988506</v>
      </c>
      <c r="W54" s="16"/>
      <c r="X54" s="16"/>
      <c r="Y54" s="16">
        <f>VLOOKUP(A:A,[1]TDSheet!$A:$Y,25,0)</f>
        <v>812</v>
      </c>
      <c r="Z54" s="16">
        <f>VLOOKUP(A:A,[1]TDSheet!$A:$Z,26,0)</f>
        <v>978.4</v>
      </c>
      <c r="AA54" s="16">
        <f>VLOOKUP(A:A,[1]TDSheet!$A:$AA,27,0)</f>
        <v>1339.8</v>
      </c>
      <c r="AB54" s="16">
        <f>VLOOKUP(A:A,[3]TDSheet!$A:$D,4,0)</f>
        <v>726</v>
      </c>
      <c r="AC54" s="16" t="str">
        <f>VLOOKUP(A:A,[1]TDSheet!$A:$AC,29,0)</f>
        <v>м1000</v>
      </c>
      <c r="AD54" s="16" t="e">
        <f>VLOOKUP(A:A,[1]TDSheet!$A:$AD,30,0)</f>
        <v>#N/A</v>
      </c>
      <c r="AE54" s="16">
        <f t="shared" si="14"/>
        <v>1120</v>
      </c>
      <c r="AF54" s="16">
        <f t="shared" si="15"/>
        <v>400</v>
      </c>
      <c r="AG54" s="16">
        <f t="shared" si="16"/>
        <v>320</v>
      </c>
      <c r="AH54" s="16"/>
      <c r="AI54" s="16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296</v>
      </c>
      <c r="D55" s="8">
        <v>2245</v>
      </c>
      <c r="E55" s="8">
        <v>1142</v>
      </c>
      <c r="F55" s="8">
        <v>1165</v>
      </c>
      <c r="G55" s="1">
        <f>VLOOKUP(A:A,[1]TDSheet!$A:$G,7,0)</f>
        <v>0.35</v>
      </c>
      <c r="H55" s="1">
        <f>VLOOKUP(A:A,[1]TDSheet!$A:$H,8,0)</f>
        <v>60</v>
      </c>
      <c r="I55" s="16">
        <f>VLOOKUP(A:A,[2]TDSheet!$A:$F,6,0)</f>
        <v>1152</v>
      </c>
      <c r="J55" s="16">
        <f t="shared" si="10"/>
        <v>-10</v>
      </c>
      <c r="K55" s="16">
        <f>VLOOKUP(A:A,[1]TDSheet!$A:$T,20,0)</f>
        <v>600</v>
      </c>
      <c r="L55" s="16"/>
      <c r="M55" s="16"/>
      <c r="N55" s="16"/>
      <c r="O55" s="16"/>
      <c r="P55" s="19">
        <v>400</v>
      </c>
      <c r="Q55" s="19">
        <v>400</v>
      </c>
      <c r="R55" s="16"/>
      <c r="S55" s="16">
        <f t="shared" si="11"/>
        <v>285.5</v>
      </c>
      <c r="T55" s="19">
        <v>280</v>
      </c>
      <c r="U55" s="20">
        <f t="shared" si="12"/>
        <v>9.9649737302977233</v>
      </c>
      <c r="V55" s="16">
        <f t="shared" si="13"/>
        <v>4.0805604203152361</v>
      </c>
      <c r="W55" s="16"/>
      <c r="X55" s="16"/>
      <c r="Y55" s="16">
        <f>VLOOKUP(A:A,[1]TDSheet!$A:$Y,25,0)</f>
        <v>302.60000000000002</v>
      </c>
      <c r="Z55" s="16">
        <f>VLOOKUP(A:A,[1]TDSheet!$A:$Z,26,0)</f>
        <v>333.6</v>
      </c>
      <c r="AA55" s="16">
        <f>VLOOKUP(A:A,[1]TDSheet!$A:$AA,27,0)</f>
        <v>487.6</v>
      </c>
      <c r="AB55" s="16">
        <f>VLOOKUP(A:A,[3]TDSheet!$A:$D,4,0)</f>
        <v>279</v>
      </c>
      <c r="AC55" s="16" t="str">
        <f>VLOOKUP(A:A,[1]TDSheet!$A:$AC,29,0)</f>
        <v>костик</v>
      </c>
      <c r="AD55" s="16" t="e">
        <f>VLOOKUP(A:A,[1]TDSheet!$A:$AD,30,0)</f>
        <v>#N/A</v>
      </c>
      <c r="AE55" s="16">
        <f t="shared" si="14"/>
        <v>140</v>
      </c>
      <c r="AF55" s="16">
        <f t="shared" si="15"/>
        <v>140</v>
      </c>
      <c r="AG55" s="16">
        <f t="shared" si="16"/>
        <v>98</v>
      </c>
      <c r="AH55" s="16"/>
      <c r="AI55" s="16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274</v>
      </c>
      <c r="D56" s="8">
        <v>405</v>
      </c>
      <c r="E56" s="8">
        <v>269</v>
      </c>
      <c r="F56" s="8">
        <v>253</v>
      </c>
      <c r="G56" s="1">
        <f>VLOOKUP(A:A,[1]TDSheet!$A:$G,7,0)</f>
        <v>0.3</v>
      </c>
      <c r="H56" s="1">
        <f>VLOOKUP(A:A,[1]TDSheet!$A:$H,8,0)</f>
        <v>45</v>
      </c>
      <c r="I56" s="16">
        <f>VLOOKUP(A:A,[2]TDSheet!$A:$F,6,0)</f>
        <v>269</v>
      </c>
      <c r="J56" s="16">
        <f t="shared" si="10"/>
        <v>0</v>
      </c>
      <c r="K56" s="16">
        <f>VLOOKUP(A:A,[1]TDSheet!$A:$T,20,0)</f>
        <v>160</v>
      </c>
      <c r="L56" s="16"/>
      <c r="M56" s="16"/>
      <c r="N56" s="16"/>
      <c r="O56" s="16"/>
      <c r="P56" s="19">
        <v>80</v>
      </c>
      <c r="Q56" s="19">
        <v>80</v>
      </c>
      <c r="R56" s="16"/>
      <c r="S56" s="16">
        <f t="shared" si="11"/>
        <v>67.25</v>
      </c>
      <c r="T56" s="19">
        <v>40</v>
      </c>
      <c r="U56" s="20">
        <f t="shared" si="12"/>
        <v>9.1152416356877328</v>
      </c>
      <c r="V56" s="16">
        <f t="shared" si="13"/>
        <v>3.7620817843866172</v>
      </c>
      <c r="W56" s="16"/>
      <c r="X56" s="16"/>
      <c r="Y56" s="16">
        <f>VLOOKUP(A:A,[1]TDSheet!$A:$Y,25,0)</f>
        <v>90.6</v>
      </c>
      <c r="Z56" s="16">
        <f>VLOOKUP(A:A,[1]TDSheet!$A:$Z,26,0)</f>
        <v>72.8</v>
      </c>
      <c r="AA56" s="16">
        <f>VLOOKUP(A:A,[1]TDSheet!$A:$AA,27,0)</f>
        <v>115</v>
      </c>
      <c r="AB56" s="16">
        <f>VLOOKUP(A:A,[3]TDSheet!$A:$D,4,0)</f>
        <v>39</v>
      </c>
      <c r="AC56" s="16" t="str">
        <f>VLOOKUP(A:A,[1]TDSheet!$A:$AC,29,0)</f>
        <v>м160</v>
      </c>
      <c r="AD56" s="16" t="e">
        <f>VLOOKUP(A:A,[1]TDSheet!$A:$AD,30,0)</f>
        <v>#N/A</v>
      </c>
      <c r="AE56" s="16">
        <f t="shared" si="14"/>
        <v>24</v>
      </c>
      <c r="AF56" s="16">
        <f t="shared" si="15"/>
        <v>24</v>
      </c>
      <c r="AG56" s="16">
        <f t="shared" si="16"/>
        <v>12</v>
      </c>
      <c r="AH56" s="16"/>
      <c r="AI56" s="16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-20</v>
      </c>
      <c r="D57" s="8">
        <v>1619</v>
      </c>
      <c r="E57" s="8">
        <v>739</v>
      </c>
      <c r="F57" s="8">
        <v>663</v>
      </c>
      <c r="G57" s="1">
        <f>VLOOKUP(A:A,[1]TDSheet!$A:$G,7,0)</f>
        <v>0.1</v>
      </c>
      <c r="H57" s="1">
        <f>VLOOKUP(A:A,[1]TDSheet!$A:$H,8,0)</f>
        <v>60</v>
      </c>
      <c r="I57" s="16">
        <f>VLOOKUP(A:A,[2]TDSheet!$A:$F,6,0)</f>
        <v>748</v>
      </c>
      <c r="J57" s="16">
        <f t="shared" si="10"/>
        <v>-9</v>
      </c>
      <c r="K57" s="16">
        <f>VLOOKUP(A:A,[1]TDSheet!$A:$T,20,0)</f>
        <v>140</v>
      </c>
      <c r="L57" s="16"/>
      <c r="M57" s="16"/>
      <c r="N57" s="16"/>
      <c r="O57" s="16"/>
      <c r="P57" s="19">
        <v>560</v>
      </c>
      <c r="Q57" s="19">
        <v>280</v>
      </c>
      <c r="R57" s="16"/>
      <c r="S57" s="16">
        <f t="shared" si="11"/>
        <v>184.75</v>
      </c>
      <c r="T57" s="19">
        <v>140</v>
      </c>
      <c r="U57" s="20">
        <f t="shared" si="12"/>
        <v>9.6508795669824092</v>
      </c>
      <c r="V57" s="16">
        <f t="shared" si="13"/>
        <v>3.5886332882273342</v>
      </c>
      <c r="W57" s="16"/>
      <c r="X57" s="16"/>
      <c r="Y57" s="16">
        <f>VLOOKUP(A:A,[1]TDSheet!$A:$Y,25,0)</f>
        <v>191.4</v>
      </c>
      <c r="Z57" s="16">
        <f>VLOOKUP(A:A,[1]TDSheet!$A:$Z,26,0)</f>
        <v>229.2</v>
      </c>
      <c r="AA57" s="16">
        <f>VLOOKUP(A:A,[1]TDSheet!$A:$AA,27,0)</f>
        <v>216.2</v>
      </c>
      <c r="AB57" s="16">
        <f>VLOOKUP(A:A,[3]TDSheet!$A:$D,4,0)</f>
        <v>193</v>
      </c>
      <c r="AC57" s="16" t="str">
        <f>VLOOKUP(A:A,[1]TDSheet!$A:$AC,29,0)</f>
        <v>костик</v>
      </c>
      <c r="AD57" s="16" t="e">
        <f>VLOOKUP(A:A,[1]TDSheet!$A:$AD,30,0)</f>
        <v>#N/A</v>
      </c>
      <c r="AE57" s="16">
        <f t="shared" si="14"/>
        <v>56</v>
      </c>
      <c r="AF57" s="16">
        <f t="shared" si="15"/>
        <v>28</v>
      </c>
      <c r="AG57" s="16">
        <f t="shared" si="16"/>
        <v>14</v>
      </c>
      <c r="AH57" s="16"/>
      <c r="AI57" s="16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17</v>
      </c>
      <c r="D58" s="8">
        <v>1390</v>
      </c>
      <c r="E58" s="8">
        <v>634</v>
      </c>
      <c r="F58" s="8">
        <v>497</v>
      </c>
      <c r="G58" s="1">
        <f>VLOOKUP(A:A,[1]TDSheet!$A:$G,7,0)</f>
        <v>0.1</v>
      </c>
      <c r="H58" s="1">
        <f>VLOOKUP(A:A,[1]TDSheet!$A:$H,8,0)</f>
        <v>60</v>
      </c>
      <c r="I58" s="16">
        <f>VLOOKUP(A:A,[2]TDSheet!$A:$F,6,0)</f>
        <v>662</v>
      </c>
      <c r="J58" s="16">
        <f t="shared" si="10"/>
        <v>-28</v>
      </c>
      <c r="K58" s="16">
        <f>VLOOKUP(A:A,[1]TDSheet!$A:$T,20,0)</f>
        <v>280</v>
      </c>
      <c r="L58" s="16"/>
      <c r="M58" s="16"/>
      <c r="N58" s="16"/>
      <c r="O58" s="16"/>
      <c r="P58" s="19">
        <v>420</v>
      </c>
      <c r="Q58" s="19">
        <v>280</v>
      </c>
      <c r="R58" s="16"/>
      <c r="S58" s="16">
        <f t="shared" si="11"/>
        <v>158.5</v>
      </c>
      <c r="T58" s="19">
        <v>140</v>
      </c>
      <c r="U58" s="20">
        <f t="shared" si="12"/>
        <v>10.201892744479496</v>
      </c>
      <c r="V58" s="16">
        <f t="shared" si="13"/>
        <v>3.1356466876971609</v>
      </c>
      <c r="W58" s="16"/>
      <c r="X58" s="16"/>
      <c r="Y58" s="16">
        <f>VLOOKUP(A:A,[1]TDSheet!$A:$Y,25,0)</f>
        <v>147</v>
      </c>
      <c r="Z58" s="16">
        <f>VLOOKUP(A:A,[1]TDSheet!$A:$Z,26,0)</f>
        <v>169</v>
      </c>
      <c r="AA58" s="16">
        <f>VLOOKUP(A:A,[1]TDSheet!$A:$AA,27,0)</f>
        <v>213.6</v>
      </c>
      <c r="AB58" s="16">
        <f>VLOOKUP(A:A,[3]TDSheet!$A:$D,4,0)</f>
        <v>192</v>
      </c>
      <c r="AC58" s="16" t="str">
        <f>VLOOKUP(A:A,[1]TDSheet!$A:$AC,29,0)</f>
        <v>костик</v>
      </c>
      <c r="AD58" s="16" t="e">
        <f>VLOOKUP(A:A,[1]TDSheet!$A:$AD,30,0)</f>
        <v>#N/A</v>
      </c>
      <c r="AE58" s="16">
        <f t="shared" si="14"/>
        <v>42</v>
      </c>
      <c r="AF58" s="16">
        <f t="shared" si="15"/>
        <v>28</v>
      </c>
      <c r="AG58" s="16">
        <f t="shared" si="16"/>
        <v>14</v>
      </c>
      <c r="AH58" s="16"/>
      <c r="AI58" s="16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130</v>
      </c>
      <c r="D59" s="8">
        <v>168</v>
      </c>
      <c r="E59" s="8">
        <v>169</v>
      </c>
      <c r="F59" s="8">
        <v>92</v>
      </c>
      <c r="G59" s="1">
        <f>VLOOKUP(A:A,[1]TDSheet!$A:$G,7,0)</f>
        <v>0.4</v>
      </c>
      <c r="H59" s="1">
        <f>VLOOKUP(A:A,[1]TDSheet!$A:$H,8,0)</f>
        <v>30</v>
      </c>
      <c r="I59" s="16">
        <f>VLOOKUP(A:A,[2]TDSheet!$A:$F,6,0)</f>
        <v>171</v>
      </c>
      <c r="J59" s="16">
        <f t="shared" si="10"/>
        <v>-2</v>
      </c>
      <c r="K59" s="16">
        <f>VLOOKUP(A:A,[1]TDSheet!$A:$T,20,0)</f>
        <v>60</v>
      </c>
      <c r="L59" s="16"/>
      <c r="M59" s="16"/>
      <c r="N59" s="16"/>
      <c r="O59" s="16"/>
      <c r="P59" s="19">
        <v>120</v>
      </c>
      <c r="Q59" s="19">
        <v>60</v>
      </c>
      <c r="R59" s="16"/>
      <c r="S59" s="16">
        <f t="shared" si="11"/>
        <v>42.25</v>
      </c>
      <c r="T59" s="19">
        <v>60</v>
      </c>
      <c r="U59" s="20">
        <f t="shared" si="12"/>
        <v>9.2781065088757391</v>
      </c>
      <c r="V59" s="16">
        <f t="shared" si="13"/>
        <v>2.1775147928994083</v>
      </c>
      <c r="W59" s="16"/>
      <c r="X59" s="16"/>
      <c r="Y59" s="16">
        <f>VLOOKUP(A:A,[1]TDSheet!$A:$Y,25,0)</f>
        <v>62.6</v>
      </c>
      <c r="Z59" s="16">
        <f>VLOOKUP(A:A,[1]TDSheet!$A:$Z,26,0)</f>
        <v>62.8</v>
      </c>
      <c r="AA59" s="16">
        <f>VLOOKUP(A:A,[1]TDSheet!$A:$AA,27,0)</f>
        <v>56.8</v>
      </c>
      <c r="AB59" s="16">
        <f>VLOOKUP(A:A,[3]TDSheet!$A:$D,4,0)</f>
        <v>32</v>
      </c>
      <c r="AC59" s="16" t="str">
        <f>VLOOKUP(A:A,[1]TDSheet!$A:$AC,29,0)</f>
        <v>костик</v>
      </c>
      <c r="AD59" s="16" t="e">
        <f>VLOOKUP(A:A,[1]TDSheet!$A:$AD,30,0)</f>
        <v>#N/A</v>
      </c>
      <c r="AE59" s="16">
        <f t="shared" si="14"/>
        <v>48</v>
      </c>
      <c r="AF59" s="16">
        <f t="shared" si="15"/>
        <v>24</v>
      </c>
      <c r="AG59" s="16">
        <f t="shared" si="16"/>
        <v>24</v>
      </c>
      <c r="AH59" s="16"/>
      <c r="AI59" s="16"/>
    </row>
    <row r="60" spans="1:35" s="1" customFormat="1" ht="11.1" customHeight="1" outlineLevel="1" x14ac:dyDescent="0.2">
      <c r="A60" s="7" t="s">
        <v>62</v>
      </c>
      <c r="B60" s="7" t="s">
        <v>9</v>
      </c>
      <c r="C60" s="8">
        <v>242.416</v>
      </c>
      <c r="D60" s="8">
        <v>311.84500000000003</v>
      </c>
      <c r="E60" s="8">
        <v>214.06899999999999</v>
      </c>
      <c r="F60" s="8">
        <v>273.779</v>
      </c>
      <c r="G60" s="1">
        <f>VLOOKUP(A:A,[1]TDSheet!$A:$G,7,0)</f>
        <v>1</v>
      </c>
      <c r="H60" s="1">
        <f>VLOOKUP(A:A,[1]TDSheet!$A:$H,8,0)</f>
        <v>45</v>
      </c>
      <c r="I60" s="16">
        <f>VLOOKUP(A:A,[2]TDSheet!$A:$F,6,0)</f>
        <v>222</v>
      </c>
      <c r="J60" s="16">
        <f t="shared" si="10"/>
        <v>-7.9310000000000116</v>
      </c>
      <c r="K60" s="16">
        <f>VLOOKUP(A:A,[1]TDSheet!$A:$T,20,0)</f>
        <v>50</v>
      </c>
      <c r="L60" s="16"/>
      <c r="M60" s="16"/>
      <c r="N60" s="16"/>
      <c r="O60" s="16"/>
      <c r="P60" s="19">
        <v>100</v>
      </c>
      <c r="Q60" s="19">
        <v>100</v>
      </c>
      <c r="R60" s="16"/>
      <c r="S60" s="16">
        <f t="shared" si="11"/>
        <v>53.517249999999997</v>
      </c>
      <c r="T60" s="19">
        <v>50</v>
      </c>
      <c r="U60" s="20">
        <f t="shared" si="12"/>
        <v>10.721384226581149</v>
      </c>
      <c r="V60" s="16">
        <f t="shared" si="13"/>
        <v>5.1157150264634303</v>
      </c>
      <c r="W60" s="16"/>
      <c r="X60" s="16"/>
      <c r="Y60" s="16">
        <f>VLOOKUP(A:A,[1]TDSheet!$A:$Y,25,0)</f>
        <v>86.634600000000006</v>
      </c>
      <c r="Z60" s="16">
        <f>VLOOKUP(A:A,[1]TDSheet!$A:$Z,26,0)</f>
        <v>88.052400000000006</v>
      </c>
      <c r="AA60" s="16">
        <f>VLOOKUP(A:A,[1]TDSheet!$A:$AA,27,0)</f>
        <v>78.102000000000004</v>
      </c>
      <c r="AB60" s="16">
        <f>VLOOKUP(A:A,[3]TDSheet!$A:$D,4,0)</f>
        <v>67.838999999999999</v>
      </c>
      <c r="AC60" s="16" t="e">
        <f>VLOOKUP(A:A,[1]TDSheet!$A:$AC,29,0)</f>
        <v>#N/A</v>
      </c>
      <c r="AD60" s="16" t="e">
        <f>VLOOKUP(A:A,[1]TDSheet!$A:$AD,30,0)</f>
        <v>#N/A</v>
      </c>
      <c r="AE60" s="16">
        <f t="shared" si="14"/>
        <v>100</v>
      </c>
      <c r="AF60" s="16">
        <f t="shared" si="15"/>
        <v>100</v>
      </c>
      <c r="AG60" s="16">
        <f t="shared" si="16"/>
        <v>50</v>
      </c>
      <c r="AH60" s="16"/>
      <c r="AI60" s="16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404</v>
      </c>
      <c r="D61" s="8">
        <v>822</v>
      </c>
      <c r="E61" s="8">
        <v>384</v>
      </c>
      <c r="F61" s="8">
        <v>653</v>
      </c>
      <c r="G61" s="1">
        <f>VLOOKUP(A:A,[1]TDSheet!$A:$G,7,0)</f>
        <v>0.28000000000000003</v>
      </c>
      <c r="H61" s="1">
        <f>VLOOKUP(A:A,[1]TDSheet!$A:$H,8,0)</f>
        <v>45</v>
      </c>
      <c r="I61" s="16">
        <f>VLOOKUP(A:A,[2]TDSheet!$A:$F,6,0)</f>
        <v>398</v>
      </c>
      <c r="J61" s="16">
        <f t="shared" si="10"/>
        <v>-14</v>
      </c>
      <c r="K61" s="16">
        <f>VLOOKUP(A:A,[1]TDSheet!$A:$T,20,0)</f>
        <v>160</v>
      </c>
      <c r="L61" s="16"/>
      <c r="M61" s="16"/>
      <c r="N61" s="16"/>
      <c r="O61" s="16"/>
      <c r="P61" s="19"/>
      <c r="Q61" s="19">
        <v>80</v>
      </c>
      <c r="R61" s="16"/>
      <c r="S61" s="16">
        <f t="shared" si="11"/>
        <v>96</v>
      </c>
      <c r="T61" s="19">
        <v>80</v>
      </c>
      <c r="U61" s="20">
        <f t="shared" si="12"/>
        <v>10.135416666666666</v>
      </c>
      <c r="V61" s="16">
        <f t="shared" si="13"/>
        <v>6.802083333333333</v>
      </c>
      <c r="W61" s="16"/>
      <c r="X61" s="16"/>
      <c r="Y61" s="16">
        <f>VLOOKUP(A:A,[1]TDSheet!$A:$Y,25,0)</f>
        <v>151.19999999999999</v>
      </c>
      <c r="Z61" s="16">
        <f>VLOOKUP(A:A,[1]TDSheet!$A:$Z,26,0)</f>
        <v>170</v>
      </c>
      <c r="AA61" s="16">
        <f>VLOOKUP(A:A,[1]TDSheet!$A:$AA,27,0)</f>
        <v>153.6</v>
      </c>
      <c r="AB61" s="16">
        <f>VLOOKUP(A:A,[3]TDSheet!$A:$D,4,0)</f>
        <v>88</v>
      </c>
      <c r="AC61" s="16" t="str">
        <f>VLOOKUP(A:A,[1]TDSheet!$A:$AC,29,0)</f>
        <v>костик</v>
      </c>
      <c r="AD61" s="16" t="e">
        <f>VLOOKUP(A:A,[1]TDSheet!$A:$AD,30,0)</f>
        <v>#N/A</v>
      </c>
      <c r="AE61" s="16">
        <f t="shared" si="14"/>
        <v>0</v>
      </c>
      <c r="AF61" s="16">
        <f t="shared" si="15"/>
        <v>22.400000000000002</v>
      </c>
      <c r="AG61" s="16">
        <f t="shared" si="16"/>
        <v>22.400000000000002</v>
      </c>
      <c r="AH61" s="16"/>
      <c r="AI61" s="16"/>
    </row>
    <row r="62" spans="1:35" s="1" customFormat="1" ht="11.1" customHeight="1" outlineLevel="1" x14ac:dyDescent="0.2">
      <c r="A62" s="7" t="s">
        <v>64</v>
      </c>
      <c r="B62" s="7" t="s">
        <v>9</v>
      </c>
      <c r="C62" s="8">
        <v>32.07</v>
      </c>
      <c r="D62" s="8">
        <v>55.863999999999997</v>
      </c>
      <c r="E62" s="8">
        <v>39.073</v>
      </c>
      <c r="F62" s="8">
        <v>45.805999999999997</v>
      </c>
      <c r="G62" s="1">
        <f>VLOOKUP(A:A,[1]TDSheet!$A:$G,7,0)</f>
        <v>1</v>
      </c>
      <c r="H62" s="1">
        <f>VLOOKUP(A:A,[1]TDSheet!$A:$H,8,0)</f>
        <v>45</v>
      </c>
      <c r="I62" s="16">
        <f>VLOOKUP(A:A,[2]TDSheet!$A:$F,6,0)</f>
        <v>38</v>
      </c>
      <c r="J62" s="16">
        <f t="shared" si="10"/>
        <v>1.0730000000000004</v>
      </c>
      <c r="K62" s="16">
        <f>VLOOKUP(A:A,[1]TDSheet!$A:$T,20,0)</f>
        <v>0</v>
      </c>
      <c r="L62" s="16"/>
      <c r="M62" s="16"/>
      <c r="N62" s="16"/>
      <c r="O62" s="16"/>
      <c r="P62" s="19">
        <v>30</v>
      </c>
      <c r="Q62" s="19">
        <v>20</v>
      </c>
      <c r="R62" s="16"/>
      <c r="S62" s="16">
        <f t="shared" si="11"/>
        <v>9.7682500000000001</v>
      </c>
      <c r="T62" s="19"/>
      <c r="U62" s="20">
        <f t="shared" si="12"/>
        <v>9.8078980370076518</v>
      </c>
      <c r="V62" s="16">
        <f t="shared" si="13"/>
        <v>4.689273923169452</v>
      </c>
      <c r="W62" s="16"/>
      <c r="X62" s="16"/>
      <c r="Y62" s="16">
        <f>VLOOKUP(A:A,[1]TDSheet!$A:$Y,25,0)</f>
        <v>11.0276</v>
      </c>
      <c r="Z62" s="16">
        <f>VLOOKUP(A:A,[1]TDSheet!$A:$Z,26,0)</f>
        <v>19.772399999999998</v>
      </c>
      <c r="AA62" s="16">
        <f>VLOOKUP(A:A,[1]TDSheet!$A:$AA,27,0)</f>
        <v>5.5983999999999998</v>
      </c>
      <c r="AB62" s="16">
        <f>VLOOKUP(A:A,[3]TDSheet!$A:$D,4,0)</f>
        <v>30.888000000000002</v>
      </c>
      <c r="AC62" s="16" t="str">
        <f>VLOOKUP(A:A,[1]TDSheet!$A:$AC,29,0)</f>
        <v>магаз</v>
      </c>
      <c r="AD62" s="16" t="e">
        <f>VLOOKUP(A:A,[1]TDSheet!$A:$AD,30,0)</f>
        <v>#N/A</v>
      </c>
      <c r="AE62" s="16">
        <f t="shared" si="14"/>
        <v>30</v>
      </c>
      <c r="AF62" s="16">
        <f t="shared" si="15"/>
        <v>20</v>
      </c>
      <c r="AG62" s="16">
        <f t="shared" si="16"/>
        <v>0</v>
      </c>
      <c r="AH62" s="16"/>
      <c r="AI62" s="16"/>
    </row>
    <row r="63" spans="1:35" s="1" customFormat="1" ht="11.1" customHeight="1" outlineLevel="1" x14ac:dyDescent="0.2">
      <c r="A63" s="7" t="s">
        <v>89</v>
      </c>
      <c r="B63" s="7" t="s">
        <v>9</v>
      </c>
      <c r="C63" s="8"/>
      <c r="D63" s="8">
        <v>32.314999999999998</v>
      </c>
      <c r="E63" s="8">
        <v>0</v>
      </c>
      <c r="F63" s="8">
        <v>32.314999999999998</v>
      </c>
      <c r="G63" s="14">
        <v>1</v>
      </c>
      <c r="H63" s="1" t="e">
        <f>VLOOKUP(A:A,[1]TDSheet!$A:$H,8,0)</f>
        <v>#N/A</v>
      </c>
      <c r="I63" s="16">
        <v>0</v>
      </c>
      <c r="J63" s="16">
        <f t="shared" si="10"/>
        <v>0</v>
      </c>
      <c r="K63" s="16">
        <v>0</v>
      </c>
      <c r="L63" s="16"/>
      <c r="M63" s="16"/>
      <c r="N63" s="16"/>
      <c r="O63" s="16"/>
      <c r="P63" s="19"/>
      <c r="Q63" s="19"/>
      <c r="R63" s="16"/>
      <c r="S63" s="16">
        <f t="shared" si="11"/>
        <v>0</v>
      </c>
      <c r="T63" s="19"/>
      <c r="U63" s="20" t="e">
        <f t="shared" si="12"/>
        <v>#DIV/0!</v>
      </c>
      <c r="V63" s="16" t="e">
        <f t="shared" si="13"/>
        <v>#DIV/0!</v>
      </c>
      <c r="W63" s="16"/>
      <c r="X63" s="16"/>
      <c r="Y63" s="16">
        <v>0</v>
      </c>
      <c r="Z63" s="16">
        <v>0</v>
      </c>
      <c r="AA63" s="16">
        <v>0</v>
      </c>
      <c r="AB63" s="16">
        <v>0</v>
      </c>
      <c r="AC63" s="16" t="e">
        <f>VLOOKUP(A:A,[1]TDSheet!$A:$AC,29,0)</f>
        <v>#N/A</v>
      </c>
      <c r="AD63" s="16" t="e">
        <f>VLOOKUP(A:A,[1]TDSheet!$A:$AD,30,0)</f>
        <v>#N/A</v>
      </c>
      <c r="AE63" s="16">
        <f t="shared" si="14"/>
        <v>0</v>
      </c>
      <c r="AF63" s="16">
        <f t="shared" si="15"/>
        <v>0</v>
      </c>
      <c r="AG63" s="16">
        <f t="shared" si="16"/>
        <v>0</v>
      </c>
      <c r="AH63" s="16"/>
      <c r="AI63" s="16"/>
    </row>
    <row r="64" spans="1:35" s="1" customFormat="1" ht="11.1" customHeight="1" outlineLevel="1" x14ac:dyDescent="0.2">
      <c r="A64" s="7" t="s">
        <v>65</v>
      </c>
      <c r="B64" s="7" t="s">
        <v>9</v>
      </c>
      <c r="C64" s="8">
        <v>67.308999999999997</v>
      </c>
      <c r="D64" s="8">
        <v>20.259</v>
      </c>
      <c r="E64" s="8">
        <v>52.563000000000002</v>
      </c>
      <c r="F64" s="8">
        <v>25.584</v>
      </c>
      <c r="G64" s="1">
        <f>VLOOKUP(A:A,[1]TDSheet!$A:$G,7,0)</f>
        <v>1</v>
      </c>
      <c r="H64" s="1">
        <f>VLOOKUP(A:A,[1]TDSheet!$A:$H,8,0)</f>
        <v>60</v>
      </c>
      <c r="I64" s="16">
        <f>VLOOKUP(A:A,[2]TDSheet!$A:$F,6,0)</f>
        <v>49.3</v>
      </c>
      <c r="J64" s="16">
        <f t="shared" si="10"/>
        <v>3.2630000000000052</v>
      </c>
      <c r="K64" s="16">
        <f>VLOOKUP(A:A,[1]TDSheet!$A:$T,20,0)</f>
        <v>40</v>
      </c>
      <c r="L64" s="16"/>
      <c r="M64" s="16"/>
      <c r="N64" s="16"/>
      <c r="O64" s="16"/>
      <c r="P64" s="19">
        <v>30</v>
      </c>
      <c r="Q64" s="19">
        <v>20</v>
      </c>
      <c r="R64" s="16"/>
      <c r="S64" s="16">
        <f t="shared" si="11"/>
        <v>13.140750000000001</v>
      </c>
      <c r="T64" s="19">
        <v>20</v>
      </c>
      <c r="U64" s="20">
        <f t="shared" si="12"/>
        <v>10.31782813005346</v>
      </c>
      <c r="V64" s="16">
        <f t="shared" si="13"/>
        <v>1.9469208378517207</v>
      </c>
      <c r="W64" s="16"/>
      <c r="X64" s="16"/>
      <c r="Y64" s="16">
        <f>VLOOKUP(A:A,[1]TDSheet!$A:$Y,25,0)</f>
        <v>9.4657999999999998</v>
      </c>
      <c r="Z64" s="16">
        <f>VLOOKUP(A:A,[1]TDSheet!$A:$Z,26,0)</f>
        <v>9.145999999999999</v>
      </c>
      <c r="AA64" s="16">
        <f>VLOOKUP(A:A,[1]TDSheet!$A:$AA,27,0)</f>
        <v>14.2738</v>
      </c>
      <c r="AB64" s="16">
        <f>VLOOKUP(A:A,[3]TDSheet!$A:$D,4,0)</f>
        <v>6.7640000000000002</v>
      </c>
      <c r="AC64" s="16" t="str">
        <f>VLOOKUP(A:A,[1]TDSheet!$A:$AC,29,0)</f>
        <v>костик</v>
      </c>
      <c r="AD64" s="16" t="e">
        <f>VLOOKUP(A:A,[1]TDSheet!$A:$AD,30,0)</f>
        <v>#N/A</v>
      </c>
      <c r="AE64" s="16">
        <f t="shared" si="14"/>
        <v>30</v>
      </c>
      <c r="AF64" s="16">
        <f t="shared" si="15"/>
        <v>20</v>
      </c>
      <c r="AG64" s="16">
        <f t="shared" si="16"/>
        <v>20</v>
      </c>
      <c r="AH64" s="16"/>
      <c r="AI64" s="16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386</v>
      </c>
      <c r="D65" s="8">
        <v>85</v>
      </c>
      <c r="E65" s="8">
        <v>121</v>
      </c>
      <c r="F65" s="8">
        <v>309</v>
      </c>
      <c r="G65" s="1">
        <f>VLOOKUP(A:A,[1]TDSheet!$A:$G,7,0)</f>
        <v>0.45</v>
      </c>
      <c r="H65" s="1">
        <f>VLOOKUP(A:A,[1]TDSheet!$A:$H,8,0)</f>
        <v>60</v>
      </c>
      <c r="I65" s="16">
        <f>VLOOKUP(A:A,[2]TDSheet!$A:$F,6,0)</f>
        <v>121</v>
      </c>
      <c r="J65" s="16">
        <f t="shared" si="10"/>
        <v>0</v>
      </c>
      <c r="K65" s="16">
        <f>VLOOKUP(A:A,[1]TDSheet!$A:$T,20,0)</f>
        <v>0</v>
      </c>
      <c r="L65" s="16"/>
      <c r="M65" s="16"/>
      <c r="N65" s="16"/>
      <c r="O65" s="16"/>
      <c r="P65" s="19"/>
      <c r="Q65" s="19"/>
      <c r="R65" s="16"/>
      <c r="S65" s="16">
        <f t="shared" si="11"/>
        <v>30.25</v>
      </c>
      <c r="T65" s="19"/>
      <c r="U65" s="20">
        <f t="shared" si="12"/>
        <v>10.214876033057852</v>
      </c>
      <c r="V65" s="16">
        <f t="shared" si="13"/>
        <v>10.214876033057852</v>
      </c>
      <c r="W65" s="16"/>
      <c r="X65" s="16"/>
      <c r="Y65" s="16">
        <f>VLOOKUP(A:A,[1]TDSheet!$A:$Y,25,0)</f>
        <v>46.6</v>
      </c>
      <c r="Z65" s="16">
        <f>VLOOKUP(A:A,[1]TDSheet!$A:$Z,26,0)</f>
        <v>60.6</v>
      </c>
      <c r="AA65" s="16">
        <f>VLOOKUP(A:A,[1]TDSheet!$A:$AA,27,0)</f>
        <v>37.799999999999997</v>
      </c>
      <c r="AB65" s="16">
        <f>VLOOKUP(A:A,[3]TDSheet!$A:$D,4,0)</f>
        <v>33</v>
      </c>
      <c r="AC65" s="16" t="str">
        <f>VLOOKUP(A:A,[1]TDSheet!$A:$AC,29,0)</f>
        <v>магаз</v>
      </c>
      <c r="AD65" s="16" t="e">
        <f>VLOOKUP(A:A,[1]TDSheet!$A:$AD,30,0)</f>
        <v>#N/A</v>
      </c>
      <c r="AE65" s="16">
        <f t="shared" si="14"/>
        <v>0</v>
      </c>
      <c r="AF65" s="16">
        <f t="shared" si="15"/>
        <v>0</v>
      </c>
      <c r="AG65" s="16">
        <f t="shared" si="16"/>
        <v>0</v>
      </c>
      <c r="AH65" s="16"/>
      <c r="AI65" s="16"/>
    </row>
    <row r="66" spans="1:35" s="1" customFormat="1" ht="11.1" customHeight="1" outlineLevel="1" x14ac:dyDescent="0.2">
      <c r="A66" s="7" t="s">
        <v>67</v>
      </c>
      <c r="B66" s="7" t="s">
        <v>9</v>
      </c>
      <c r="C66" s="8">
        <v>8.2629999999999999</v>
      </c>
      <c r="D66" s="8">
        <v>97.688000000000002</v>
      </c>
      <c r="E66" s="8">
        <v>66.537000000000006</v>
      </c>
      <c r="F66" s="8">
        <v>21.780999999999999</v>
      </c>
      <c r="G66" s="1">
        <f>VLOOKUP(A:A,[1]TDSheet!$A:$G,7,0)</f>
        <v>1</v>
      </c>
      <c r="H66" s="1">
        <f>VLOOKUP(A:A,[1]TDSheet!$A:$H,8,0)</f>
        <v>60</v>
      </c>
      <c r="I66" s="16">
        <f>VLOOKUP(A:A,[2]TDSheet!$A:$F,6,0)</f>
        <v>63.7</v>
      </c>
      <c r="J66" s="16">
        <f t="shared" si="10"/>
        <v>2.8370000000000033</v>
      </c>
      <c r="K66" s="16">
        <f>VLOOKUP(A:A,[1]TDSheet!$A:$T,20,0)</f>
        <v>40</v>
      </c>
      <c r="L66" s="16"/>
      <c r="M66" s="16"/>
      <c r="N66" s="16"/>
      <c r="O66" s="16"/>
      <c r="P66" s="19">
        <v>50</v>
      </c>
      <c r="Q66" s="19">
        <v>30</v>
      </c>
      <c r="R66" s="16"/>
      <c r="S66" s="16">
        <f t="shared" si="11"/>
        <v>16.634250000000002</v>
      </c>
      <c r="T66" s="19">
        <v>20</v>
      </c>
      <c r="U66" s="20">
        <f t="shared" si="12"/>
        <v>9.7257766355561568</v>
      </c>
      <c r="V66" s="16">
        <f t="shared" si="13"/>
        <v>1.3094067962186451</v>
      </c>
      <c r="W66" s="16"/>
      <c r="X66" s="16"/>
      <c r="Y66" s="16">
        <f>VLOOKUP(A:A,[1]TDSheet!$A:$Y,25,0)</f>
        <v>8.6611999999999991</v>
      </c>
      <c r="Z66" s="16">
        <f>VLOOKUP(A:A,[1]TDSheet!$A:$Z,26,0)</f>
        <v>12.2014</v>
      </c>
      <c r="AA66" s="16">
        <f>VLOOKUP(A:A,[1]TDSheet!$A:$AA,27,0)</f>
        <v>13.522200000000002</v>
      </c>
      <c r="AB66" s="16">
        <f>VLOOKUP(A:A,[3]TDSheet!$A:$D,4,0)</f>
        <v>16.274999999999999</v>
      </c>
      <c r="AC66" s="16" t="str">
        <f>VLOOKUP(A:A,[1]TDSheet!$A:$AC,29,0)</f>
        <v>магаз</v>
      </c>
      <c r="AD66" s="16" t="e">
        <f>VLOOKUP(A:A,[1]TDSheet!$A:$AD,30,0)</f>
        <v>#N/A</v>
      </c>
      <c r="AE66" s="16">
        <f t="shared" si="14"/>
        <v>50</v>
      </c>
      <c r="AF66" s="16">
        <f t="shared" si="15"/>
        <v>30</v>
      </c>
      <c r="AG66" s="16">
        <f t="shared" si="16"/>
        <v>20</v>
      </c>
      <c r="AH66" s="16"/>
      <c r="AI66" s="16"/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240</v>
      </c>
      <c r="D67" s="8">
        <v>166</v>
      </c>
      <c r="E67" s="8">
        <v>97</v>
      </c>
      <c r="F67" s="8">
        <v>273</v>
      </c>
      <c r="G67" s="1">
        <f>VLOOKUP(A:A,[1]TDSheet!$A:$G,7,0)</f>
        <v>0.45</v>
      </c>
      <c r="H67" s="1">
        <f>VLOOKUP(A:A,[1]TDSheet!$A:$H,8,0)</f>
        <v>60</v>
      </c>
      <c r="I67" s="16">
        <f>VLOOKUP(A:A,[2]TDSheet!$A:$F,6,0)</f>
        <v>97</v>
      </c>
      <c r="J67" s="16">
        <f t="shared" si="10"/>
        <v>0</v>
      </c>
      <c r="K67" s="16">
        <f>VLOOKUP(A:A,[1]TDSheet!$A:$T,20,0)</f>
        <v>0</v>
      </c>
      <c r="L67" s="16"/>
      <c r="M67" s="16"/>
      <c r="N67" s="16"/>
      <c r="O67" s="16"/>
      <c r="P67" s="19"/>
      <c r="Q67" s="19"/>
      <c r="R67" s="16"/>
      <c r="S67" s="16">
        <f t="shared" si="11"/>
        <v>24.25</v>
      </c>
      <c r="T67" s="19"/>
      <c r="U67" s="20">
        <f t="shared" si="12"/>
        <v>11.257731958762887</v>
      </c>
      <c r="V67" s="16">
        <f t="shared" si="13"/>
        <v>11.257731958762887</v>
      </c>
      <c r="W67" s="16"/>
      <c r="X67" s="16"/>
      <c r="Y67" s="16">
        <f>VLOOKUP(A:A,[1]TDSheet!$A:$Y,25,0)</f>
        <v>49.2</v>
      </c>
      <c r="Z67" s="16">
        <f>VLOOKUP(A:A,[1]TDSheet!$A:$Z,26,0)</f>
        <v>54</v>
      </c>
      <c r="AA67" s="16">
        <f>VLOOKUP(A:A,[1]TDSheet!$A:$AA,27,0)</f>
        <v>45</v>
      </c>
      <c r="AB67" s="16">
        <f>VLOOKUP(A:A,[3]TDSheet!$A:$D,4,0)</f>
        <v>28</v>
      </c>
      <c r="AC67" s="16" t="str">
        <f>VLOOKUP(A:A,[1]TDSheet!$A:$AC,29,0)</f>
        <v>магаз</v>
      </c>
      <c r="AD67" s="16" t="e">
        <f>VLOOKUP(A:A,[1]TDSheet!$A:$AD,30,0)</f>
        <v>#N/A</v>
      </c>
      <c r="AE67" s="16">
        <f t="shared" si="14"/>
        <v>0</v>
      </c>
      <c r="AF67" s="16">
        <f t="shared" si="15"/>
        <v>0</v>
      </c>
      <c r="AG67" s="16">
        <f t="shared" si="16"/>
        <v>0</v>
      </c>
      <c r="AH67" s="16"/>
      <c r="AI67" s="16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34</v>
      </c>
      <c r="D68" s="8">
        <v>24</v>
      </c>
      <c r="E68" s="8">
        <v>16</v>
      </c>
      <c r="F68" s="8">
        <v>36</v>
      </c>
      <c r="G68" s="1">
        <f>VLOOKUP(A:A,[1]TDSheet!$A:$G,7,0)</f>
        <v>0.45</v>
      </c>
      <c r="H68" s="1">
        <f>VLOOKUP(A:A,[1]TDSheet!$A:$H,8,0)</f>
        <v>60</v>
      </c>
      <c r="I68" s="16">
        <f>VLOOKUP(A:A,[2]TDSheet!$A:$F,6,0)</f>
        <v>16</v>
      </c>
      <c r="J68" s="16">
        <f t="shared" si="10"/>
        <v>0</v>
      </c>
      <c r="K68" s="16">
        <f>VLOOKUP(A:A,[1]TDSheet!$A:$T,20,0)</f>
        <v>0</v>
      </c>
      <c r="L68" s="16"/>
      <c r="M68" s="16"/>
      <c r="N68" s="16"/>
      <c r="O68" s="16"/>
      <c r="P68" s="19"/>
      <c r="Q68" s="19"/>
      <c r="R68" s="16"/>
      <c r="S68" s="16">
        <f t="shared" si="11"/>
        <v>4</v>
      </c>
      <c r="T68" s="19"/>
      <c r="U68" s="20">
        <f t="shared" si="12"/>
        <v>9</v>
      </c>
      <c r="V68" s="16">
        <f t="shared" si="13"/>
        <v>9</v>
      </c>
      <c r="W68" s="16"/>
      <c r="X68" s="16"/>
      <c r="Y68" s="16">
        <f>VLOOKUP(A:A,[1]TDSheet!$A:$Y,25,0)</f>
        <v>5.6</v>
      </c>
      <c r="Z68" s="16">
        <f>VLOOKUP(A:A,[1]TDSheet!$A:$Z,26,0)</f>
        <v>1.6</v>
      </c>
      <c r="AA68" s="16">
        <f>VLOOKUP(A:A,[1]TDSheet!$A:$AA,27,0)</f>
        <v>6.2</v>
      </c>
      <c r="AB68" s="16">
        <f>VLOOKUP(A:A,[3]TDSheet!$A:$D,4,0)</f>
        <v>13</v>
      </c>
      <c r="AC68" s="16" t="str">
        <f>VLOOKUP(A:A,[1]TDSheet!$A:$AC,29,0)</f>
        <v>н6евыв</v>
      </c>
      <c r="AD68" s="16" t="e">
        <f>VLOOKUP(A:A,[1]TDSheet!$A:$AD,30,0)</f>
        <v>#N/A</v>
      </c>
      <c r="AE68" s="16">
        <f t="shared" si="14"/>
        <v>0</v>
      </c>
      <c r="AF68" s="16">
        <f t="shared" si="15"/>
        <v>0</v>
      </c>
      <c r="AG68" s="16">
        <f t="shared" si="16"/>
        <v>0</v>
      </c>
      <c r="AH68" s="16"/>
      <c r="AI68" s="16"/>
    </row>
    <row r="69" spans="1:35" s="1" customFormat="1" ht="11.1" customHeight="1" outlineLevel="1" x14ac:dyDescent="0.2">
      <c r="A69" s="7" t="s">
        <v>70</v>
      </c>
      <c r="B69" s="7" t="s">
        <v>9</v>
      </c>
      <c r="C69" s="8">
        <v>69.266000000000005</v>
      </c>
      <c r="D69" s="8">
        <v>75.927999999999997</v>
      </c>
      <c r="E69" s="8">
        <v>71.259</v>
      </c>
      <c r="F69" s="8">
        <v>58.14</v>
      </c>
      <c r="G69" s="1">
        <f>VLOOKUP(A:A,[1]TDSheet!$A:$G,7,0)</f>
        <v>1</v>
      </c>
      <c r="H69" s="1">
        <f>VLOOKUP(A:A,[1]TDSheet!$A:$H,8,0)</f>
        <v>45</v>
      </c>
      <c r="I69" s="16">
        <f>VLOOKUP(A:A,[2]TDSheet!$A:$F,6,0)</f>
        <v>69</v>
      </c>
      <c r="J69" s="16">
        <f t="shared" si="10"/>
        <v>2.2590000000000003</v>
      </c>
      <c r="K69" s="16">
        <f>VLOOKUP(A:A,[1]TDSheet!$A:$T,20,0)</f>
        <v>50</v>
      </c>
      <c r="L69" s="16"/>
      <c r="M69" s="16"/>
      <c r="N69" s="16"/>
      <c r="O69" s="16"/>
      <c r="P69" s="19">
        <v>30</v>
      </c>
      <c r="Q69" s="19">
        <v>40</v>
      </c>
      <c r="R69" s="16"/>
      <c r="S69" s="16">
        <f t="shared" si="11"/>
        <v>17.81475</v>
      </c>
      <c r="T69" s="19">
        <v>20</v>
      </c>
      <c r="U69" s="20">
        <f t="shared" si="12"/>
        <v>11.122244207749196</v>
      </c>
      <c r="V69" s="16">
        <f t="shared" si="13"/>
        <v>3.2635877573359156</v>
      </c>
      <c r="W69" s="16"/>
      <c r="X69" s="16"/>
      <c r="Y69" s="16">
        <f>VLOOKUP(A:A,[1]TDSheet!$A:$Y,25,0)</f>
        <v>31.240400000000001</v>
      </c>
      <c r="Z69" s="16">
        <f>VLOOKUP(A:A,[1]TDSheet!$A:$Z,26,0)</f>
        <v>30.715600000000002</v>
      </c>
      <c r="AA69" s="16">
        <f>VLOOKUP(A:A,[1]TDSheet!$A:$AA,27,0)</f>
        <v>24.747</v>
      </c>
      <c r="AB69" s="16">
        <f>VLOOKUP(A:A,[3]TDSheet!$A:$D,4,0)</f>
        <v>22.472999999999999</v>
      </c>
      <c r="AC69" s="16" t="str">
        <f>VLOOKUP(A:A,[1]TDSheet!$A:$AC,29,0)</f>
        <v>к</v>
      </c>
      <c r="AD69" s="16" t="e">
        <f>VLOOKUP(A:A,[1]TDSheet!$A:$AD,30,0)</f>
        <v>#N/A</v>
      </c>
      <c r="AE69" s="16">
        <f t="shared" si="14"/>
        <v>30</v>
      </c>
      <c r="AF69" s="16">
        <f t="shared" si="15"/>
        <v>40</v>
      </c>
      <c r="AG69" s="16">
        <f t="shared" si="16"/>
        <v>20</v>
      </c>
      <c r="AH69" s="16"/>
      <c r="AI69" s="16"/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219</v>
      </c>
      <c r="D70" s="8">
        <v>6</v>
      </c>
      <c r="E70" s="8">
        <v>50</v>
      </c>
      <c r="F70" s="8">
        <v>148</v>
      </c>
      <c r="G70" s="1">
        <f>VLOOKUP(A:A,[1]TDSheet!$A:$G,7,0)</f>
        <v>0.35</v>
      </c>
      <c r="H70" s="1" t="e">
        <f>VLOOKUP(A:A,[1]TDSheet!$A:$H,8,0)</f>
        <v>#N/A</v>
      </c>
      <c r="I70" s="16">
        <f>VLOOKUP(A:A,[2]TDSheet!$A:$F,6,0)</f>
        <v>54</v>
      </c>
      <c r="J70" s="16">
        <f t="shared" si="10"/>
        <v>-4</v>
      </c>
      <c r="K70" s="16">
        <f>VLOOKUP(A:A,[1]TDSheet!$A:$T,20,0)</f>
        <v>0</v>
      </c>
      <c r="L70" s="16"/>
      <c r="M70" s="16"/>
      <c r="N70" s="16"/>
      <c r="O70" s="16"/>
      <c r="P70" s="19"/>
      <c r="Q70" s="19"/>
      <c r="R70" s="16"/>
      <c r="S70" s="16">
        <f t="shared" si="11"/>
        <v>12.5</v>
      </c>
      <c r="T70" s="19"/>
      <c r="U70" s="20">
        <f t="shared" si="12"/>
        <v>11.84</v>
      </c>
      <c r="V70" s="16">
        <f t="shared" si="13"/>
        <v>11.84</v>
      </c>
      <c r="W70" s="16"/>
      <c r="X70" s="16"/>
      <c r="Y70" s="16">
        <f>VLOOKUP(A:A,[1]TDSheet!$A:$Y,25,0)</f>
        <v>32.200000000000003</v>
      </c>
      <c r="Z70" s="16">
        <f>VLOOKUP(A:A,[1]TDSheet!$A:$Z,26,0)</f>
        <v>27.2</v>
      </c>
      <c r="AA70" s="16">
        <f>VLOOKUP(A:A,[1]TDSheet!$A:$AA,27,0)</f>
        <v>17</v>
      </c>
      <c r="AB70" s="16">
        <f>VLOOKUP(A:A,[3]TDSheet!$A:$D,4,0)</f>
        <v>24</v>
      </c>
      <c r="AC70" s="22" t="str">
        <f>VLOOKUP(A:A,[1]TDSheet!$A:$AC,29,0)</f>
        <v>костик</v>
      </c>
      <c r="AD70" s="16" t="e">
        <f>VLOOKUP(A:A,[1]TDSheet!$A:$AD,30,0)</f>
        <v>#N/A</v>
      </c>
      <c r="AE70" s="16">
        <f t="shared" si="14"/>
        <v>0</v>
      </c>
      <c r="AF70" s="16">
        <f t="shared" si="15"/>
        <v>0</v>
      </c>
      <c r="AG70" s="16">
        <f t="shared" si="16"/>
        <v>0</v>
      </c>
      <c r="AH70" s="16"/>
      <c r="AI70" s="16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15</v>
      </c>
      <c r="D71" s="8">
        <v>33</v>
      </c>
      <c r="E71" s="8">
        <v>5</v>
      </c>
      <c r="F71" s="8">
        <v>30</v>
      </c>
      <c r="G71" s="1">
        <f>VLOOKUP(A:A,[1]TDSheet!$A:$G,7,0)</f>
        <v>0.8</v>
      </c>
      <c r="H71" s="1">
        <f>VLOOKUP(A:A,[1]TDSheet!$A:$H,8,0)</f>
        <v>60</v>
      </c>
      <c r="I71" s="16">
        <f>VLOOKUP(A:A,[2]TDSheet!$A:$F,6,0)</f>
        <v>5</v>
      </c>
      <c r="J71" s="16">
        <f t="shared" si="10"/>
        <v>0</v>
      </c>
      <c r="K71" s="16">
        <f>VLOOKUP(A:A,[1]TDSheet!$A:$T,20,0)</f>
        <v>0</v>
      </c>
      <c r="L71" s="16"/>
      <c r="M71" s="16"/>
      <c r="N71" s="16"/>
      <c r="O71" s="16"/>
      <c r="P71" s="19"/>
      <c r="Q71" s="19"/>
      <c r="R71" s="16"/>
      <c r="S71" s="16">
        <f t="shared" si="11"/>
        <v>1.25</v>
      </c>
      <c r="T71" s="19"/>
      <c r="U71" s="20">
        <f t="shared" si="12"/>
        <v>24</v>
      </c>
      <c r="V71" s="16">
        <f t="shared" si="13"/>
        <v>24</v>
      </c>
      <c r="W71" s="16"/>
      <c r="X71" s="16"/>
      <c r="Y71" s="16">
        <f>VLOOKUP(A:A,[1]TDSheet!$A:$Y,25,0)</f>
        <v>5.2</v>
      </c>
      <c r="Z71" s="16">
        <f>VLOOKUP(A:A,[1]TDSheet!$A:$Z,26,0)</f>
        <v>3.2</v>
      </c>
      <c r="AA71" s="16">
        <f>VLOOKUP(A:A,[1]TDSheet!$A:$AA,27,0)</f>
        <v>6.2</v>
      </c>
      <c r="AB71" s="16">
        <f>VLOOKUP(A:A,[3]TDSheet!$A:$D,4,0)</f>
        <v>2</v>
      </c>
      <c r="AC71" s="22" t="str">
        <f>VLOOKUP(A:A,[1]TDSheet!$A:$AC,29,0)</f>
        <v>магаз</v>
      </c>
      <c r="AD71" s="16" t="str">
        <f>VLOOKUP(A:A,[1]TDSheet!$A:$AD,30,0)</f>
        <v>???</v>
      </c>
      <c r="AE71" s="16">
        <f t="shared" si="14"/>
        <v>0</v>
      </c>
      <c r="AF71" s="16">
        <f t="shared" si="15"/>
        <v>0</v>
      </c>
      <c r="AG71" s="16">
        <f t="shared" si="16"/>
        <v>0</v>
      </c>
      <c r="AH71" s="16"/>
      <c r="AI71" s="16"/>
    </row>
    <row r="72" spans="1:35" s="1" customFormat="1" ht="11.1" customHeight="1" outlineLevel="1" x14ac:dyDescent="0.2">
      <c r="A72" s="7" t="s">
        <v>73</v>
      </c>
      <c r="B72" s="7" t="s">
        <v>9</v>
      </c>
      <c r="C72" s="8">
        <v>33.451999999999998</v>
      </c>
      <c r="D72" s="8">
        <v>1.042</v>
      </c>
      <c r="E72" s="8">
        <v>5.0030000000000001</v>
      </c>
      <c r="F72" s="8">
        <v>23.318000000000001</v>
      </c>
      <c r="G72" s="1">
        <f>VLOOKUP(A:A,[1]TDSheet!$A:$G,7,0)</f>
        <v>1</v>
      </c>
      <c r="H72" s="1">
        <f>VLOOKUP(A:A,[1]TDSheet!$A:$H,8,0)</f>
        <v>45</v>
      </c>
      <c r="I72" s="16">
        <f>VLOOKUP(A:A,[2]TDSheet!$A:$F,6,0)</f>
        <v>6</v>
      </c>
      <c r="J72" s="16">
        <f t="shared" ref="J72:J92" si="17">E72-I72</f>
        <v>-0.99699999999999989</v>
      </c>
      <c r="K72" s="16">
        <f>VLOOKUP(A:A,[1]TDSheet!$A:$T,20,0)</f>
        <v>0</v>
      </c>
      <c r="L72" s="16"/>
      <c r="M72" s="16"/>
      <c r="N72" s="16"/>
      <c r="O72" s="16"/>
      <c r="P72" s="19"/>
      <c r="Q72" s="19"/>
      <c r="R72" s="16"/>
      <c r="S72" s="16">
        <f t="shared" ref="S72:S92" si="18">E72/4</f>
        <v>1.25075</v>
      </c>
      <c r="T72" s="19"/>
      <c r="U72" s="20">
        <f t="shared" ref="U72:U92" si="19">(F72+K72+P72+Q72+T72)/S72</f>
        <v>18.643214071557068</v>
      </c>
      <c r="V72" s="16">
        <f t="shared" ref="V72:V92" si="20">F72/S72</f>
        <v>18.643214071557068</v>
      </c>
      <c r="W72" s="16"/>
      <c r="X72" s="16"/>
      <c r="Y72" s="16">
        <f>VLOOKUP(A:A,[1]TDSheet!$A:$Y,25,0)</f>
        <v>4.5524000000000004</v>
      </c>
      <c r="Z72" s="16">
        <f>VLOOKUP(A:A,[1]TDSheet!$A:$Z,26,0)</f>
        <v>5.4546000000000001</v>
      </c>
      <c r="AA72" s="16">
        <f>VLOOKUP(A:A,[1]TDSheet!$A:$AA,27,0)</f>
        <v>3.4874000000000001</v>
      </c>
      <c r="AB72" s="16">
        <f>VLOOKUP(A:A,[3]TDSheet!$A:$D,4,0)</f>
        <v>1.0409999999999999</v>
      </c>
      <c r="AC72" s="22" t="str">
        <f>VLOOKUP(A:A,[1]TDSheet!$A:$AC,29,0)</f>
        <v>к</v>
      </c>
      <c r="AD72" s="16" t="e">
        <f>VLOOKUP(A:A,[1]TDSheet!$A:$AD,30,0)</f>
        <v>#N/A</v>
      </c>
      <c r="AE72" s="16">
        <f t="shared" ref="AE72:AE92" si="21">P72*G72</f>
        <v>0</v>
      </c>
      <c r="AF72" s="16">
        <f t="shared" ref="AF72:AF92" si="22">Q72*G72</f>
        <v>0</v>
      </c>
      <c r="AG72" s="16">
        <f t="shared" ref="AG72:AG92" si="23">T72*G72</f>
        <v>0</v>
      </c>
      <c r="AH72" s="16"/>
      <c r="AI72" s="16"/>
    </row>
    <row r="73" spans="1:35" s="1" customFormat="1" ht="11.1" customHeight="1" outlineLevel="1" x14ac:dyDescent="0.2">
      <c r="A73" s="7" t="s">
        <v>74</v>
      </c>
      <c r="B73" s="7" t="s">
        <v>9</v>
      </c>
      <c r="C73" s="8">
        <v>40.692</v>
      </c>
      <c r="D73" s="8">
        <v>24.917000000000002</v>
      </c>
      <c r="E73" s="8">
        <v>43.677</v>
      </c>
      <c r="F73" s="8">
        <v>7.9820000000000002</v>
      </c>
      <c r="G73" s="1">
        <f>VLOOKUP(A:A,[1]TDSheet!$A:$G,7,0)</f>
        <v>1</v>
      </c>
      <c r="H73" s="1">
        <f>VLOOKUP(A:A,[1]TDSheet!$A:$H,8,0)</f>
        <v>45</v>
      </c>
      <c r="I73" s="16">
        <f>VLOOKUP(A:A,[2]TDSheet!$A:$F,6,0)</f>
        <v>48</v>
      </c>
      <c r="J73" s="16">
        <f t="shared" si="17"/>
        <v>-4.3230000000000004</v>
      </c>
      <c r="K73" s="16">
        <f>VLOOKUP(A:A,[1]TDSheet!$A:$T,20,0)</f>
        <v>20</v>
      </c>
      <c r="L73" s="16"/>
      <c r="M73" s="16"/>
      <c r="N73" s="16"/>
      <c r="O73" s="16"/>
      <c r="P73" s="19">
        <v>40</v>
      </c>
      <c r="Q73" s="19">
        <v>40</v>
      </c>
      <c r="R73" s="16"/>
      <c r="S73" s="16">
        <f t="shared" si="18"/>
        <v>10.91925</v>
      </c>
      <c r="T73" s="19"/>
      <c r="U73" s="20">
        <f t="shared" si="19"/>
        <v>9.8891407376880274</v>
      </c>
      <c r="V73" s="16">
        <f t="shared" si="20"/>
        <v>0.73100258717402755</v>
      </c>
      <c r="W73" s="16"/>
      <c r="X73" s="16"/>
      <c r="Y73" s="16">
        <f>VLOOKUP(A:A,[1]TDSheet!$A:$Y,25,0)</f>
        <v>9.7105999999999995</v>
      </c>
      <c r="Z73" s="16">
        <f>VLOOKUP(A:A,[1]TDSheet!$A:$Z,26,0)</f>
        <v>9.3445999999999998</v>
      </c>
      <c r="AA73" s="16">
        <f>VLOOKUP(A:A,[1]TDSheet!$A:$AA,27,0)</f>
        <v>10.543200000000001</v>
      </c>
      <c r="AB73" s="16">
        <f>VLOOKUP(A:A,[3]TDSheet!$A:$D,4,0)</f>
        <v>18.64</v>
      </c>
      <c r="AC73" s="16" t="str">
        <f>VLOOKUP(A:A,[1]TDSheet!$A:$AC,29,0)</f>
        <v>увел</v>
      </c>
      <c r="AD73" s="16" t="e">
        <f>VLOOKUP(A:A,[1]TDSheet!$A:$AD,30,0)</f>
        <v>#N/A</v>
      </c>
      <c r="AE73" s="16">
        <f t="shared" si="21"/>
        <v>40</v>
      </c>
      <c r="AF73" s="16">
        <f t="shared" si="22"/>
        <v>40</v>
      </c>
      <c r="AG73" s="16">
        <f t="shared" si="23"/>
        <v>0</v>
      </c>
      <c r="AH73" s="16"/>
      <c r="AI73" s="16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152</v>
      </c>
      <c r="D74" s="8">
        <v>2184</v>
      </c>
      <c r="E74" s="8">
        <v>886</v>
      </c>
      <c r="F74" s="8">
        <v>1242</v>
      </c>
      <c r="G74" s="1">
        <f>VLOOKUP(A:A,[1]TDSheet!$A:$G,7,0)</f>
        <v>0.28000000000000003</v>
      </c>
      <c r="H74" s="1">
        <f>VLOOKUP(A:A,[1]TDSheet!$A:$H,8,0)</f>
        <v>45</v>
      </c>
      <c r="I74" s="16">
        <f>VLOOKUP(A:A,[2]TDSheet!$A:$F,6,0)</f>
        <v>944</v>
      </c>
      <c r="J74" s="16">
        <f t="shared" si="17"/>
        <v>-58</v>
      </c>
      <c r="K74" s="16">
        <f>VLOOKUP(A:A,[1]TDSheet!$A:$T,20,0)</f>
        <v>480</v>
      </c>
      <c r="L74" s="16"/>
      <c r="M74" s="16"/>
      <c r="N74" s="16"/>
      <c r="O74" s="16"/>
      <c r="P74" s="19">
        <v>200</v>
      </c>
      <c r="Q74" s="19">
        <v>280</v>
      </c>
      <c r="R74" s="16"/>
      <c r="S74" s="16">
        <f t="shared" si="18"/>
        <v>221.5</v>
      </c>
      <c r="T74" s="19">
        <v>200</v>
      </c>
      <c r="U74" s="20">
        <f t="shared" si="19"/>
        <v>10.844243792325056</v>
      </c>
      <c r="V74" s="16">
        <f t="shared" si="20"/>
        <v>5.6072234762979685</v>
      </c>
      <c r="W74" s="16"/>
      <c r="X74" s="16"/>
      <c r="Y74" s="16">
        <f>VLOOKUP(A:A,[1]TDSheet!$A:$Y,25,0)</f>
        <v>232.2</v>
      </c>
      <c r="Z74" s="16">
        <f>VLOOKUP(A:A,[1]TDSheet!$A:$Z,26,0)</f>
        <v>270</v>
      </c>
      <c r="AA74" s="16">
        <f>VLOOKUP(A:A,[1]TDSheet!$A:$AA,27,0)</f>
        <v>376.4</v>
      </c>
      <c r="AB74" s="16">
        <f>VLOOKUP(A:A,[3]TDSheet!$A:$D,4,0)</f>
        <v>161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21"/>
        <v>56.000000000000007</v>
      </c>
      <c r="AF74" s="16">
        <f t="shared" si="22"/>
        <v>78.400000000000006</v>
      </c>
      <c r="AG74" s="16">
        <f t="shared" si="23"/>
        <v>56.000000000000007</v>
      </c>
      <c r="AH74" s="16"/>
      <c r="AI74" s="16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135</v>
      </c>
      <c r="D75" s="8">
        <v>1309</v>
      </c>
      <c r="E75" s="8">
        <v>442</v>
      </c>
      <c r="F75" s="8">
        <v>655</v>
      </c>
      <c r="G75" s="1">
        <f>VLOOKUP(A:A,[1]TDSheet!$A:$G,7,0)</f>
        <v>0.28000000000000003</v>
      </c>
      <c r="H75" s="1">
        <f>VLOOKUP(A:A,[1]TDSheet!$A:$H,8,0)</f>
        <v>45</v>
      </c>
      <c r="I75" s="16">
        <f>VLOOKUP(A:A,[2]TDSheet!$A:$F,6,0)</f>
        <v>459</v>
      </c>
      <c r="J75" s="16">
        <f t="shared" si="17"/>
        <v>-17</v>
      </c>
      <c r="K75" s="16">
        <f>VLOOKUP(A:A,[1]TDSheet!$A:$T,20,0)</f>
        <v>400</v>
      </c>
      <c r="L75" s="16"/>
      <c r="M75" s="16"/>
      <c r="N75" s="16"/>
      <c r="O75" s="16"/>
      <c r="P75" s="19"/>
      <c r="Q75" s="19"/>
      <c r="R75" s="16"/>
      <c r="S75" s="16">
        <f t="shared" si="18"/>
        <v>110.5</v>
      </c>
      <c r="T75" s="19">
        <v>120</v>
      </c>
      <c r="U75" s="20">
        <f t="shared" si="19"/>
        <v>10.633484162895927</v>
      </c>
      <c r="V75" s="16">
        <f t="shared" si="20"/>
        <v>5.9276018099547514</v>
      </c>
      <c r="W75" s="16"/>
      <c r="X75" s="16"/>
      <c r="Y75" s="16">
        <f>VLOOKUP(A:A,[1]TDSheet!$A:$Y,25,0)</f>
        <v>130.4</v>
      </c>
      <c r="Z75" s="16">
        <f>VLOOKUP(A:A,[1]TDSheet!$A:$Z,26,0)</f>
        <v>132.80000000000001</v>
      </c>
      <c r="AA75" s="16">
        <f>VLOOKUP(A:A,[1]TDSheet!$A:$AA,27,0)</f>
        <v>200.4</v>
      </c>
      <c r="AB75" s="16">
        <f>VLOOKUP(A:A,[3]TDSheet!$A:$D,4,0)</f>
        <v>63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21"/>
        <v>0</v>
      </c>
      <c r="AF75" s="16">
        <f t="shared" si="22"/>
        <v>0</v>
      </c>
      <c r="AG75" s="16">
        <f t="shared" si="23"/>
        <v>33.6</v>
      </c>
      <c r="AH75" s="16"/>
      <c r="AI75" s="16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304</v>
      </c>
      <c r="D76" s="8">
        <v>4119</v>
      </c>
      <c r="E76" s="8">
        <v>1660</v>
      </c>
      <c r="F76" s="8">
        <v>2397</v>
      </c>
      <c r="G76" s="1">
        <f>VLOOKUP(A:A,[1]TDSheet!$A:$G,7,0)</f>
        <v>0.35</v>
      </c>
      <c r="H76" s="1">
        <f>VLOOKUP(A:A,[1]TDSheet!$A:$H,8,0)</f>
        <v>45</v>
      </c>
      <c r="I76" s="16">
        <f>VLOOKUP(A:A,[2]TDSheet!$A:$F,6,0)</f>
        <v>1734</v>
      </c>
      <c r="J76" s="16">
        <f t="shared" si="17"/>
        <v>-74</v>
      </c>
      <c r="K76" s="16">
        <f>VLOOKUP(A:A,[1]TDSheet!$A:$T,20,0)</f>
        <v>800</v>
      </c>
      <c r="L76" s="16"/>
      <c r="M76" s="16"/>
      <c r="N76" s="16"/>
      <c r="O76" s="16"/>
      <c r="P76" s="19">
        <v>600</v>
      </c>
      <c r="Q76" s="19">
        <v>400</v>
      </c>
      <c r="R76" s="16"/>
      <c r="S76" s="16">
        <f t="shared" si="18"/>
        <v>415</v>
      </c>
      <c r="T76" s="19">
        <v>400</v>
      </c>
      <c r="U76" s="20">
        <f t="shared" si="19"/>
        <v>11.07710843373494</v>
      </c>
      <c r="V76" s="16">
        <f t="shared" si="20"/>
        <v>5.7759036144578317</v>
      </c>
      <c r="W76" s="16"/>
      <c r="X76" s="16"/>
      <c r="Y76" s="16">
        <f>VLOOKUP(A:A,[1]TDSheet!$A:$Y,25,0)</f>
        <v>450</v>
      </c>
      <c r="Z76" s="16">
        <f>VLOOKUP(A:A,[1]TDSheet!$A:$Z,26,0)</f>
        <v>500.6</v>
      </c>
      <c r="AA76" s="16">
        <f>VLOOKUP(A:A,[1]TDSheet!$A:$AA,27,0)</f>
        <v>681.8</v>
      </c>
      <c r="AB76" s="16">
        <f>VLOOKUP(A:A,[3]TDSheet!$A:$D,4,0)</f>
        <v>292</v>
      </c>
      <c r="AC76" s="16">
        <f>VLOOKUP(A:A,[1]TDSheet!$A:$AC,29,0)</f>
        <v>0</v>
      </c>
      <c r="AD76" s="16" t="e">
        <f>VLOOKUP(A:A,[1]TDSheet!$A:$AD,30,0)</f>
        <v>#N/A</v>
      </c>
      <c r="AE76" s="16">
        <f t="shared" si="21"/>
        <v>210</v>
      </c>
      <c r="AF76" s="16">
        <f t="shared" si="22"/>
        <v>140</v>
      </c>
      <c r="AG76" s="16">
        <f t="shared" si="23"/>
        <v>140</v>
      </c>
      <c r="AH76" s="16"/>
      <c r="AI76" s="16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28</v>
      </c>
      <c r="D77" s="8">
        <v>4455</v>
      </c>
      <c r="E77" s="8">
        <v>1508</v>
      </c>
      <c r="F77" s="8">
        <v>2491</v>
      </c>
      <c r="G77" s="1">
        <f>VLOOKUP(A:A,[1]TDSheet!$A:$G,7,0)</f>
        <v>0.28000000000000003</v>
      </c>
      <c r="H77" s="1">
        <f>VLOOKUP(A:A,[1]TDSheet!$A:$H,8,0)</f>
        <v>45</v>
      </c>
      <c r="I77" s="16">
        <f>VLOOKUP(A:A,[2]TDSheet!$A:$F,6,0)</f>
        <v>1558</v>
      </c>
      <c r="J77" s="16">
        <f t="shared" si="17"/>
        <v>-50</v>
      </c>
      <c r="K77" s="16">
        <f>VLOOKUP(A:A,[1]TDSheet!$A:$T,20,0)</f>
        <v>0</v>
      </c>
      <c r="L77" s="16"/>
      <c r="M77" s="16"/>
      <c r="N77" s="16"/>
      <c r="O77" s="16"/>
      <c r="P77" s="19">
        <v>600</v>
      </c>
      <c r="Q77" s="19">
        <v>600</v>
      </c>
      <c r="R77" s="16"/>
      <c r="S77" s="16">
        <f t="shared" si="18"/>
        <v>377</v>
      </c>
      <c r="T77" s="19">
        <v>400</v>
      </c>
      <c r="U77" s="20">
        <f t="shared" si="19"/>
        <v>10.851458885941645</v>
      </c>
      <c r="V77" s="16">
        <f t="shared" si="20"/>
        <v>6.6074270557029173</v>
      </c>
      <c r="W77" s="16"/>
      <c r="X77" s="16"/>
      <c r="Y77" s="16">
        <f>VLOOKUP(A:A,[1]TDSheet!$A:$Y,25,0)</f>
        <v>394</v>
      </c>
      <c r="Z77" s="16">
        <f>VLOOKUP(A:A,[1]TDSheet!$A:$Z,26,0)</f>
        <v>482.4</v>
      </c>
      <c r="AA77" s="16">
        <f>VLOOKUP(A:A,[1]TDSheet!$A:$AA,27,0)</f>
        <v>498</v>
      </c>
      <c r="AB77" s="16">
        <f>VLOOKUP(A:A,[3]TDSheet!$A:$D,4,0)</f>
        <v>270</v>
      </c>
      <c r="AC77" s="16" t="str">
        <f>VLOOKUP(A:A,[1]TDSheet!$A:$AC,29,0)</f>
        <v>???</v>
      </c>
      <c r="AD77" s="16" t="e">
        <f>VLOOKUP(A:A,[1]TDSheet!$A:$AD,30,0)</f>
        <v>#N/A</v>
      </c>
      <c r="AE77" s="16">
        <f t="shared" si="21"/>
        <v>168.00000000000003</v>
      </c>
      <c r="AF77" s="16">
        <f t="shared" si="22"/>
        <v>168.00000000000003</v>
      </c>
      <c r="AG77" s="16">
        <f t="shared" si="23"/>
        <v>112.00000000000001</v>
      </c>
      <c r="AH77" s="16"/>
      <c r="AI77" s="16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2026</v>
      </c>
      <c r="D78" s="8">
        <v>7987</v>
      </c>
      <c r="E78" s="8">
        <v>3586</v>
      </c>
      <c r="F78" s="8">
        <v>5457</v>
      </c>
      <c r="G78" s="1">
        <f>VLOOKUP(A:A,[1]TDSheet!$A:$G,7,0)</f>
        <v>0.35</v>
      </c>
      <c r="H78" s="1">
        <f>VLOOKUP(A:A,[1]TDSheet!$A:$H,8,0)</f>
        <v>45</v>
      </c>
      <c r="I78" s="16">
        <f>VLOOKUP(A:A,[2]TDSheet!$A:$F,6,0)</f>
        <v>3660</v>
      </c>
      <c r="J78" s="16">
        <f t="shared" si="17"/>
        <v>-74</v>
      </c>
      <c r="K78" s="16">
        <f>VLOOKUP(A:A,[1]TDSheet!$A:$T,20,0)</f>
        <v>1800</v>
      </c>
      <c r="L78" s="16"/>
      <c r="M78" s="16"/>
      <c r="N78" s="16"/>
      <c r="O78" s="16"/>
      <c r="P78" s="19">
        <v>1000</v>
      </c>
      <c r="Q78" s="19">
        <v>1000</v>
      </c>
      <c r="R78" s="16"/>
      <c r="S78" s="16">
        <f t="shared" si="18"/>
        <v>896.5</v>
      </c>
      <c r="T78" s="19">
        <v>800</v>
      </c>
      <c r="U78" s="20">
        <f t="shared" si="19"/>
        <v>11.218070273284997</v>
      </c>
      <c r="V78" s="16">
        <f t="shared" si="20"/>
        <v>6.0870050195203573</v>
      </c>
      <c r="W78" s="16"/>
      <c r="X78" s="16"/>
      <c r="Y78" s="16">
        <f>VLOOKUP(A:A,[1]TDSheet!$A:$Y,25,0)</f>
        <v>1123.4000000000001</v>
      </c>
      <c r="Z78" s="16">
        <f>VLOOKUP(A:A,[1]TDSheet!$A:$Z,26,0)</f>
        <v>1172</v>
      </c>
      <c r="AA78" s="16">
        <f>VLOOKUP(A:A,[1]TDSheet!$A:$AA,27,0)</f>
        <v>1562.8</v>
      </c>
      <c r="AB78" s="16">
        <f>VLOOKUP(A:A,[3]TDSheet!$A:$D,4,0)</f>
        <v>546</v>
      </c>
      <c r="AC78" s="16">
        <f>VLOOKUP(A:A,[1]TDSheet!$A:$AC,29,0)</f>
        <v>0</v>
      </c>
      <c r="AD78" s="16" t="e">
        <f>VLOOKUP(A:A,[1]TDSheet!$A:$AD,30,0)</f>
        <v>#N/A</v>
      </c>
      <c r="AE78" s="16">
        <f t="shared" si="21"/>
        <v>350</v>
      </c>
      <c r="AF78" s="16">
        <f t="shared" si="22"/>
        <v>350</v>
      </c>
      <c r="AG78" s="16">
        <f t="shared" si="23"/>
        <v>280</v>
      </c>
      <c r="AH78" s="16"/>
      <c r="AI78" s="16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38</v>
      </c>
      <c r="D79" s="8">
        <v>1465</v>
      </c>
      <c r="E79" s="8">
        <v>430</v>
      </c>
      <c r="F79" s="8">
        <v>791</v>
      </c>
      <c r="G79" s="1">
        <f>VLOOKUP(A:A,[1]TDSheet!$A:$G,7,0)</f>
        <v>0.28000000000000003</v>
      </c>
      <c r="H79" s="1">
        <f>VLOOKUP(A:A,[1]TDSheet!$A:$H,8,0)</f>
        <v>45</v>
      </c>
      <c r="I79" s="16">
        <f>VLOOKUP(A:A,[2]TDSheet!$A:$F,6,0)</f>
        <v>462</v>
      </c>
      <c r="J79" s="16">
        <f t="shared" si="17"/>
        <v>-32</v>
      </c>
      <c r="K79" s="16">
        <f>VLOOKUP(A:A,[1]TDSheet!$A:$T,20,0)</f>
        <v>120</v>
      </c>
      <c r="L79" s="16"/>
      <c r="M79" s="16"/>
      <c r="N79" s="16"/>
      <c r="O79" s="16"/>
      <c r="P79" s="19"/>
      <c r="Q79" s="19">
        <v>120</v>
      </c>
      <c r="R79" s="16"/>
      <c r="S79" s="16">
        <f t="shared" si="18"/>
        <v>107.5</v>
      </c>
      <c r="T79" s="19">
        <v>120</v>
      </c>
      <c r="U79" s="20">
        <f t="shared" si="19"/>
        <v>10.706976744186047</v>
      </c>
      <c r="V79" s="16">
        <f t="shared" si="20"/>
        <v>7.3581395348837209</v>
      </c>
      <c r="W79" s="16"/>
      <c r="X79" s="16"/>
      <c r="Y79" s="16">
        <f>VLOOKUP(A:A,[1]TDSheet!$A:$Y,25,0)</f>
        <v>153.19999999999999</v>
      </c>
      <c r="Z79" s="16">
        <f>VLOOKUP(A:A,[1]TDSheet!$A:$Z,26,0)</f>
        <v>158.4</v>
      </c>
      <c r="AA79" s="16">
        <f>VLOOKUP(A:A,[1]TDSheet!$A:$AA,27,0)</f>
        <v>193.6</v>
      </c>
      <c r="AB79" s="16">
        <f>VLOOKUP(A:A,[3]TDSheet!$A:$D,4,0)</f>
        <v>65</v>
      </c>
      <c r="AC79" s="16">
        <f>VLOOKUP(A:A,[1]TDSheet!$A:$AC,29,0)</f>
        <v>0</v>
      </c>
      <c r="AD79" s="16" t="e">
        <f>VLOOKUP(A:A,[1]TDSheet!$A:$AD,30,0)</f>
        <v>#N/A</v>
      </c>
      <c r="AE79" s="16">
        <f t="shared" si="21"/>
        <v>0</v>
      </c>
      <c r="AF79" s="16">
        <f t="shared" si="22"/>
        <v>33.6</v>
      </c>
      <c r="AG79" s="16">
        <f t="shared" si="23"/>
        <v>33.6</v>
      </c>
      <c r="AH79" s="16"/>
      <c r="AI79" s="16"/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1618</v>
      </c>
      <c r="D80" s="8">
        <v>9050</v>
      </c>
      <c r="E80" s="8">
        <v>3625</v>
      </c>
      <c r="F80" s="8">
        <v>5803</v>
      </c>
      <c r="G80" s="1">
        <f>VLOOKUP(A:A,[1]TDSheet!$A:$G,7,0)</f>
        <v>0.35</v>
      </c>
      <c r="H80" s="1">
        <f>VLOOKUP(A:A,[1]TDSheet!$A:$H,8,0)</f>
        <v>45</v>
      </c>
      <c r="I80" s="16">
        <f>VLOOKUP(A:A,[2]TDSheet!$A:$F,6,0)</f>
        <v>3734</v>
      </c>
      <c r="J80" s="16">
        <f t="shared" si="17"/>
        <v>-109</v>
      </c>
      <c r="K80" s="16">
        <f>VLOOKUP(A:A,[1]TDSheet!$A:$T,20,0)</f>
        <v>2400</v>
      </c>
      <c r="L80" s="16"/>
      <c r="M80" s="16"/>
      <c r="N80" s="16"/>
      <c r="O80" s="16"/>
      <c r="P80" s="19">
        <v>1000</v>
      </c>
      <c r="Q80" s="19">
        <v>1000</v>
      </c>
      <c r="R80" s="16"/>
      <c r="S80" s="16">
        <f t="shared" si="18"/>
        <v>906.25</v>
      </c>
      <c r="T80" s="19">
        <v>400</v>
      </c>
      <c r="U80" s="20">
        <f t="shared" si="19"/>
        <v>11.699862068965517</v>
      </c>
      <c r="V80" s="16">
        <f t="shared" si="20"/>
        <v>6.4033103448275863</v>
      </c>
      <c r="W80" s="16"/>
      <c r="X80" s="16"/>
      <c r="Y80" s="16">
        <f>VLOOKUP(A:A,[1]TDSheet!$A:$Y,25,0)</f>
        <v>1311.2</v>
      </c>
      <c r="Z80" s="16">
        <f>VLOOKUP(A:A,[1]TDSheet!$A:$Z,26,0)</f>
        <v>1260</v>
      </c>
      <c r="AA80" s="16">
        <f>VLOOKUP(A:A,[1]TDSheet!$A:$AA,27,0)</f>
        <v>1708.8</v>
      </c>
      <c r="AB80" s="16">
        <f>VLOOKUP(A:A,[3]TDSheet!$A:$D,4,0)</f>
        <v>575</v>
      </c>
      <c r="AC80" s="16" t="str">
        <f>VLOOKUP(A:A,[1]TDSheet!$A:$AC,29,0)</f>
        <v>м1200</v>
      </c>
      <c r="AD80" s="16" t="e">
        <f>VLOOKUP(A:A,[1]TDSheet!$A:$AD,30,0)</f>
        <v>#N/A</v>
      </c>
      <c r="AE80" s="16">
        <f t="shared" si="21"/>
        <v>350</v>
      </c>
      <c r="AF80" s="16">
        <f t="shared" si="22"/>
        <v>350</v>
      </c>
      <c r="AG80" s="16">
        <f t="shared" si="23"/>
        <v>140</v>
      </c>
      <c r="AH80" s="16"/>
      <c r="AI80" s="16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109</v>
      </c>
      <c r="D81" s="8">
        <v>2182</v>
      </c>
      <c r="E81" s="8">
        <v>798</v>
      </c>
      <c r="F81" s="8">
        <v>851</v>
      </c>
      <c r="G81" s="1">
        <f>VLOOKUP(A:A,[1]TDSheet!$A:$G,7,0)</f>
        <v>0.41</v>
      </c>
      <c r="H81" s="1">
        <f>VLOOKUP(A:A,[1]TDSheet!$A:$H,8,0)</f>
        <v>45</v>
      </c>
      <c r="I81" s="16">
        <f>VLOOKUP(A:A,[2]TDSheet!$A:$F,6,0)</f>
        <v>825</v>
      </c>
      <c r="J81" s="16">
        <f t="shared" si="17"/>
        <v>-27</v>
      </c>
      <c r="K81" s="16">
        <f>VLOOKUP(A:A,[1]TDSheet!$A:$T,20,0)</f>
        <v>320</v>
      </c>
      <c r="L81" s="16"/>
      <c r="M81" s="16"/>
      <c r="N81" s="16"/>
      <c r="O81" s="16"/>
      <c r="P81" s="19">
        <v>320</v>
      </c>
      <c r="Q81" s="19">
        <v>320</v>
      </c>
      <c r="R81" s="16"/>
      <c r="S81" s="16">
        <f t="shared" si="18"/>
        <v>199.5</v>
      </c>
      <c r="T81" s="19">
        <v>160</v>
      </c>
      <c r="U81" s="20">
        <f t="shared" si="19"/>
        <v>9.8796992481202999</v>
      </c>
      <c r="V81" s="16">
        <f t="shared" si="20"/>
        <v>4.2656641604010028</v>
      </c>
      <c r="W81" s="16"/>
      <c r="X81" s="16"/>
      <c r="Y81" s="16">
        <f>VLOOKUP(A:A,[1]TDSheet!$A:$Y,25,0)</f>
        <v>275</v>
      </c>
      <c r="Z81" s="16">
        <f>VLOOKUP(A:A,[1]TDSheet!$A:$Z,26,0)</f>
        <v>271.39999999999998</v>
      </c>
      <c r="AA81" s="16">
        <f>VLOOKUP(A:A,[1]TDSheet!$A:$AA,27,0)</f>
        <v>311.60000000000002</v>
      </c>
      <c r="AB81" s="16">
        <f>VLOOKUP(A:A,[3]TDSheet!$A:$D,4,0)</f>
        <v>185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21"/>
        <v>131.19999999999999</v>
      </c>
      <c r="AF81" s="16">
        <f t="shared" si="22"/>
        <v>131.19999999999999</v>
      </c>
      <c r="AG81" s="16">
        <f t="shared" si="23"/>
        <v>65.599999999999994</v>
      </c>
      <c r="AH81" s="16"/>
      <c r="AI81" s="16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171</v>
      </c>
      <c r="D82" s="8">
        <v>272</v>
      </c>
      <c r="E82" s="15">
        <v>148</v>
      </c>
      <c r="F82" s="15">
        <v>234</v>
      </c>
      <c r="G82" s="1">
        <f>VLOOKUP(A:A,[1]TDSheet!$A:$G,7,0)</f>
        <v>0.5</v>
      </c>
      <c r="H82" s="1">
        <f>VLOOKUP(A:A,[1]TDSheet!$A:$H,8,0)</f>
        <v>0.6</v>
      </c>
      <c r="I82" s="16">
        <f>VLOOKUP(A:A,[2]TDSheet!$A:$F,6,0)</f>
        <v>148</v>
      </c>
      <c r="J82" s="16">
        <f t="shared" si="17"/>
        <v>0</v>
      </c>
      <c r="K82" s="16">
        <f>VLOOKUP(A:A,[1]TDSheet!$A:$T,20,0)</f>
        <v>0</v>
      </c>
      <c r="L82" s="16"/>
      <c r="M82" s="16"/>
      <c r="N82" s="16"/>
      <c r="O82" s="16"/>
      <c r="P82" s="19"/>
      <c r="Q82" s="19">
        <v>80</v>
      </c>
      <c r="R82" s="16"/>
      <c r="S82" s="16">
        <f t="shared" si="18"/>
        <v>37</v>
      </c>
      <c r="T82" s="19"/>
      <c r="U82" s="20">
        <f t="shared" si="19"/>
        <v>8.486486486486486</v>
      </c>
      <c r="V82" s="16">
        <f t="shared" si="20"/>
        <v>6.3243243243243246</v>
      </c>
      <c r="W82" s="16"/>
      <c r="X82" s="16"/>
      <c r="Y82" s="16">
        <f>VLOOKUP(A:A,[1]TDSheet!$A:$Y,25,0)</f>
        <v>62</v>
      </c>
      <c r="Z82" s="16">
        <f>VLOOKUP(A:A,[1]TDSheet!$A:$Z,26,0)</f>
        <v>69</v>
      </c>
      <c r="AA82" s="16">
        <f>VLOOKUP(A:A,[1]TDSheet!$A:$AA,27,0)</f>
        <v>65.599999999999994</v>
      </c>
      <c r="AB82" s="16">
        <f>VLOOKUP(A:A,[3]TDSheet!$A:$D,4,0)</f>
        <v>33</v>
      </c>
      <c r="AC82" s="16">
        <f>VLOOKUP(A:A,[1]TDSheet!$A:$AC,29,0)</f>
        <v>0</v>
      </c>
      <c r="AD82" s="16" t="str">
        <f>VLOOKUP(A:A,[1]TDSheet!$A:$AD,30,0)</f>
        <v>кост</v>
      </c>
      <c r="AE82" s="16">
        <f t="shared" si="21"/>
        <v>0</v>
      </c>
      <c r="AF82" s="16">
        <f t="shared" si="22"/>
        <v>40</v>
      </c>
      <c r="AG82" s="16">
        <f t="shared" si="23"/>
        <v>0</v>
      </c>
      <c r="AH82" s="16"/>
      <c r="AI82" s="16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1802</v>
      </c>
      <c r="D83" s="8">
        <v>7752</v>
      </c>
      <c r="E83" s="15">
        <v>3425</v>
      </c>
      <c r="F83" s="15">
        <v>5111</v>
      </c>
      <c r="G83" s="1">
        <f>VLOOKUP(A:A,[1]TDSheet!$A:$G,7,0)</f>
        <v>0.41</v>
      </c>
      <c r="H83" s="1">
        <f>VLOOKUP(A:A,[1]TDSheet!$A:$H,8,0)</f>
        <v>45</v>
      </c>
      <c r="I83" s="16">
        <f>VLOOKUP(A:A,[2]TDSheet!$A:$F,6,0)</f>
        <v>2721</v>
      </c>
      <c r="J83" s="16">
        <f t="shared" si="17"/>
        <v>704</v>
      </c>
      <c r="K83" s="16">
        <f>VLOOKUP(A:A,[1]TDSheet!$A:$T,20,0)</f>
        <v>1800</v>
      </c>
      <c r="L83" s="16"/>
      <c r="M83" s="16"/>
      <c r="N83" s="16"/>
      <c r="O83" s="16"/>
      <c r="P83" s="19">
        <v>800</v>
      </c>
      <c r="Q83" s="19">
        <v>1000</v>
      </c>
      <c r="R83" s="16"/>
      <c r="S83" s="16">
        <f t="shared" si="18"/>
        <v>856.25</v>
      </c>
      <c r="T83" s="19">
        <v>550</v>
      </c>
      <c r="U83" s="20">
        <f t="shared" si="19"/>
        <v>10.815766423357664</v>
      </c>
      <c r="V83" s="16">
        <f t="shared" si="20"/>
        <v>5.9690510948905109</v>
      </c>
      <c r="W83" s="16"/>
      <c r="X83" s="16"/>
      <c r="Y83" s="16">
        <f>VLOOKUP(A:A,[1]TDSheet!$A:$Y,25,0)</f>
        <v>1225.4000000000001</v>
      </c>
      <c r="Z83" s="16">
        <f>VLOOKUP(A:A,[1]TDSheet!$A:$Z,26,0)</f>
        <v>1336.8</v>
      </c>
      <c r="AA83" s="16">
        <f>VLOOKUP(A:A,[1]TDSheet!$A:$AA,27,0)</f>
        <v>1519.4</v>
      </c>
      <c r="AB83" s="16">
        <f>VLOOKUP(A:A,[3]TDSheet!$A:$D,4,0)</f>
        <v>456</v>
      </c>
      <c r="AC83" s="16">
        <f>VLOOKUP(A:A,[1]TDSheet!$A:$AC,29,0)</f>
        <v>0</v>
      </c>
      <c r="AD83" s="16" t="e">
        <f>VLOOKUP(A:A,[1]TDSheet!$A:$AD,30,0)</f>
        <v>#N/A</v>
      </c>
      <c r="AE83" s="16">
        <f t="shared" si="21"/>
        <v>328</v>
      </c>
      <c r="AF83" s="16">
        <f t="shared" si="22"/>
        <v>410</v>
      </c>
      <c r="AG83" s="16">
        <f t="shared" si="23"/>
        <v>225.5</v>
      </c>
      <c r="AH83" s="16"/>
      <c r="AI83" s="16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1409</v>
      </c>
      <c r="D84" s="8">
        <v>896</v>
      </c>
      <c r="E84" s="8">
        <v>1083</v>
      </c>
      <c r="F84" s="8">
        <v>1009</v>
      </c>
      <c r="G84" s="1">
        <f>VLOOKUP(A:A,[1]TDSheet!$A:$G,7,0)</f>
        <v>0.41</v>
      </c>
      <c r="H84" s="1">
        <f>VLOOKUP(A:A,[1]TDSheet!$A:$H,8,0)</f>
        <v>45</v>
      </c>
      <c r="I84" s="16">
        <f>VLOOKUP(A:A,[2]TDSheet!$A:$F,6,0)</f>
        <v>1137</v>
      </c>
      <c r="J84" s="16">
        <f t="shared" si="17"/>
        <v>-54</v>
      </c>
      <c r="K84" s="16">
        <f>VLOOKUP(A:A,[1]TDSheet!$A:$T,20,0)</f>
        <v>600</v>
      </c>
      <c r="L84" s="16"/>
      <c r="M84" s="16"/>
      <c r="N84" s="16"/>
      <c r="O84" s="16"/>
      <c r="P84" s="19">
        <v>600</v>
      </c>
      <c r="Q84" s="19">
        <v>500</v>
      </c>
      <c r="R84" s="16"/>
      <c r="S84" s="16">
        <f t="shared" si="18"/>
        <v>270.75</v>
      </c>
      <c r="T84" s="19">
        <v>170</v>
      </c>
      <c r="U84" s="20">
        <f t="shared" si="19"/>
        <v>10.63342566943675</v>
      </c>
      <c r="V84" s="16">
        <f t="shared" si="20"/>
        <v>3.7266851338873499</v>
      </c>
      <c r="W84" s="16"/>
      <c r="X84" s="16"/>
      <c r="Y84" s="16">
        <f>VLOOKUP(A:A,[1]TDSheet!$A:$Y,25,0)</f>
        <v>383.4</v>
      </c>
      <c r="Z84" s="16">
        <f>VLOOKUP(A:A,[1]TDSheet!$A:$Z,26,0)</f>
        <v>416.6</v>
      </c>
      <c r="AA84" s="16">
        <f>VLOOKUP(A:A,[1]TDSheet!$A:$AA,27,0)</f>
        <v>400.2</v>
      </c>
      <c r="AB84" s="16">
        <f>VLOOKUP(A:A,[3]TDSheet!$A:$D,4,0)</f>
        <v>224</v>
      </c>
      <c r="AC84" s="16" t="e">
        <f>VLOOKUP(A:A,[1]TDSheet!$A:$AC,29,0)</f>
        <v>#N/A</v>
      </c>
      <c r="AD84" s="16" t="e">
        <f>VLOOKUP(A:A,[1]TDSheet!$A:$AD,30,0)</f>
        <v>#N/A</v>
      </c>
      <c r="AE84" s="16">
        <f t="shared" si="21"/>
        <v>245.99999999999997</v>
      </c>
      <c r="AF84" s="16">
        <f t="shared" si="22"/>
        <v>205</v>
      </c>
      <c r="AG84" s="16">
        <f t="shared" si="23"/>
        <v>69.7</v>
      </c>
      <c r="AH84" s="16"/>
      <c r="AI84" s="16"/>
    </row>
    <row r="85" spans="1:35" s="1" customFormat="1" ht="11.1" customHeight="1" outlineLevel="1" x14ac:dyDescent="0.2">
      <c r="A85" s="7" t="s">
        <v>90</v>
      </c>
      <c r="B85" s="7" t="s">
        <v>8</v>
      </c>
      <c r="C85" s="8">
        <v>77</v>
      </c>
      <c r="D85" s="8">
        <v>4</v>
      </c>
      <c r="E85" s="8">
        <v>12</v>
      </c>
      <c r="F85" s="8">
        <v>63</v>
      </c>
      <c r="G85" s="1">
        <f>VLOOKUP(A:A,[1]TDSheet!$A:$G,7,0)</f>
        <v>0.5</v>
      </c>
      <c r="H85" s="1" t="e">
        <f>VLOOKUP(A:A,[1]TDSheet!$A:$H,8,0)</f>
        <v>#N/A</v>
      </c>
      <c r="I85" s="16">
        <f>VLOOKUP(A:A,[2]TDSheet!$A:$F,6,0)</f>
        <v>13</v>
      </c>
      <c r="J85" s="16">
        <f t="shared" si="17"/>
        <v>-1</v>
      </c>
      <c r="K85" s="16">
        <f>VLOOKUP(A:A,[1]TDSheet!$A:$T,20,0)</f>
        <v>0</v>
      </c>
      <c r="L85" s="16"/>
      <c r="M85" s="16"/>
      <c r="N85" s="16"/>
      <c r="O85" s="16"/>
      <c r="P85" s="19"/>
      <c r="Q85" s="19"/>
      <c r="R85" s="16"/>
      <c r="S85" s="16">
        <f t="shared" si="18"/>
        <v>3</v>
      </c>
      <c r="T85" s="19"/>
      <c r="U85" s="20">
        <f t="shared" si="19"/>
        <v>21</v>
      </c>
      <c r="V85" s="16">
        <f t="shared" si="20"/>
        <v>21</v>
      </c>
      <c r="W85" s="16"/>
      <c r="X85" s="16"/>
      <c r="Y85" s="16">
        <f>VLOOKUP(A:A,[1]TDSheet!$A:$Y,25,0)</f>
        <v>15.4</v>
      </c>
      <c r="Z85" s="16">
        <f>VLOOKUP(A:A,[1]TDSheet!$A:$Z,26,0)</f>
        <v>9</v>
      </c>
      <c r="AA85" s="16">
        <f>VLOOKUP(A:A,[1]TDSheet!$A:$AA,27,0)</f>
        <v>3.6</v>
      </c>
      <c r="AB85" s="16">
        <f>VLOOKUP(A:A,[3]TDSheet!$A:$D,4,0)</f>
        <v>4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21"/>
        <v>0</v>
      </c>
      <c r="AF85" s="16">
        <f t="shared" si="22"/>
        <v>0</v>
      </c>
      <c r="AG85" s="16">
        <f t="shared" si="23"/>
        <v>0</v>
      </c>
      <c r="AH85" s="16"/>
      <c r="AI85" s="16"/>
    </row>
    <row r="86" spans="1:35" s="1" customFormat="1" ht="11.1" customHeight="1" outlineLevel="1" x14ac:dyDescent="0.2">
      <c r="A86" s="7" t="s">
        <v>86</v>
      </c>
      <c r="B86" s="7" t="s">
        <v>8</v>
      </c>
      <c r="C86" s="8">
        <v>214</v>
      </c>
      <c r="D86" s="8">
        <v>12</v>
      </c>
      <c r="E86" s="8">
        <v>30</v>
      </c>
      <c r="F86" s="8">
        <v>177</v>
      </c>
      <c r="G86" s="1">
        <f>VLOOKUP(A:A,[1]TDSheet!$A:$G,7,0)</f>
        <v>0.41</v>
      </c>
      <c r="H86" s="1" t="e">
        <f>VLOOKUP(A:A,[1]TDSheet!$A:$H,8,0)</f>
        <v>#N/A</v>
      </c>
      <c r="I86" s="16">
        <f>VLOOKUP(A:A,[2]TDSheet!$A:$F,6,0)</f>
        <v>31</v>
      </c>
      <c r="J86" s="16">
        <f t="shared" si="17"/>
        <v>-1</v>
      </c>
      <c r="K86" s="16">
        <f>VLOOKUP(A:A,[1]TDSheet!$A:$T,20,0)</f>
        <v>0</v>
      </c>
      <c r="L86" s="16"/>
      <c r="M86" s="16"/>
      <c r="N86" s="16"/>
      <c r="O86" s="16"/>
      <c r="P86" s="19"/>
      <c r="Q86" s="19"/>
      <c r="R86" s="16"/>
      <c r="S86" s="16">
        <f t="shared" si="18"/>
        <v>7.5</v>
      </c>
      <c r="T86" s="19"/>
      <c r="U86" s="20">
        <f t="shared" si="19"/>
        <v>23.6</v>
      </c>
      <c r="V86" s="16">
        <f t="shared" si="20"/>
        <v>23.6</v>
      </c>
      <c r="W86" s="16"/>
      <c r="X86" s="16"/>
      <c r="Y86" s="16">
        <f>VLOOKUP(A:A,[1]TDSheet!$A:$Y,25,0)</f>
        <v>45.4</v>
      </c>
      <c r="Z86" s="16">
        <f>VLOOKUP(A:A,[1]TDSheet!$A:$Z,26,0)</f>
        <v>35.6</v>
      </c>
      <c r="AA86" s="16">
        <f>VLOOKUP(A:A,[1]TDSheet!$A:$AA,27,0)</f>
        <v>15.2</v>
      </c>
      <c r="AB86" s="16">
        <f>VLOOKUP(A:A,[3]TDSheet!$A:$D,4,0)</f>
        <v>5</v>
      </c>
      <c r="AC86" s="22" t="str">
        <f>VLOOKUP(A:A,[1]TDSheet!$A:$AC,29,0)</f>
        <v>увел</v>
      </c>
      <c r="AD86" s="16" t="e">
        <f>VLOOKUP(A:A,[1]TDSheet!$A:$AD,30,0)</f>
        <v>#N/A</v>
      </c>
      <c r="AE86" s="16">
        <f t="shared" si="21"/>
        <v>0</v>
      </c>
      <c r="AF86" s="16">
        <f t="shared" si="22"/>
        <v>0</v>
      </c>
      <c r="AG86" s="16">
        <f t="shared" si="23"/>
        <v>0</v>
      </c>
      <c r="AH86" s="16"/>
      <c r="AI86" s="16"/>
    </row>
    <row r="87" spans="1:35" s="1" customFormat="1" ht="11.1" customHeight="1" outlineLevel="1" x14ac:dyDescent="0.2">
      <c r="A87" s="7" t="s">
        <v>87</v>
      </c>
      <c r="B87" s="7" t="s">
        <v>8</v>
      </c>
      <c r="C87" s="8">
        <v>397</v>
      </c>
      <c r="D87" s="8">
        <v>109</v>
      </c>
      <c r="E87" s="8">
        <v>61</v>
      </c>
      <c r="F87" s="8">
        <v>372</v>
      </c>
      <c r="G87" s="1">
        <f>VLOOKUP(A:A,[1]TDSheet!$A:$G,7,0)</f>
        <v>0.41</v>
      </c>
      <c r="H87" s="1" t="e">
        <f>VLOOKUP(A:A,[1]TDSheet!$A:$H,8,0)</f>
        <v>#N/A</v>
      </c>
      <c r="I87" s="16">
        <f>VLOOKUP(A:A,[2]TDSheet!$A:$F,6,0)</f>
        <v>69</v>
      </c>
      <c r="J87" s="16">
        <f t="shared" si="17"/>
        <v>-8</v>
      </c>
      <c r="K87" s="16">
        <f>VLOOKUP(A:A,[1]TDSheet!$A:$T,20,0)</f>
        <v>0</v>
      </c>
      <c r="L87" s="16"/>
      <c r="M87" s="16"/>
      <c r="N87" s="16"/>
      <c r="O87" s="16"/>
      <c r="P87" s="19"/>
      <c r="Q87" s="19"/>
      <c r="R87" s="16"/>
      <c r="S87" s="16">
        <f t="shared" si="18"/>
        <v>15.25</v>
      </c>
      <c r="T87" s="19"/>
      <c r="U87" s="20">
        <f t="shared" si="19"/>
        <v>24.393442622950818</v>
      </c>
      <c r="V87" s="16">
        <f t="shared" si="20"/>
        <v>24.393442622950818</v>
      </c>
      <c r="W87" s="16"/>
      <c r="X87" s="16"/>
      <c r="Y87" s="16">
        <f>VLOOKUP(A:A,[1]TDSheet!$A:$Y,25,0)</f>
        <v>100.2</v>
      </c>
      <c r="Z87" s="16">
        <f>VLOOKUP(A:A,[1]TDSheet!$A:$Z,26,0)</f>
        <v>93.6</v>
      </c>
      <c r="AA87" s="16">
        <f>VLOOKUP(A:A,[1]TDSheet!$A:$AA,27,0)</f>
        <v>10.6</v>
      </c>
      <c r="AB87" s="16">
        <f>VLOOKUP(A:A,[3]TDSheet!$A:$D,4,0)</f>
        <v>29</v>
      </c>
      <c r="AC87" s="22" t="str">
        <f>VLOOKUP(A:A,[1]TDSheet!$A:$AC,29,0)</f>
        <v>увел</v>
      </c>
      <c r="AD87" s="16" t="e">
        <f>VLOOKUP(A:A,[1]TDSheet!$A:$AD,30,0)</f>
        <v>#N/A</v>
      </c>
      <c r="AE87" s="16">
        <f t="shared" si="21"/>
        <v>0</v>
      </c>
      <c r="AF87" s="16">
        <f t="shared" si="22"/>
        <v>0</v>
      </c>
      <c r="AG87" s="16">
        <f t="shared" si="23"/>
        <v>0</v>
      </c>
      <c r="AH87" s="16"/>
      <c r="AI87" s="16"/>
    </row>
    <row r="88" spans="1:35" s="1" customFormat="1" ht="11.1" customHeight="1" outlineLevel="1" x14ac:dyDescent="0.2">
      <c r="A88" s="7" t="s">
        <v>91</v>
      </c>
      <c r="B88" s="7" t="s">
        <v>9</v>
      </c>
      <c r="C88" s="8"/>
      <c r="D88" s="8">
        <v>97.93</v>
      </c>
      <c r="E88" s="8">
        <v>0</v>
      </c>
      <c r="F88" s="15">
        <v>97.93</v>
      </c>
      <c r="G88" s="14">
        <v>0</v>
      </c>
      <c r="H88" s="1" t="e">
        <f>VLOOKUP(A:A,[1]TDSheet!$A:$H,8,0)</f>
        <v>#N/A</v>
      </c>
      <c r="I88" s="16">
        <v>0</v>
      </c>
      <c r="J88" s="16">
        <f t="shared" si="17"/>
        <v>0</v>
      </c>
      <c r="K88" s="16">
        <v>0</v>
      </c>
      <c r="L88" s="16"/>
      <c r="M88" s="16"/>
      <c r="N88" s="16"/>
      <c r="O88" s="16"/>
      <c r="P88" s="19"/>
      <c r="Q88" s="19"/>
      <c r="R88" s="16"/>
      <c r="S88" s="16">
        <f t="shared" si="18"/>
        <v>0</v>
      </c>
      <c r="T88" s="19"/>
      <c r="U88" s="20" t="e">
        <f t="shared" si="19"/>
        <v>#DIV/0!</v>
      </c>
      <c r="V88" s="16" t="e">
        <f t="shared" si="20"/>
        <v>#DIV/0!</v>
      </c>
      <c r="W88" s="16"/>
      <c r="X88" s="16"/>
      <c r="Y88" s="16">
        <v>0</v>
      </c>
      <c r="Z88" s="16">
        <v>0</v>
      </c>
      <c r="AA88" s="16">
        <v>0</v>
      </c>
      <c r="AB88" s="16">
        <v>0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/>
      <c r="AI88" s="16"/>
    </row>
    <row r="89" spans="1:35" s="1" customFormat="1" ht="11.1" customHeight="1" outlineLevel="1" x14ac:dyDescent="0.2">
      <c r="A89" s="7" t="s">
        <v>92</v>
      </c>
      <c r="B89" s="7" t="s">
        <v>9</v>
      </c>
      <c r="C89" s="8">
        <v>73.757000000000005</v>
      </c>
      <c r="D89" s="8">
        <v>2.0299999999999998</v>
      </c>
      <c r="E89" s="15">
        <v>6.1040000000000001</v>
      </c>
      <c r="F89" s="15">
        <v>27.99</v>
      </c>
      <c r="G89" s="1">
        <f>VLOOKUP(A:A,[1]TDSheet!$A:$G,7,0)</f>
        <v>0</v>
      </c>
      <c r="H89" s="1" t="e">
        <f>VLOOKUP(A:A,[1]TDSheet!$A:$H,8,0)</f>
        <v>#N/A</v>
      </c>
      <c r="I89" s="16">
        <f>VLOOKUP(A:A,[2]TDSheet!$A:$F,6,0)</f>
        <v>6</v>
      </c>
      <c r="J89" s="16">
        <f t="shared" si="17"/>
        <v>0.10400000000000009</v>
      </c>
      <c r="K89" s="16">
        <f>VLOOKUP(A:A,[1]TDSheet!$A:$T,20,0)</f>
        <v>0</v>
      </c>
      <c r="L89" s="16"/>
      <c r="M89" s="16"/>
      <c r="N89" s="16"/>
      <c r="O89" s="16"/>
      <c r="P89" s="19"/>
      <c r="Q89" s="19"/>
      <c r="R89" s="16"/>
      <c r="S89" s="16">
        <f t="shared" si="18"/>
        <v>1.526</v>
      </c>
      <c r="T89" s="19"/>
      <c r="U89" s="20">
        <f t="shared" si="19"/>
        <v>18.342070773263433</v>
      </c>
      <c r="V89" s="16">
        <f t="shared" si="20"/>
        <v>18.342070773263433</v>
      </c>
      <c r="W89" s="16"/>
      <c r="X89" s="16"/>
      <c r="Y89" s="16">
        <f>VLOOKUP(A:A,[1]TDSheet!$A:$Y,25,0)</f>
        <v>0</v>
      </c>
      <c r="Z89" s="16">
        <f>VLOOKUP(A:A,[1]TDSheet!$A:$Z,26,0)</f>
        <v>3.2329999999999997</v>
      </c>
      <c r="AA89" s="16">
        <f>VLOOKUP(A:A,[1]TDSheet!$A:$AA,27,0)</f>
        <v>2.4283999999999999</v>
      </c>
      <c r="AB89" s="16">
        <f>VLOOKUP(A:A,[3]TDSheet!$A:$D,4,0)</f>
        <v>2.0099999999999998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21"/>
        <v>0</v>
      </c>
      <c r="AF89" s="16">
        <f t="shared" si="22"/>
        <v>0</v>
      </c>
      <c r="AG89" s="16">
        <f t="shared" si="23"/>
        <v>0</v>
      </c>
      <c r="AH89" s="16"/>
      <c r="AI89" s="16"/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96</v>
      </c>
      <c r="D90" s="8"/>
      <c r="E90" s="15">
        <v>1</v>
      </c>
      <c r="F90" s="15">
        <v>29</v>
      </c>
      <c r="G90" s="1">
        <f>VLOOKUP(A:A,[1]TDSheet!$A:$G,7,0)</f>
        <v>0</v>
      </c>
      <c r="H90" s="1" t="e">
        <f>VLOOKUP(A:A,[1]TDSheet!$A:$H,8,0)</f>
        <v>#N/A</v>
      </c>
      <c r="I90" s="16">
        <f>VLOOKUP(A:A,[2]TDSheet!$A:$F,6,0)</f>
        <v>1</v>
      </c>
      <c r="J90" s="16">
        <f t="shared" si="17"/>
        <v>0</v>
      </c>
      <c r="K90" s="16">
        <f>VLOOKUP(A:A,[1]TDSheet!$A:$T,20,0)</f>
        <v>0</v>
      </c>
      <c r="L90" s="16"/>
      <c r="M90" s="16"/>
      <c r="N90" s="16"/>
      <c r="O90" s="16"/>
      <c r="P90" s="19"/>
      <c r="Q90" s="19"/>
      <c r="R90" s="16"/>
      <c r="S90" s="16">
        <f t="shared" si="18"/>
        <v>0.25</v>
      </c>
      <c r="T90" s="19"/>
      <c r="U90" s="20">
        <f t="shared" si="19"/>
        <v>116</v>
      </c>
      <c r="V90" s="16">
        <f t="shared" si="20"/>
        <v>116</v>
      </c>
      <c r="W90" s="16"/>
      <c r="X90" s="16"/>
      <c r="Y90" s="16">
        <f>VLOOKUP(A:A,[1]TDSheet!$A:$Y,25,0)</f>
        <v>0</v>
      </c>
      <c r="Z90" s="16">
        <f>VLOOKUP(A:A,[1]TDSheet!$A:$Z,26,0)</f>
        <v>2.2000000000000002</v>
      </c>
      <c r="AA90" s="16">
        <f>VLOOKUP(A:A,[1]TDSheet!$A:$AA,27,0)</f>
        <v>1</v>
      </c>
      <c r="AB90" s="16">
        <v>0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21"/>
        <v>0</v>
      </c>
      <c r="AF90" s="16">
        <f t="shared" si="22"/>
        <v>0</v>
      </c>
      <c r="AG90" s="16">
        <f t="shared" si="23"/>
        <v>0</v>
      </c>
      <c r="AH90" s="16"/>
      <c r="AI90" s="16"/>
    </row>
    <row r="91" spans="1:35" s="1" customFormat="1" ht="11.1" customHeight="1" outlineLevel="1" x14ac:dyDescent="0.2">
      <c r="A91" s="7" t="s">
        <v>94</v>
      </c>
      <c r="B91" s="7" t="s">
        <v>8</v>
      </c>
      <c r="C91" s="8">
        <v>10</v>
      </c>
      <c r="D91" s="8">
        <v>1672</v>
      </c>
      <c r="E91" s="15">
        <v>762</v>
      </c>
      <c r="F91" s="15">
        <v>515</v>
      </c>
      <c r="G91" s="1">
        <f>VLOOKUP(A:A,[1]TDSheet!$A:$G,7,0)</f>
        <v>0</v>
      </c>
      <c r="H91" s="1">
        <f>VLOOKUP(A:A,[1]TDSheet!$A:$H,8,0)</f>
        <v>0</v>
      </c>
      <c r="I91" s="16">
        <f>VLOOKUP(A:A,[2]TDSheet!$A:$F,6,0)</f>
        <v>790</v>
      </c>
      <c r="J91" s="16">
        <f t="shared" si="17"/>
        <v>-28</v>
      </c>
      <c r="K91" s="16">
        <f>VLOOKUP(A:A,[1]TDSheet!$A:$T,20,0)</f>
        <v>0</v>
      </c>
      <c r="L91" s="16"/>
      <c r="M91" s="16"/>
      <c r="N91" s="16"/>
      <c r="O91" s="16"/>
      <c r="P91" s="19"/>
      <c r="Q91" s="19"/>
      <c r="R91" s="16"/>
      <c r="S91" s="16">
        <f t="shared" si="18"/>
        <v>190.5</v>
      </c>
      <c r="T91" s="19"/>
      <c r="U91" s="20">
        <f t="shared" si="19"/>
        <v>2.7034120734908136</v>
      </c>
      <c r="V91" s="16">
        <f t="shared" si="20"/>
        <v>2.7034120734908136</v>
      </c>
      <c r="W91" s="16"/>
      <c r="X91" s="16"/>
      <c r="Y91" s="16">
        <f>VLOOKUP(A:A,[1]TDSheet!$A:$Y,25,0)</f>
        <v>203</v>
      </c>
      <c r="Z91" s="16">
        <f>VLOOKUP(A:A,[1]TDSheet!$A:$Z,26,0)</f>
        <v>230.6</v>
      </c>
      <c r="AA91" s="16">
        <f>VLOOKUP(A:A,[1]TDSheet!$A:$AA,27,0)</f>
        <v>350.6</v>
      </c>
      <c r="AB91" s="16">
        <f>VLOOKUP(A:A,[3]TDSheet!$A:$D,4,0)</f>
        <v>149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21"/>
        <v>0</v>
      </c>
      <c r="AF91" s="16">
        <f t="shared" si="22"/>
        <v>0</v>
      </c>
      <c r="AG91" s="16">
        <f t="shared" si="23"/>
        <v>0</v>
      </c>
      <c r="AH91" s="16"/>
      <c r="AI91" s="16"/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386.49299999999999</v>
      </c>
      <c r="D92" s="8">
        <v>310.60300000000001</v>
      </c>
      <c r="E92" s="15">
        <v>349.81</v>
      </c>
      <c r="F92" s="15">
        <v>196.994</v>
      </c>
      <c r="G92" s="1">
        <f>VLOOKUP(A:A,[1]TDSheet!$A:$G,7,0)</f>
        <v>0</v>
      </c>
      <c r="H92" s="1">
        <f>VLOOKUP(A:A,[1]TDSheet!$A:$H,8,0)</f>
        <v>0</v>
      </c>
      <c r="I92" s="16">
        <f>VLOOKUP(A:A,[2]TDSheet!$A:$F,6,0)</f>
        <v>347</v>
      </c>
      <c r="J92" s="16">
        <f t="shared" si="17"/>
        <v>2.8100000000000023</v>
      </c>
      <c r="K92" s="16">
        <f>VLOOKUP(A:A,[1]TDSheet!$A:$T,20,0)</f>
        <v>0</v>
      </c>
      <c r="L92" s="16"/>
      <c r="M92" s="16"/>
      <c r="N92" s="16"/>
      <c r="O92" s="16"/>
      <c r="P92" s="19"/>
      <c r="Q92" s="19"/>
      <c r="R92" s="16"/>
      <c r="S92" s="16">
        <f t="shared" si="18"/>
        <v>87.452500000000001</v>
      </c>
      <c r="T92" s="19"/>
      <c r="U92" s="20">
        <f t="shared" si="19"/>
        <v>2.2525828306795117</v>
      </c>
      <c r="V92" s="16">
        <f t="shared" si="20"/>
        <v>2.2525828306795117</v>
      </c>
      <c r="W92" s="16"/>
      <c r="X92" s="16"/>
      <c r="Y92" s="16">
        <f>VLOOKUP(A:A,[1]TDSheet!$A:$Y,25,0)</f>
        <v>67.082999999999998</v>
      </c>
      <c r="Z92" s="16">
        <f>VLOOKUP(A:A,[1]TDSheet!$A:$Z,26,0)</f>
        <v>74.68780000000001</v>
      </c>
      <c r="AA92" s="16">
        <f>VLOOKUP(A:A,[1]TDSheet!$A:$AA,27,0)</f>
        <v>158.61099999999999</v>
      </c>
      <c r="AB92" s="16">
        <f>VLOOKUP(A:A,[3]TDSheet!$A:$D,4,0)</f>
        <v>44.176000000000002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1"/>
        <v>0</v>
      </c>
      <c r="AF92" s="16">
        <f t="shared" si="22"/>
        <v>0</v>
      </c>
      <c r="AG92" s="16">
        <f t="shared" si="23"/>
        <v>0</v>
      </c>
      <c r="AH92" s="16"/>
      <c r="AI92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2024-01-05T13:51:36Z</dcterms:modified>
</cp:coreProperties>
</file>