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Ост СЫР филиалы\"/>
    </mc:Choice>
  </mc:AlternateContent>
  <xr:revisionPtr revIDLastSave="0" documentId="13_ncr:1_{4C996766-DF29-4FD4-BF98-1811169970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O9" i="1"/>
  <c r="S9" i="1" s="1"/>
  <c r="O10" i="1"/>
  <c r="O11" i="1"/>
  <c r="S11" i="1" s="1"/>
  <c r="O12" i="1"/>
  <c r="S12" i="1" s="1"/>
  <c r="O13" i="1"/>
  <c r="S13" i="1" s="1"/>
  <c r="O14" i="1"/>
  <c r="O15" i="1"/>
  <c r="S15" i="1" s="1"/>
  <c r="O16" i="1"/>
  <c r="S16" i="1" s="1"/>
  <c r="O17" i="1"/>
  <c r="S17" i="1" s="1"/>
  <c r="O18" i="1"/>
  <c r="O19" i="1"/>
  <c r="O20" i="1"/>
  <c r="T20" i="1" s="1"/>
  <c r="O21" i="1"/>
  <c r="T21" i="1" s="1"/>
  <c r="O22" i="1"/>
  <c r="T22" i="1" s="1"/>
  <c r="O23" i="1"/>
  <c r="T23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O34" i="1"/>
  <c r="O35" i="1"/>
  <c r="O36" i="1"/>
  <c r="S36" i="1" s="1"/>
  <c r="O37" i="1"/>
  <c r="O38" i="1"/>
  <c r="T38" i="1" s="1"/>
  <c r="O39" i="1"/>
  <c r="T39" i="1" s="1"/>
  <c r="O40" i="1"/>
  <c r="S40" i="1" s="1"/>
  <c r="O6" i="1"/>
  <c r="S6" i="1" s="1"/>
  <c r="S34" i="1" l="1"/>
  <c r="P34" i="1"/>
  <c r="S18" i="1"/>
  <c r="P18" i="1"/>
  <c r="S14" i="1"/>
  <c r="P14" i="1"/>
  <c r="S10" i="1"/>
  <c r="S8" i="1"/>
  <c r="P8" i="1"/>
  <c r="T35" i="1"/>
  <c r="P35" i="1"/>
  <c r="T33" i="1"/>
  <c r="P33" i="1"/>
  <c r="S19" i="1"/>
  <c r="P19" i="1"/>
  <c r="T40" i="1"/>
  <c r="T34" i="1"/>
  <c r="T30" i="1"/>
  <c r="T26" i="1"/>
  <c r="T36" i="1"/>
  <c r="T32" i="1"/>
  <c r="T28" i="1"/>
  <c r="T24" i="1"/>
  <c r="S39" i="1"/>
  <c r="S21" i="1"/>
  <c r="T19" i="1"/>
  <c r="T17" i="1"/>
  <c r="T15" i="1"/>
  <c r="T13" i="1"/>
  <c r="T11" i="1"/>
  <c r="T9" i="1"/>
  <c r="T7" i="1"/>
  <c r="S25" i="1"/>
  <c r="S27" i="1"/>
  <c r="S29" i="1"/>
  <c r="S31" i="1"/>
  <c r="S33" i="1"/>
  <c r="S35" i="1"/>
  <c r="S38" i="1"/>
  <c r="S22" i="1"/>
  <c r="S20" i="1"/>
  <c r="T6" i="1"/>
  <c r="T18" i="1"/>
  <c r="T16" i="1"/>
  <c r="T14" i="1"/>
  <c r="T12" i="1"/>
  <c r="T10" i="1"/>
  <c r="T8" i="1"/>
  <c r="S23" i="1"/>
  <c r="AF36" i="1"/>
  <c r="K36" i="1"/>
  <c r="AF35" i="1"/>
  <c r="K35" i="1"/>
  <c r="AF34" i="1"/>
  <c r="K34" i="1"/>
  <c r="K33" i="1"/>
  <c r="AF32" i="1"/>
  <c r="K32" i="1"/>
  <c r="AF31" i="1"/>
  <c r="K31" i="1"/>
  <c r="AF30" i="1"/>
  <c r="K30" i="1"/>
  <c r="K21" i="1"/>
  <c r="AF29" i="1"/>
  <c r="K29" i="1"/>
  <c r="AF28" i="1"/>
  <c r="K28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AF40" i="1"/>
  <c r="K40" i="1"/>
  <c r="AF38" i="1"/>
  <c r="K38" i="1"/>
  <c r="AF8" i="1"/>
  <c r="K8" i="1"/>
  <c r="AF7" i="1"/>
  <c r="K7" i="1"/>
  <c r="AF6" i="1"/>
  <c r="K6" i="1"/>
  <c r="K39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F33" i="1"/>
  <c r="AF27" i="1"/>
  <c r="K5" i="1"/>
  <c r="AF5" i="1" l="1"/>
</calcChain>
</file>

<file path=xl/sharedStrings.xml><?xml version="1.0" encoding="utf-8"?>
<sst xmlns="http://schemas.openxmlformats.org/spreadsheetml/2006/main" count="125" uniqueCount="78">
  <si>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</si>
  <si>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</si>
  <si>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</si>
  <si>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</si>
  <si>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</si>
  <si>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</si>
  <si>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</si>
  <si>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</si>
  <si>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</si>
  <si>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</si>
  <si>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</si>
  <si>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</si>
  <si>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</si>
  <si>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</si>
  <si>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</si>
  <si>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</si>
  <si>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</si>
  <si>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</si>
  <si>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</si>
  <si>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</si>
  <si>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</si>
  <si>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</si>
  <si>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24,03,</t>
  </si>
  <si>
    <t>31,03,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</si>
  <si>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</si>
  <si>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</si>
  <si>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</si>
  <si>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</si>
  <si>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</si>
  <si>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</si>
  <si>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</si>
  <si>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</si>
  <si>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</si>
  <si>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</si>
  <si>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</si>
  <si>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</si>
  <si>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</si>
  <si>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</si>
  <si>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</si>
  <si>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</si>
  <si>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</si>
  <si>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</si>
  <si>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</si>
  <si>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</si>
  <si>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</si>
  <si>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</si>
  <si>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</si>
  <si>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</si>
  <si>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</si>
  <si>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</si>
  <si>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</si>
  <si>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</si>
  <si>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</si>
  <si>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</si>
  <si>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</si>
  <si>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</si>
  <si>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</si>
  <si>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</si>
  <si>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</si>
  <si>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</si>
  <si>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</si>
  <si>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</si>
  <si>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</si>
  <si>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</si>
  <si>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</si>
  <si>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</si>
  <si>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</si>
  <si>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</si>
  <si>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</si>
  <si>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</si>
  <si>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</si>
  <si>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</si>
  <si>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</si>
  <si>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</si>
  <si>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</si>
  <si>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24,03,25 завод не отгрузил</t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</si>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</sst>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3" sqref="R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1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77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643.01</v>
      </c>
      <c r="F5" s="4">
        <f>SUM(F6:F497)</f>
        <v>1505.3650000000002</v>
      </c>
      <c r="G5" s="7"/>
      <c r="H5" s="1"/>
      <c r="I5" s="1"/>
      <c r="J5" s="4">
        <f t="shared" ref="J5:Q5" si="0">SUM(J6:J497)</f>
        <v>655.03500000000008</v>
      </c>
      <c r="K5" s="4">
        <f t="shared" si="0"/>
        <v>-12.024999999999991</v>
      </c>
      <c r="L5" s="4">
        <f t="shared" si="0"/>
        <v>0</v>
      </c>
      <c r="M5" s="4">
        <f t="shared" si="0"/>
        <v>0</v>
      </c>
      <c r="N5" s="4">
        <f t="shared" si="0"/>
        <v>1276.6859999999999</v>
      </c>
      <c r="O5" s="4">
        <f t="shared" si="0"/>
        <v>128.602</v>
      </c>
      <c r="P5" s="4">
        <f t="shared" si="0"/>
        <v>570.81000000000006</v>
      </c>
      <c r="Q5" s="4">
        <f t="shared" si="0"/>
        <v>0</v>
      </c>
      <c r="R5" s="1"/>
      <c r="S5" s="1"/>
      <c r="T5" s="1"/>
      <c r="U5" s="4">
        <f t="shared" ref="U5:AD5" si="1">SUM(U6:U497)</f>
        <v>131.49100000000001</v>
      </c>
      <c r="V5" s="4">
        <f t="shared" si="1"/>
        <v>102.04499999999999</v>
      </c>
      <c r="W5" s="4">
        <f t="shared" si="1"/>
        <v>99.794000000000011</v>
      </c>
      <c r="X5" s="4">
        <f t="shared" si="1"/>
        <v>61.530199999999994</v>
      </c>
      <c r="Y5" s="4">
        <f t="shared" si="1"/>
        <v>31.172800000000002</v>
      </c>
      <c r="Z5" s="4">
        <f t="shared" si="1"/>
        <v>30.733000000000001</v>
      </c>
      <c r="AA5" s="4">
        <f t="shared" si="1"/>
        <v>47.864399999999996</v>
      </c>
      <c r="AB5" s="4">
        <f t="shared" si="1"/>
        <v>55.818200000000004</v>
      </c>
      <c r="AC5" s="4">
        <f t="shared" si="1"/>
        <v>39.105999999999995</v>
      </c>
      <c r="AD5" s="4">
        <f t="shared" si="1"/>
        <v>77.246400000000008</v>
      </c>
      <c r="AE5" s="1"/>
      <c r="AF5" s="4">
        <f>SUM(AF6:AF497)</f>
        <v>194.92600000000004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53</v>
      </c>
      <c r="D6" s="1">
        <v>112</v>
      </c>
      <c r="E6" s="1">
        <v>7</v>
      </c>
      <c r="F6" s="1">
        <v>158</v>
      </c>
      <c r="G6" s="7">
        <v>0.14000000000000001</v>
      </c>
      <c r="H6" s="1">
        <v>180</v>
      </c>
      <c r="I6" s="1">
        <v>9988421</v>
      </c>
      <c r="J6" s="1">
        <v>7</v>
      </c>
      <c r="K6" s="1">
        <f t="shared" ref="K6:K36" si="2">E6-J6</f>
        <v>0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112.85714285714286</v>
      </c>
      <c r="T6" s="1">
        <f>(F6+N6)/O6</f>
        <v>112.85714285714286</v>
      </c>
      <c r="U6" s="1">
        <v>2</v>
      </c>
      <c r="V6" s="1">
        <v>8.1999999999999993</v>
      </c>
      <c r="W6" s="1">
        <v>3.6</v>
      </c>
      <c r="X6" s="1">
        <v>1.4</v>
      </c>
      <c r="Y6" s="1">
        <v>1.2</v>
      </c>
      <c r="Z6" s="1">
        <v>0.4</v>
      </c>
      <c r="AA6" s="1">
        <v>0.6</v>
      </c>
      <c r="AB6" s="1">
        <v>3</v>
      </c>
      <c r="AC6" s="1">
        <v>3</v>
      </c>
      <c r="AD6" s="1">
        <v>0.6</v>
      </c>
      <c r="AE6" s="29" t="s">
        <v>37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25</v>
      </c>
      <c r="D7" s="1">
        <v>16</v>
      </c>
      <c r="E7" s="1">
        <v>17</v>
      </c>
      <c r="F7" s="1">
        <v>24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0</v>
      </c>
      <c r="L7" s="1"/>
      <c r="M7" s="1"/>
      <c r="N7" s="1">
        <v>48.400000000000013</v>
      </c>
      <c r="O7" s="1">
        <f t="shared" ref="O7:O40" si="4">E7/5</f>
        <v>3.4</v>
      </c>
      <c r="P7" s="5"/>
      <c r="Q7" s="5"/>
      <c r="R7" s="1"/>
      <c r="S7" s="1">
        <f t="shared" ref="S7:S40" si="5">(F7+N7+P7)/O7</f>
        <v>21.294117647058826</v>
      </c>
      <c r="T7" s="1">
        <f t="shared" ref="T7:T40" si="6">(F7+N7)/O7</f>
        <v>21.294117647058826</v>
      </c>
      <c r="U7" s="1">
        <v>4.4000000000000004</v>
      </c>
      <c r="V7" s="1">
        <v>3.2</v>
      </c>
      <c r="W7" s="1">
        <v>1.8</v>
      </c>
      <c r="X7" s="1">
        <v>3.8</v>
      </c>
      <c r="Y7" s="1">
        <v>1.8</v>
      </c>
      <c r="Z7" s="1">
        <v>3.2</v>
      </c>
      <c r="AA7" s="1">
        <v>4.5999999999999996</v>
      </c>
      <c r="AB7" s="1">
        <v>7</v>
      </c>
      <c r="AC7" s="1">
        <v>4.2</v>
      </c>
      <c r="AD7" s="1">
        <v>3.6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35</v>
      </c>
      <c r="D8" s="1">
        <v>32</v>
      </c>
      <c r="E8" s="1">
        <v>20</v>
      </c>
      <c r="F8" s="1">
        <v>47</v>
      </c>
      <c r="G8" s="7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>
        <v>15.599999999999991</v>
      </c>
      <c r="O8" s="1">
        <f t="shared" si="4"/>
        <v>4</v>
      </c>
      <c r="P8" s="5">
        <f>20*O8-N8-F8</f>
        <v>17.400000000000006</v>
      </c>
      <c r="Q8" s="5"/>
      <c r="R8" s="1"/>
      <c r="S8" s="1">
        <f t="shared" si="5"/>
        <v>20</v>
      </c>
      <c r="T8" s="1">
        <f t="shared" si="6"/>
        <v>15.649999999999999</v>
      </c>
      <c r="U8" s="1">
        <v>4</v>
      </c>
      <c r="V8" s="1">
        <v>4.2</v>
      </c>
      <c r="W8" s="1">
        <v>1.6</v>
      </c>
      <c r="X8" s="1">
        <v>3.6</v>
      </c>
      <c r="Y8" s="1">
        <v>2.2000000000000002</v>
      </c>
      <c r="Z8" s="1">
        <v>2.6</v>
      </c>
      <c r="AA8" s="1">
        <v>4.2</v>
      </c>
      <c r="AB8" s="1">
        <v>6.4</v>
      </c>
      <c r="AC8" s="1">
        <v>5.2</v>
      </c>
      <c r="AD8" s="1">
        <v>3.6</v>
      </c>
      <c r="AE8" s="1"/>
      <c r="AF8" s="1">
        <f t="shared" si="3"/>
        <v>3.132000000000001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34</v>
      </c>
      <c r="C9" s="1">
        <v>40</v>
      </c>
      <c r="D9" s="1"/>
      <c r="E9" s="1">
        <v>2</v>
      </c>
      <c r="F9" s="1">
        <v>38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5"/>
        <v>95</v>
      </c>
      <c r="T9" s="1">
        <f t="shared" si="6"/>
        <v>95</v>
      </c>
      <c r="U9" s="1">
        <v>0</v>
      </c>
      <c r="V9" s="1">
        <v>0.4</v>
      </c>
      <c r="W9" s="1">
        <v>0.6</v>
      </c>
      <c r="X9" s="1">
        <v>0</v>
      </c>
      <c r="Y9" s="1">
        <v>0.6</v>
      </c>
      <c r="Z9" s="1">
        <v>1</v>
      </c>
      <c r="AA9" s="1">
        <v>0.6</v>
      </c>
      <c r="AB9" s="1">
        <v>1.6</v>
      </c>
      <c r="AC9" s="1">
        <v>0.6</v>
      </c>
      <c r="AD9" s="1">
        <v>0</v>
      </c>
      <c r="AE9" s="29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25</v>
      </c>
      <c r="D10" s="1"/>
      <c r="E10" s="1">
        <v>12</v>
      </c>
      <c r="F10" s="1">
        <v>13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>
        <v>28</v>
      </c>
      <c r="O10" s="1">
        <f t="shared" si="4"/>
        <v>2.4</v>
      </c>
      <c r="P10" s="5"/>
      <c r="Q10" s="5"/>
      <c r="R10" s="1"/>
      <c r="S10" s="1">
        <f t="shared" si="5"/>
        <v>17.083333333333336</v>
      </c>
      <c r="T10" s="1">
        <f t="shared" si="6"/>
        <v>17.083333333333336</v>
      </c>
      <c r="U10" s="1">
        <v>1.4</v>
      </c>
      <c r="V10" s="1">
        <v>1.6</v>
      </c>
      <c r="W10" s="1">
        <v>2</v>
      </c>
      <c r="X10" s="1">
        <v>1.8</v>
      </c>
      <c r="Y10" s="1">
        <v>5.4</v>
      </c>
      <c r="Z10" s="1">
        <v>3.2</v>
      </c>
      <c r="AA10" s="1">
        <v>2.8</v>
      </c>
      <c r="AB10" s="1">
        <v>4.5999999999999996</v>
      </c>
      <c r="AC10" s="1">
        <v>4.4000000000000004</v>
      </c>
      <c r="AD10" s="1">
        <v>2.4</v>
      </c>
      <c r="AE10" s="1" t="s">
        <v>44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47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48</v>
      </c>
      <c r="B12" s="1" t="s">
        <v>46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1" t="s">
        <v>49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50</v>
      </c>
      <c r="B14" s="1" t="s">
        <v>34</v>
      </c>
      <c r="C14" s="1"/>
      <c r="D14" s="1">
        <v>60</v>
      </c>
      <c r="E14" s="1">
        <v>34</v>
      </c>
      <c r="F14" s="1">
        <v>26</v>
      </c>
      <c r="G14" s="7">
        <v>0.18</v>
      </c>
      <c r="H14" s="1">
        <v>150</v>
      </c>
      <c r="I14" s="1">
        <v>5038411</v>
      </c>
      <c r="J14" s="1">
        <v>34</v>
      </c>
      <c r="K14" s="1">
        <f t="shared" si="2"/>
        <v>0</v>
      </c>
      <c r="L14" s="1"/>
      <c r="M14" s="1"/>
      <c r="N14" s="1">
        <v>64.199999999999989</v>
      </c>
      <c r="O14" s="1">
        <f t="shared" si="4"/>
        <v>6.8</v>
      </c>
      <c r="P14" s="5">
        <f>20*O14-N14-F14</f>
        <v>45.800000000000011</v>
      </c>
      <c r="Q14" s="5"/>
      <c r="R14" s="1"/>
      <c r="S14" s="1">
        <f t="shared" si="5"/>
        <v>20</v>
      </c>
      <c r="T14" s="1">
        <f t="shared" si="6"/>
        <v>13.26470588235294</v>
      </c>
      <c r="U14" s="1">
        <v>5.8</v>
      </c>
      <c r="V14" s="1">
        <v>4.2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8.2440000000000015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51</v>
      </c>
      <c r="B15" s="1" t="s">
        <v>34</v>
      </c>
      <c r="C15" s="1">
        <v>28</v>
      </c>
      <c r="D15" s="1"/>
      <c r="E15" s="1">
        <v>26</v>
      </c>
      <c r="F15" s="1">
        <v>2</v>
      </c>
      <c r="G15" s="7">
        <v>0.18</v>
      </c>
      <c r="H15" s="1">
        <v>150</v>
      </c>
      <c r="I15" s="1">
        <v>5038459</v>
      </c>
      <c r="J15" s="1">
        <v>46</v>
      </c>
      <c r="K15" s="1">
        <f t="shared" si="2"/>
        <v>-20</v>
      </c>
      <c r="L15" s="1"/>
      <c r="M15" s="1"/>
      <c r="N15" s="1">
        <v>196</v>
      </c>
      <c r="O15" s="1">
        <f t="shared" si="4"/>
        <v>5.2</v>
      </c>
      <c r="P15" s="5"/>
      <c r="Q15" s="5"/>
      <c r="R15" s="1"/>
      <c r="S15" s="1">
        <f t="shared" si="5"/>
        <v>38.076923076923073</v>
      </c>
      <c r="T15" s="1">
        <f t="shared" si="6"/>
        <v>38.076923076923073</v>
      </c>
      <c r="U15" s="1">
        <v>11.2</v>
      </c>
      <c r="V15" s="1">
        <v>3.2</v>
      </c>
      <c r="W15" s="1">
        <v>0.2</v>
      </c>
      <c r="X15" s="1">
        <v>3.8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52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53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54</v>
      </c>
      <c r="B18" s="1" t="s">
        <v>34</v>
      </c>
      <c r="C18" s="1">
        <v>73</v>
      </c>
      <c r="D18" s="1"/>
      <c r="E18" s="1">
        <v>62</v>
      </c>
      <c r="F18" s="1">
        <v>11</v>
      </c>
      <c r="G18" s="7">
        <v>0.18</v>
      </c>
      <c r="H18" s="1">
        <v>150</v>
      </c>
      <c r="I18" s="1">
        <v>5038435</v>
      </c>
      <c r="J18" s="1">
        <v>62</v>
      </c>
      <c r="K18" s="1">
        <f t="shared" si="2"/>
        <v>0</v>
      </c>
      <c r="L18" s="1"/>
      <c r="M18" s="1"/>
      <c r="N18" s="1">
        <v>186.6</v>
      </c>
      <c r="O18" s="1">
        <f t="shared" si="4"/>
        <v>12.4</v>
      </c>
      <c r="P18" s="5">
        <f t="shared" ref="P18:P19" si="7">20*O18-N18-F18</f>
        <v>50.400000000000006</v>
      </c>
      <c r="Q18" s="5"/>
      <c r="R18" s="1"/>
      <c r="S18" s="1">
        <f t="shared" si="5"/>
        <v>20</v>
      </c>
      <c r="T18" s="1">
        <f t="shared" si="6"/>
        <v>15.93548387096774</v>
      </c>
      <c r="U18" s="1">
        <v>11.8</v>
      </c>
      <c r="V18" s="1">
        <v>3.6</v>
      </c>
      <c r="W18" s="1">
        <v>2.2000000000000002</v>
      </c>
      <c r="X18" s="1">
        <v>3.8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9.072000000000001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55</v>
      </c>
      <c r="B19" s="1" t="s">
        <v>34</v>
      </c>
      <c r="C19" s="1">
        <v>103</v>
      </c>
      <c r="D19" s="1"/>
      <c r="E19" s="1">
        <v>45</v>
      </c>
      <c r="F19" s="1">
        <v>58</v>
      </c>
      <c r="G19" s="7">
        <v>0.18</v>
      </c>
      <c r="H19" s="1">
        <v>120</v>
      </c>
      <c r="I19" s="1">
        <v>5038398</v>
      </c>
      <c r="J19" s="1">
        <v>45</v>
      </c>
      <c r="K19" s="1">
        <f t="shared" si="2"/>
        <v>0</v>
      </c>
      <c r="L19" s="1"/>
      <c r="M19" s="1"/>
      <c r="N19" s="1">
        <v>33.400000000000013</v>
      </c>
      <c r="O19" s="1">
        <f t="shared" si="4"/>
        <v>9</v>
      </c>
      <c r="P19" s="5">
        <f t="shared" si="7"/>
        <v>88.6</v>
      </c>
      <c r="Q19" s="5"/>
      <c r="R19" s="1"/>
      <c r="S19" s="1">
        <f t="shared" si="5"/>
        <v>20</v>
      </c>
      <c r="T19" s="1">
        <f t="shared" si="6"/>
        <v>10.155555555555557</v>
      </c>
      <c r="U19" s="1">
        <v>6.2</v>
      </c>
      <c r="V19" s="1">
        <v>3</v>
      </c>
      <c r="W19" s="1">
        <v>2.8</v>
      </c>
      <c r="X19" s="1">
        <v>3.2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15.947999999999999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56</v>
      </c>
      <c r="B20" s="13" t="s">
        <v>46</v>
      </c>
      <c r="C20" s="13">
        <v>0.43</v>
      </c>
      <c r="D20" s="13"/>
      <c r="E20" s="13"/>
      <c r="F20" s="14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29.134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1.86</v>
      </c>
      <c r="V20" s="1">
        <v>0.97799999999999998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3" t="s">
        <v>65</v>
      </c>
      <c r="B21" s="24" t="s">
        <v>46</v>
      </c>
      <c r="C21" s="24"/>
      <c r="D21" s="24">
        <v>16.898</v>
      </c>
      <c r="E21" s="24">
        <v>3.5059999999999998</v>
      </c>
      <c r="F21" s="25">
        <v>13.391999999999999</v>
      </c>
      <c r="G21" s="26">
        <v>0</v>
      </c>
      <c r="H21" s="27" t="e">
        <v>#N/A</v>
      </c>
      <c r="I21" s="27" t="s">
        <v>35</v>
      </c>
      <c r="J21" s="27">
        <v>2.5</v>
      </c>
      <c r="K21" s="27">
        <f>E21-J21</f>
        <v>1.0059999999999998</v>
      </c>
      <c r="L21" s="27"/>
      <c r="M21" s="27"/>
      <c r="N21" s="27"/>
      <c r="O21" s="27">
        <f t="shared" si="4"/>
        <v>0.70119999999999993</v>
      </c>
      <c r="P21" s="28"/>
      <c r="Q21" s="28"/>
      <c r="R21" s="27"/>
      <c r="S21" s="27">
        <f t="shared" si="5"/>
        <v>19.098687963491159</v>
      </c>
      <c r="T21" s="27">
        <f t="shared" si="6"/>
        <v>19.098687963491159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/>
      <c r="AF21" s="27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57</v>
      </c>
      <c r="B22" s="19" t="s">
        <v>46</v>
      </c>
      <c r="C22" s="19"/>
      <c r="D22" s="19"/>
      <c r="E22" s="19"/>
      <c r="F22" s="20"/>
      <c r="G22" s="16">
        <v>1</v>
      </c>
      <c r="H22" s="15">
        <v>120</v>
      </c>
      <c r="I22" s="15">
        <v>8785204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58</v>
      </c>
      <c r="AF22" s="15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3" t="s">
        <v>45</v>
      </c>
      <c r="B23" s="24" t="s">
        <v>46</v>
      </c>
      <c r="C23" s="24">
        <v>9.2289999999999992</v>
      </c>
      <c r="D23" s="24"/>
      <c r="E23" s="24">
        <v>2.8929999999999998</v>
      </c>
      <c r="F23" s="25"/>
      <c r="G23" s="26">
        <v>0</v>
      </c>
      <c r="H23" s="27" t="e">
        <v>#N/A</v>
      </c>
      <c r="I23" s="27" t="s">
        <v>35</v>
      </c>
      <c r="J23" s="27">
        <v>7</v>
      </c>
      <c r="K23" s="27">
        <f>E23-J23</f>
        <v>-4.1070000000000002</v>
      </c>
      <c r="L23" s="27"/>
      <c r="M23" s="27"/>
      <c r="N23" s="27"/>
      <c r="O23" s="27">
        <f t="shared" si="4"/>
        <v>0.5786</v>
      </c>
      <c r="P23" s="28"/>
      <c r="Q23" s="28"/>
      <c r="R23" s="27"/>
      <c r="S23" s="27">
        <f t="shared" si="5"/>
        <v>0</v>
      </c>
      <c r="T23" s="27">
        <f t="shared" si="6"/>
        <v>0</v>
      </c>
      <c r="U23" s="27">
        <v>1.2882</v>
      </c>
      <c r="V23" s="27">
        <v>1.9017999999999999</v>
      </c>
      <c r="W23" s="27">
        <v>3.0529999999999999</v>
      </c>
      <c r="X23" s="27">
        <v>0.56559999999999999</v>
      </c>
      <c r="Y23" s="27">
        <v>0.64459999999999995</v>
      </c>
      <c r="Z23" s="27">
        <v>0.61959999999999993</v>
      </c>
      <c r="AA23" s="27">
        <v>0</v>
      </c>
      <c r="AB23" s="27">
        <v>0</v>
      </c>
      <c r="AC23" s="27">
        <v>0</v>
      </c>
      <c r="AD23" s="27">
        <v>0</v>
      </c>
      <c r="AE23" s="27"/>
      <c r="AF23" s="27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59</v>
      </c>
      <c r="B24" s="1" t="s">
        <v>46</v>
      </c>
      <c r="C24" s="1"/>
      <c r="D24" s="1"/>
      <c r="E24" s="1"/>
      <c r="F24" s="1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ref="AF24:AF36" si="8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60</v>
      </c>
      <c r="B25" s="1" t="s">
        <v>46</v>
      </c>
      <c r="C25" s="1"/>
      <c r="D25" s="1"/>
      <c r="E25" s="1"/>
      <c r="F25" s="1"/>
      <c r="G25" s="7">
        <v>1</v>
      </c>
      <c r="H25" s="1">
        <v>150</v>
      </c>
      <c r="I25" s="1">
        <v>5038572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61</v>
      </c>
      <c r="B26" s="1" t="s">
        <v>34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62</v>
      </c>
      <c r="B27" s="1" t="s">
        <v>46</v>
      </c>
      <c r="C27" s="1">
        <v>96.846999999999994</v>
      </c>
      <c r="D27" s="1"/>
      <c r="E27" s="1"/>
      <c r="F27" s="1">
        <v>96.846999999999994</v>
      </c>
      <c r="G27" s="7">
        <v>1</v>
      </c>
      <c r="H27" s="1">
        <v>120</v>
      </c>
      <c r="I27" s="1">
        <v>5522704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0.59160000000000001</v>
      </c>
      <c r="V27" s="1">
        <v>0</v>
      </c>
      <c r="W27" s="1">
        <v>1.7527999999999999</v>
      </c>
      <c r="X27" s="1">
        <v>1.1342000000000001</v>
      </c>
      <c r="Y27" s="1">
        <v>1.1572</v>
      </c>
      <c r="Z27" s="1">
        <v>0</v>
      </c>
      <c r="AA27" s="1">
        <v>0.55259999999999998</v>
      </c>
      <c r="AB27" s="1">
        <v>0.50460000000000005</v>
      </c>
      <c r="AC27" s="1">
        <v>0</v>
      </c>
      <c r="AD27" s="1">
        <v>15.896800000000001</v>
      </c>
      <c r="AE27" s="29" t="s">
        <v>37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63</v>
      </c>
      <c r="B28" s="1" t="s">
        <v>34</v>
      </c>
      <c r="C28" s="1">
        <v>44</v>
      </c>
      <c r="D28" s="1"/>
      <c r="E28" s="1">
        <v>9</v>
      </c>
      <c r="F28" s="1">
        <v>35</v>
      </c>
      <c r="G28" s="7">
        <v>0.14000000000000001</v>
      </c>
      <c r="H28" s="1">
        <v>180</v>
      </c>
      <c r="I28" s="1">
        <v>9988391</v>
      </c>
      <c r="J28" s="1">
        <v>9</v>
      </c>
      <c r="K28" s="1">
        <f t="shared" si="2"/>
        <v>0</v>
      </c>
      <c r="L28" s="1"/>
      <c r="M28" s="1"/>
      <c r="N28" s="1"/>
      <c r="O28" s="1">
        <f t="shared" si="4"/>
        <v>1.8</v>
      </c>
      <c r="P28" s="5"/>
      <c r="Q28" s="5"/>
      <c r="R28" s="1"/>
      <c r="S28" s="1">
        <f t="shared" si="5"/>
        <v>19.444444444444443</v>
      </c>
      <c r="T28" s="1">
        <f t="shared" si="6"/>
        <v>19.444444444444443</v>
      </c>
      <c r="U28" s="1">
        <v>1.4</v>
      </c>
      <c r="V28" s="1">
        <v>4.8</v>
      </c>
      <c r="W28" s="1">
        <v>3.6</v>
      </c>
      <c r="X28" s="1">
        <v>2</v>
      </c>
      <c r="Y28" s="1">
        <v>1.8</v>
      </c>
      <c r="Z28" s="1">
        <v>3.8</v>
      </c>
      <c r="AA28" s="1">
        <v>1.6</v>
      </c>
      <c r="AB28" s="1">
        <v>4.4000000000000004</v>
      </c>
      <c r="AC28" s="1">
        <v>3.6</v>
      </c>
      <c r="AD28" s="1">
        <v>2.8</v>
      </c>
      <c r="AE28" s="22" t="s">
        <v>75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64</v>
      </c>
      <c r="B29" s="1" t="s">
        <v>34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66</v>
      </c>
      <c r="B30" s="1" t="s">
        <v>46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67</v>
      </c>
      <c r="B31" s="1" t="s">
        <v>34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68</v>
      </c>
      <c r="B32" s="1" t="s">
        <v>34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34</v>
      </c>
      <c r="C33" s="1">
        <v>94</v>
      </c>
      <c r="D33" s="1">
        <v>100</v>
      </c>
      <c r="E33" s="1">
        <v>86</v>
      </c>
      <c r="F33" s="1">
        <v>108</v>
      </c>
      <c r="G33" s="7">
        <v>0.2</v>
      </c>
      <c r="H33" s="1">
        <v>120</v>
      </c>
      <c r="I33" s="1">
        <v>783798</v>
      </c>
      <c r="J33" s="1">
        <v>76.599999999999994</v>
      </c>
      <c r="K33" s="1">
        <f t="shared" si="2"/>
        <v>9.4000000000000057</v>
      </c>
      <c r="L33" s="1"/>
      <c r="M33" s="1"/>
      <c r="N33" s="1">
        <v>114</v>
      </c>
      <c r="O33" s="1">
        <f t="shared" si="4"/>
        <v>17.2</v>
      </c>
      <c r="P33" s="5">
        <f t="shared" ref="P33:P35" si="9">20*O33-N33-F33</f>
        <v>122</v>
      </c>
      <c r="Q33" s="5"/>
      <c r="R33" s="1"/>
      <c r="S33" s="1">
        <f t="shared" si="5"/>
        <v>20</v>
      </c>
      <c r="T33" s="1">
        <f t="shared" si="6"/>
        <v>12.906976744186046</v>
      </c>
      <c r="U33" s="1">
        <v>14</v>
      </c>
      <c r="V33" s="1">
        <v>9.4</v>
      </c>
      <c r="W33" s="1">
        <v>21.8</v>
      </c>
      <c r="X33" s="1">
        <v>6</v>
      </c>
      <c r="Y33" s="1">
        <v>-0.2</v>
      </c>
      <c r="Z33" s="1">
        <v>0</v>
      </c>
      <c r="AA33" s="1">
        <v>11.6</v>
      </c>
      <c r="AB33" s="1">
        <v>10.4</v>
      </c>
      <c r="AC33" s="1">
        <v>3.8</v>
      </c>
      <c r="AD33" s="1">
        <v>0</v>
      </c>
      <c r="AE33" s="1" t="s">
        <v>70</v>
      </c>
      <c r="AF33" s="1">
        <f t="shared" si="8"/>
        <v>24.400000000000002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46</v>
      </c>
      <c r="C34" s="1">
        <v>105.88500000000001</v>
      </c>
      <c r="D34" s="1">
        <v>221.98</v>
      </c>
      <c r="E34" s="1">
        <v>86.775000000000006</v>
      </c>
      <c r="F34" s="1">
        <v>241.09</v>
      </c>
      <c r="G34" s="7">
        <v>1</v>
      </c>
      <c r="H34" s="1">
        <v>120</v>
      </c>
      <c r="I34" s="1">
        <v>783811</v>
      </c>
      <c r="J34" s="1">
        <v>86.435000000000002</v>
      </c>
      <c r="K34" s="1">
        <f t="shared" si="2"/>
        <v>0.34000000000000341</v>
      </c>
      <c r="L34" s="1"/>
      <c r="M34" s="1"/>
      <c r="N34" s="1"/>
      <c r="O34" s="1">
        <f t="shared" si="4"/>
        <v>17.355</v>
      </c>
      <c r="P34" s="5">
        <f t="shared" si="9"/>
        <v>106.01000000000002</v>
      </c>
      <c r="Q34" s="5"/>
      <c r="R34" s="1"/>
      <c r="S34" s="1">
        <f t="shared" si="5"/>
        <v>20</v>
      </c>
      <c r="T34" s="1">
        <f t="shared" si="6"/>
        <v>13.891673869201959</v>
      </c>
      <c r="U34" s="1">
        <v>3.0960000000000001</v>
      </c>
      <c r="V34" s="1">
        <v>14.368</v>
      </c>
      <c r="W34" s="1">
        <v>9.0510000000000002</v>
      </c>
      <c r="X34" s="1">
        <v>7.0720000000000001</v>
      </c>
      <c r="Y34" s="1">
        <v>5.6869999999999994</v>
      </c>
      <c r="Z34" s="1">
        <v>10.159000000000001</v>
      </c>
      <c r="AA34" s="1">
        <v>3.1829999999999998</v>
      </c>
      <c r="AB34" s="1">
        <v>0</v>
      </c>
      <c r="AC34" s="1">
        <v>0</v>
      </c>
      <c r="AD34" s="1">
        <v>28.8752</v>
      </c>
      <c r="AE34" s="1" t="s">
        <v>72</v>
      </c>
      <c r="AF34" s="1">
        <f t="shared" si="8"/>
        <v>106.01000000000002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34</v>
      </c>
      <c r="C35" s="1">
        <v>290</v>
      </c>
      <c r="D35" s="1"/>
      <c r="E35" s="1">
        <v>95</v>
      </c>
      <c r="F35" s="1">
        <v>195</v>
      </c>
      <c r="G35" s="7">
        <v>0.2</v>
      </c>
      <c r="H35" s="1">
        <v>120</v>
      </c>
      <c r="I35" s="1">
        <v>783804</v>
      </c>
      <c r="J35" s="1">
        <v>94</v>
      </c>
      <c r="K35" s="1">
        <f t="shared" si="2"/>
        <v>1</v>
      </c>
      <c r="L35" s="1"/>
      <c r="M35" s="1"/>
      <c r="N35" s="1">
        <v>44.399999999999977</v>
      </c>
      <c r="O35" s="1">
        <f t="shared" si="4"/>
        <v>19</v>
      </c>
      <c r="P35" s="5">
        <f t="shared" si="9"/>
        <v>140.60000000000002</v>
      </c>
      <c r="Q35" s="5"/>
      <c r="R35" s="1"/>
      <c r="S35" s="1">
        <f t="shared" si="5"/>
        <v>20</v>
      </c>
      <c r="T35" s="1">
        <f t="shared" si="6"/>
        <v>12.6</v>
      </c>
      <c r="U35" s="1">
        <v>15.2</v>
      </c>
      <c r="V35" s="1">
        <v>11.6</v>
      </c>
      <c r="W35" s="1">
        <v>21.4</v>
      </c>
      <c r="X35" s="1">
        <v>5.4</v>
      </c>
      <c r="Y35" s="1">
        <v>-0.2</v>
      </c>
      <c r="Z35" s="1">
        <v>0</v>
      </c>
      <c r="AA35" s="1">
        <v>10.199999999999999</v>
      </c>
      <c r="AB35" s="1">
        <v>11.6</v>
      </c>
      <c r="AC35" s="1">
        <v>10</v>
      </c>
      <c r="AD35" s="1">
        <v>0</v>
      </c>
      <c r="AE35" s="1"/>
      <c r="AF35" s="1">
        <f t="shared" si="8"/>
        <v>28.120000000000005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46</v>
      </c>
      <c r="C36" s="1">
        <v>53.722000000000001</v>
      </c>
      <c r="D36" s="1">
        <v>196.15</v>
      </c>
      <c r="E36" s="1">
        <v>24.835999999999999</v>
      </c>
      <c r="F36" s="1">
        <v>225.036</v>
      </c>
      <c r="G36" s="7">
        <v>1</v>
      </c>
      <c r="H36" s="1">
        <v>120</v>
      </c>
      <c r="I36" s="1">
        <v>783828</v>
      </c>
      <c r="J36" s="1">
        <v>24.5</v>
      </c>
      <c r="K36" s="1">
        <f t="shared" si="2"/>
        <v>0.33599999999999852</v>
      </c>
      <c r="L36" s="1"/>
      <c r="M36" s="1"/>
      <c r="N36" s="1">
        <v>16.952000000000009</v>
      </c>
      <c r="O36" s="1">
        <f t="shared" si="4"/>
        <v>4.9672000000000001</v>
      </c>
      <c r="P36" s="5"/>
      <c r="Q36" s="5"/>
      <c r="R36" s="1"/>
      <c r="S36" s="1">
        <f t="shared" si="5"/>
        <v>48.717184731840874</v>
      </c>
      <c r="T36" s="1">
        <f t="shared" si="6"/>
        <v>48.717184731840874</v>
      </c>
      <c r="U36" s="1">
        <v>11.055199999999999</v>
      </c>
      <c r="V36" s="1">
        <v>12.7972</v>
      </c>
      <c r="W36" s="1">
        <v>6.7371999999999996</v>
      </c>
      <c r="X36" s="1">
        <v>9.7584</v>
      </c>
      <c r="Y36" s="1">
        <v>11.084</v>
      </c>
      <c r="Z36" s="1">
        <v>5.7544000000000004</v>
      </c>
      <c r="AA36" s="1">
        <v>7.9287999999999998</v>
      </c>
      <c r="AB36" s="1">
        <v>6.3136000000000001</v>
      </c>
      <c r="AC36" s="1">
        <v>4.306</v>
      </c>
      <c r="AD36" s="1">
        <v>19.474399999999999</v>
      </c>
      <c r="AE36" s="29" t="s">
        <v>37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0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>
        <f t="shared" si="4"/>
        <v>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40</v>
      </c>
      <c r="B38" s="13" t="s">
        <v>34</v>
      </c>
      <c r="C38" s="13">
        <v>152</v>
      </c>
      <c r="D38" s="13"/>
      <c r="E38" s="13">
        <v>47</v>
      </c>
      <c r="F38" s="14">
        <v>97</v>
      </c>
      <c r="G38" s="7">
        <v>0.18</v>
      </c>
      <c r="H38" s="1">
        <v>120</v>
      </c>
      <c r="I38" s="1"/>
      <c r="J38" s="1">
        <v>47</v>
      </c>
      <c r="K38" s="1">
        <f>E38-J38</f>
        <v>0</v>
      </c>
      <c r="L38" s="1"/>
      <c r="M38" s="1"/>
      <c r="N38" s="1">
        <v>100</v>
      </c>
      <c r="O38" s="1">
        <f t="shared" si="4"/>
        <v>9.4</v>
      </c>
      <c r="P38" s="5"/>
      <c r="Q38" s="5"/>
      <c r="R38" s="1"/>
      <c r="S38" s="1">
        <f t="shared" si="5"/>
        <v>20.957446808510639</v>
      </c>
      <c r="T38" s="1">
        <f t="shared" si="6"/>
        <v>20.957446808510639</v>
      </c>
      <c r="U38" s="1">
        <v>9.4</v>
      </c>
      <c r="V38" s="1">
        <v>0.6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3" t="s">
        <v>33</v>
      </c>
      <c r="B39" s="24" t="s">
        <v>34</v>
      </c>
      <c r="C39" s="24">
        <v>-8</v>
      </c>
      <c r="D39" s="24">
        <v>8</v>
      </c>
      <c r="E39" s="24"/>
      <c r="F39" s="25"/>
      <c r="G39" s="26">
        <v>0</v>
      </c>
      <c r="H39" s="27">
        <v>120</v>
      </c>
      <c r="I39" s="27" t="s">
        <v>35</v>
      </c>
      <c r="J39" s="27"/>
      <c r="K39" s="27">
        <f>E39-J39</f>
        <v>0</v>
      </c>
      <c r="L39" s="27"/>
      <c r="M39" s="27"/>
      <c r="N39" s="27"/>
      <c r="O39" s="27">
        <f t="shared" si="4"/>
        <v>0</v>
      </c>
      <c r="P39" s="28"/>
      <c r="Q39" s="28"/>
      <c r="R39" s="27"/>
      <c r="S39" s="27" t="e">
        <f t="shared" si="5"/>
        <v>#DIV/0!</v>
      </c>
      <c r="T39" s="27" t="e">
        <f t="shared" si="6"/>
        <v>#DIV/0!</v>
      </c>
      <c r="U39" s="27">
        <v>5.4</v>
      </c>
      <c r="V39" s="27">
        <v>6</v>
      </c>
      <c r="W39" s="27">
        <v>8.6</v>
      </c>
      <c r="X39" s="27">
        <v>2.8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/>
      <c r="AF39" s="2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41</v>
      </c>
      <c r="B40" s="1" t="s">
        <v>34</v>
      </c>
      <c r="C40" s="1">
        <v>181</v>
      </c>
      <c r="D40" s="1"/>
      <c r="E40" s="1">
        <v>63</v>
      </c>
      <c r="F40" s="1">
        <v>117</v>
      </c>
      <c r="G40" s="7">
        <v>0.18</v>
      </c>
      <c r="H40" s="1">
        <v>120</v>
      </c>
      <c r="I40" s="1"/>
      <c r="J40" s="1">
        <v>63</v>
      </c>
      <c r="K40" s="1">
        <f>E40-J40</f>
        <v>0</v>
      </c>
      <c r="L40" s="1"/>
      <c r="M40" s="1"/>
      <c r="N40" s="1">
        <v>400</v>
      </c>
      <c r="O40" s="1">
        <f t="shared" si="4"/>
        <v>12.6</v>
      </c>
      <c r="P40" s="5"/>
      <c r="Q40" s="5"/>
      <c r="R40" s="1"/>
      <c r="S40" s="1">
        <f t="shared" si="5"/>
        <v>41.031746031746032</v>
      </c>
      <c r="T40" s="1">
        <f t="shared" si="6"/>
        <v>41.031746031746032</v>
      </c>
      <c r="U40" s="1">
        <v>21.4</v>
      </c>
      <c r="V40" s="1">
        <v>8</v>
      </c>
      <c r="W40" s="1">
        <v>9</v>
      </c>
      <c r="X40" s="1">
        <v>5.4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0" xr:uid="{7C1B936F-1709-4F9C-9F69-29E21253C0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2025-03-31T12:28:48Z</dcterms:created>
  <dcterms:modified xsi:type="dcterms:W3CDTF">2025-04-02T11:36:58Z</dcterms:modified>
</cp:coreProperties>
</file>