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5 Ост КИ филиалы\"/>
    </mc:Choice>
  </mc:AlternateContent>
  <xr:revisionPtr revIDLastSave="0" documentId="13_ncr:1_{1D9741B0-CD50-4738-9056-6EF1653758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L8" i="1"/>
  <c r="P8" i="1" s="1"/>
  <c r="L9" i="1"/>
  <c r="P9" i="1" s="1"/>
  <c r="L10" i="1"/>
  <c r="P10" i="1" s="1"/>
  <c r="Q10" i="1" s="1"/>
  <c r="L11" i="1"/>
  <c r="P11" i="1" s="1"/>
  <c r="L12" i="1"/>
  <c r="P12" i="1" s="1"/>
  <c r="L13" i="1"/>
  <c r="P13" i="1" s="1"/>
  <c r="U13" i="1" s="1"/>
  <c r="L14" i="1"/>
  <c r="P14" i="1" s="1"/>
  <c r="Q14" i="1" s="1"/>
  <c r="L15" i="1"/>
  <c r="P15" i="1" s="1"/>
  <c r="Q15" i="1" s="1"/>
  <c r="L16" i="1"/>
  <c r="P16" i="1" s="1"/>
  <c r="L17" i="1"/>
  <c r="P17" i="1" s="1"/>
  <c r="Q17" i="1" s="1"/>
  <c r="L18" i="1"/>
  <c r="P18" i="1" s="1"/>
  <c r="Q18" i="1" s="1"/>
  <c r="L19" i="1"/>
  <c r="P19" i="1" s="1"/>
  <c r="L20" i="1"/>
  <c r="P20" i="1" s="1"/>
  <c r="L21" i="1"/>
  <c r="P21" i="1" s="1"/>
  <c r="L22" i="1"/>
  <c r="P22" i="1" s="1"/>
  <c r="Q22" i="1" s="1"/>
  <c r="L23" i="1"/>
  <c r="P23" i="1" s="1"/>
  <c r="Q23" i="1" s="1"/>
  <c r="L24" i="1"/>
  <c r="P24" i="1" s="1"/>
  <c r="Q24" i="1" s="1"/>
  <c r="L25" i="1"/>
  <c r="P25" i="1" s="1"/>
  <c r="L26" i="1"/>
  <c r="P26" i="1" s="1"/>
  <c r="Q26" i="1" s="1"/>
  <c r="L27" i="1"/>
  <c r="P27" i="1" s="1"/>
  <c r="L28" i="1"/>
  <c r="P28" i="1" s="1"/>
  <c r="L29" i="1"/>
  <c r="P29" i="1" s="1"/>
  <c r="L30" i="1"/>
  <c r="P30" i="1" s="1"/>
  <c r="Q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Q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Q44" i="1" s="1"/>
  <c r="L45" i="1"/>
  <c r="P45" i="1" s="1"/>
  <c r="L46" i="1"/>
  <c r="P46" i="1" s="1"/>
  <c r="L47" i="1"/>
  <c r="P47" i="1" s="1"/>
  <c r="L48" i="1"/>
  <c r="P48" i="1" s="1"/>
  <c r="Q48" i="1" s="1"/>
  <c r="L49" i="1"/>
  <c r="P49" i="1" s="1"/>
  <c r="L50" i="1"/>
  <c r="P50" i="1" s="1"/>
  <c r="L51" i="1"/>
  <c r="P51" i="1" s="1"/>
  <c r="L52" i="1"/>
  <c r="P52" i="1" s="1"/>
  <c r="L54" i="1"/>
  <c r="P54" i="1" s="1"/>
  <c r="L55" i="1"/>
  <c r="P55" i="1" s="1"/>
  <c r="L56" i="1"/>
  <c r="P56" i="1" s="1"/>
  <c r="L57" i="1"/>
  <c r="P57" i="1" s="1"/>
  <c r="Q57" i="1" s="1"/>
  <c r="L58" i="1"/>
  <c r="P58" i="1" s="1"/>
  <c r="L59" i="1"/>
  <c r="P59" i="1" s="1"/>
  <c r="Q59" i="1" s="1"/>
  <c r="L60" i="1"/>
  <c r="P60" i="1" s="1"/>
  <c r="L61" i="1"/>
  <c r="P61" i="1" s="1"/>
  <c r="Q61" i="1" s="1"/>
  <c r="L62" i="1"/>
  <c r="P62" i="1" s="1"/>
  <c r="L63" i="1"/>
  <c r="P63" i="1" s="1"/>
  <c r="Q63" i="1" s="1"/>
  <c r="L64" i="1"/>
  <c r="P64" i="1" s="1"/>
  <c r="Q64" i="1" s="1"/>
  <c r="L65" i="1"/>
  <c r="P65" i="1" s="1"/>
  <c r="L66" i="1"/>
  <c r="P66" i="1" s="1"/>
  <c r="U66" i="1" s="1"/>
  <c r="L67" i="1"/>
  <c r="P67" i="1" s="1"/>
  <c r="L68" i="1"/>
  <c r="P68" i="1" s="1"/>
  <c r="U68" i="1" s="1"/>
  <c r="L70" i="1"/>
  <c r="P70" i="1" s="1"/>
  <c r="Q70" i="1" s="1"/>
  <c r="L71" i="1"/>
  <c r="P71" i="1" s="1"/>
  <c r="L72" i="1"/>
  <c r="P72" i="1" s="1"/>
  <c r="Q72" i="1" s="1"/>
  <c r="L73" i="1"/>
  <c r="P73" i="1" s="1"/>
  <c r="U73" i="1" s="1"/>
  <c r="L75" i="1"/>
  <c r="P75" i="1" s="1"/>
  <c r="L76" i="1"/>
  <c r="P76" i="1" s="1"/>
  <c r="L77" i="1"/>
  <c r="P77" i="1" s="1"/>
  <c r="Q77" i="1" s="1"/>
  <c r="L78" i="1"/>
  <c r="P78" i="1" s="1"/>
  <c r="Q78" i="1" s="1"/>
  <c r="L79" i="1"/>
  <c r="P79" i="1" s="1"/>
  <c r="Q79" i="1" s="1"/>
  <c r="L80" i="1"/>
  <c r="P80" i="1" s="1"/>
  <c r="L81" i="1"/>
  <c r="P81" i="1" s="1"/>
  <c r="L82" i="1"/>
  <c r="P82" i="1" s="1"/>
  <c r="L83" i="1"/>
  <c r="P83" i="1" s="1"/>
  <c r="L84" i="1"/>
  <c r="P84" i="1" s="1"/>
  <c r="U84" i="1" s="1"/>
  <c r="L85" i="1"/>
  <c r="P85" i="1" s="1"/>
  <c r="U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69" i="1"/>
  <c r="P69" i="1" s="1"/>
  <c r="L99" i="1"/>
  <c r="P99" i="1" s="1"/>
  <c r="L74" i="1"/>
  <c r="P74" i="1" s="1"/>
  <c r="L100" i="1"/>
  <c r="P100" i="1" s="1"/>
  <c r="L101" i="1"/>
  <c r="P101" i="1" s="1"/>
  <c r="Q101" i="1" s="1"/>
  <c r="L102" i="1"/>
  <c r="P102" i="1" s="1"/>
  <c r="L103" i="1"/>
  <c r="P103" i="1" s="1"/>
  <c r="L104" i="1"/>
  <c r="P104" i="1" s="1"/>
  <c r="T104" i="1" s="1"/>
  <c r="L105" i="1"/>
  <c r="P105" i="1" s="1"/>
  <c r="L53" i="1"/>
  <c r="P53" i="1" s="1"/>
  <c r="L106" i="1"/>
  <c r="P106" i="1" s="1"/>
  <c r="L6" i="1"/>
  <c r="P6" i="1" s="1"/>
  <c r="T6" i="1" s="1"/>
  <c r="U106" i="1" l="1"/>
  <c r="Q106" i="1"/>
  <c r="AG106" i="1" s="1"/>
  <c r="U105" i="1"/>
  <c r="Q105" i="1"/>
  <c r="AG105" i="1" s="1"/>
  <c r="U103" i="1"/>
  <c r="Q103" i="1"/>
  <c r="T103" i="1" s="1"/>
  <c r="U101" i="1"/>
  <c r="T101" i="1"/>
  <c r="U74" i="1"/>
  <c r="T74" i="1"/>
  <c r="U69" i="1"/>
  <c r="U97" i="1"/>
  <c r="T97" i="1"/>
  <c r="U95" i="1"/>
  <c r="Q95" i="1"/>
  <c r="T95" i="1" s="1"/>
  <c r="U93" i="1"/>
  <c r="Q93" i="1"/>
  <c r="T93" i="1" s="1"/>
  <c r="U91" i="1"/>
  <c r="T91" i="1"/>
  <c r="U89" i="1"/>
  <c r="Q89" i="1"/>
  <c r="T89" i="1" s="1"/>
  <c r="U87" i="1"/>
  <c r="Q87" i="1"/>
  <c r="T87" i="1" s="1"/>
  <c r="U83" i="1"/>
  <c r="AG83" i="1"/>
  <c r="U81" i="1"/>
  <c r="T81" i="1"/>
  <c r="U53" i="1"/>
  <c r="Q53" i="1"/>
  <c r="AG53" i="1" s="1"/>
  <c r="U102" i="1"/>
  <c r="Q102" i="1"/>
  <c r="T102" i="1" s="1"/>
  <c r="T100" i="1"/>
  <c r="U99" i="1"/>
  <c r="Q99" i="1"/>
  <c r="T99" i="1" s="1"/>
  <c r="T98" i="1"/>
  <c r="U96" i="1"/>
  <c r="T96" i="1"/>
  <c r="Q94" i="1"/>
  <c r="T94" i="1" s="1"/>
  <c r="U92" i="1"/>
  <c r="Q92" i="1"/>
  <c r="AG92" i="1" s="1"/>
  <c r="Q90" i="1"/>
  <c r="T90" i="1" s="1"/>
  <c r="U88" i="1"/>
  <c r="Q88" i="1"/>
  <c r="T88" i="1" s="1"/>
  <c r="T86" i="1"/>
  <c r="T82" i="1"/>
  <c r="U80" i="1"/>
  <c r="Q80" i="1"/>
  <c r="T80" i="1" s="1"/>
  <c r="U78" i="1"/>
  <c r="AG78" i="1"/>
  <c r="U76" i="1"/>
  <c r="Q76" i="1"/>
  <c r="AG76" i="1" s="1"/>
  <c r="U71" i="1"/>
  <c r="Q71" i="1"/>
  <c r="T71" i="1" s="1"/>
  <c r="U64" i="1"/>
  <c r="T64" i="1"/>
  <c r="U62" i="1"/>
  <c r="T62" i="1"/>
  <c r="U60" i="1"/>
  <c r="Q60" i="1"/>
  <c r="AG60" i="1" s="1"/>
  <c r="U58" i="1"/>
  <c r="AG58" i="1"/>
  <c r="U56" i="1"/>
  <c r="T56" i="1"/>
  <c r="U54" i="1"/>
  <c r="Q54" i="1"/>
  <c r="T54" i="1" s="1"/>
  <c r="U51" i="1"/>
  <c r="Q51" i="1"/>
  <c r="T51" i="1" s="1"/>
  <c r="U49" i="1"/>
  <c r="T49" i="1"/>
  <c r="U47" i="1"/>
  <c r="T47" i="1"/>
  <c r="U45" i="1"/>
  <c r="Q45" i="1"/>
  <c r="T45" i="1" s="1"/>
  <c r="U43" i="1"/>
  <c r="Q43" i="1"/>
  <c r="AG43" i="1" s="1"/>
  <c r="U41" i="1"/>
  <c r="Q41" i="1"/>
  <c r="AG41" i="1" s="1"/>
  <c r="U39" i="1"/>
  <c r="Q39" i="1"/>
  <c r="T39" i="1" s="1"/>
  <c r="U37" i="1"/>
  <c r="Q37" i="1"/>
  <c r="T37" i="1" s="1"/>
  <c r="U35" i="1"/>
  <c r="AG35" i="1"/>
  <c r="U33" i="1"/>
  <c r="Q33" i="1"/>
  <c r="T33" i="1" s="1"/>
  <c r="U31" i="1"/>
  <c r="Q31" i="1"/>
  <c r="T31" i="1" s="1"/>
  <c r="U29" i="1"/>
  <c r="Q29" i="1"/>
  <c r="T29" i="1" s="1"/>
  <c r="U27" i="1"/>
  <c r="AG27" i="1"/>
  <c r="U25" i="1"/>
  <c r="AG25" i="1"/>
  <c r="U23" i="1"/>
  <c r="T23" i="1"/>
  <c r="U21" i="1"/>
  <c r="Q21" i="1"/>
  <c r="T21" i="1" s="1"/>
  <c r="U19" i="1"/>
  <c r="Q19" i="1"/>
  <c r="AG19" i="1" s="1"/>
  <c r="U17" i="1"/>
  <c r="U15" i="1"/>
  <c r="T15" i="1"/>
  <c r="U11" i="1"/>
  <c r="Q11" i="1"/>
  <c r="AG11" i="1" s="1"/>
  <c r="U9" i="1"/>
  <c r="Q9" i="1"/>
  <c r="AG9" i="1" s="1"/>
  <c r="Q7" i="1"/>
  <c r="T7" i="1" s="1"/>
  <c r="U6" i="1"/>
  <c r="T85" i="1"/>
  <c r="T69" i="1"/>
  <c r="T83" i="1"/>
  <c r="U7" i="1"/>
  <c r="T78" i="1"/>
  <c r="T73" i="1"/>
  <c r="T68" i="1"/>
  <c r="T35" i="1"/>
  <c r="U104" i="1"/>
  <c r="U100" i="1"/>
  <c r="U98" i="1"/>
  <c r="U94" i="1"/>
  <c r="U90" i="1"/>
  <c r="U86" i="1"/>
  <c r="U82" i="1"/>
  <c r="U79" i="1"/>
  <c r="T79" i="1"/>
  <c r="U77" i="1"/>
  <c r="T77" i="1"/>
  <c r="U75" i="1"/>
  <c r="T75" i="1"/>
  <c r="U72" i="1"/>
  <c r="T72" i="1"/>
  <c r="U70" i="1"/>
  <c r="T70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T84" i="1"/>
  <c r="T76" i="1"/>
  <c r="T66" i="1"/>
  <c r="T58" i="1"/>
  <c r="T25" i="1"/>
  <c r="T17" i="1"/>
  <c r="T13" i="1"/>
  <c r="K106" i="1"/>
  <c r="K53" i="1"/>
  <c r="K105" i="1"/>
  <c r="K104" i="1"/>
  <c r="K103" i="1"/>
  <c r="K102" i="1"/>
  <c r="AG101" i="1"/>
  <c r="K101" i="1"/>
  <c r="AG100" i="1"/>
  <c r="K100" i="1"/>
  <c r="AG74" i="1"/>
  <c r="K74" i="1"/>
  <c r="K99" i="1"/>
  <c r="AG69" i="1"/>
  <c r="K69" i="1"/>
  <c r="K98" i="1"/>
  <c r="K97" i="1"/>
  <c r="K96" i="1"/>
  <c r="K95" i="1"/>
  <c r="K94" i="1"/>
  <c r="K93" i="1"/>
  <c r="K92" i="1"/>
  <c r="K91" i="1"/>
  <c r="K90" i="1"/>
  <c r="K89" i="1"/>
  <c r="K88" i="1"/>
  <c r="K87" i="1"/>
  <c r="AG86" i="1"/>
  <c r="K86" i="1"/>
  <c r="K85" i="1"/>
  <c r="K84" i="1"/>
  <c r="K83" i="1"/>
  <c r="AG82" i="1"/>
  <c r="K82" i="1"/>
  <c r="K81" i="1"/>
  <c r="K80" i="1"/>
  <c r="AG79" i="1"/>
  <c r="K79" i="1"/>
  <c r="K78" i="1"/>
  <c r="AG77" i="1"/>
  <c r="K77" i="1"/>
  <c r="K76" i="1"/>
  <c r="AG75" i="1"/>
  <c r="K75" i="1"/>
  <c r="K73" i="1"/>
  <c r="AG72" i="1"/>
  <c r="K72" i="1"/>
  <c r="K71" i="1"/>
  <c r="AG70" i="1"/>
  <c r="K70" i="1"/>
  <c r="K68" i="1"/>
  <c r="AG67" i="1"/>
  <c r="K67" i="1"/>
  <c r="K66" i="1"/>
  <c r="AG65" i="1"/>
  <c r="K65" i="1"/>
  <c r="K64" i="1"/>
  <c r="AG63" i="1"/>
  <c r="K63" i="1"/>
  <c r="K62" i="1"/>
  <c r="AG61" i="1"/>
  <c r="K61" i="1"/>
  <c r="K60" i="1"/>
  <c r="AG59" i="1"/>
  <c r="K59" i="1"/>
  <c r="K58" i="1"/>
  <c r="AG57" i="1"/>
  <c r="K57" i="1"/>
  <c r="K56" i="1"/>
  <c r="AG55" i="1"/>
  <c r="K55" i="1"/>
  <c r="K54" i="1"/>
  <c r="K52" i="1"/>
  <c r="K51" i="1"/>
  <c r="AG50" i="1"/>
  <c r="K50" i="1"/>
  <c r="AG49" i="1"/>
  <c r="K49" i="1"/>
  <c r="AG48" i="1"/>
  <c r="K48" i="1"/>
  <c r="AG47" i="1"/>
  <c r="K47" i="1"/>
  <c r="K46" i="1"/>
  <c r="K45" i="1"/>
  <c r="AG44" i="1"/>
  <c r="K44" i="1"/>
  <c r="K43" i="1"/>
  <c r="AG42" i="1"/>
  <c r="K42" i="1"/>
  <c r="K41" i="1"/>
  <c r="K40" i="1"/>
  <c r="K39" i="1"/>
  <c r="AG38" i="1"/>
  <c r="K38" i="1"/>
  <c r="K37" i="1"/>
  <c r="AG36" i="1"/>
  <c r="K36" i="1"/>
  <c r="K35" i="1"/>
  <c r="AG34" i="1"/>
  <c r="K34" i="1"/>
  <c r="K33" i="1"/>
  <c r="AG32" i="1"/>
  <c r="K32" i="1"/>
  <c r="K31" i="1"/>
  <c r="AG30" i="1"/>
  <c r="K30" i="1"/>
  <c r="K29" i="1"/>
  <c r="K28" i="1"/>
  <c r="K27" i="1"/>
  <c r="AG26" i="1"/>
  <c r="K26" i="1"/>
  <c r="K25" i="1"/>
  <c r="AG24" i="1"/>
  <c r="K24" i="1"/>
  <c r="K23" i="1"/>
  <c r="AG22" i="1"/>
  <c r="K22" i="1"/>
  <c r="K21" i="1"/>
  <c r="K20" i="1"/>
  <c r="K19" i="1"/>
  <c r="AG18" i="1"/>
  <c r="K18" i="1"/>
  <c r="AG17" i="1"/>
  <c r="K17" i="1"/>
  <c r="AG16" i="1"/>
  <c r="K16" i="1"/>
  <c r="AG15" i="1"/>
  <c r="K15" i="1"/>
  <c r="AG14" i="1"/>
  <c r="K14" i="1"/>
  <c r="K13" i="1"/>
  <c r="AG12" i="1"/>
  <c r="K12" i="1"/>
  <c r="K11" i="1"/>
  <c r="AG10" i="1"/>
  <c r="K10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94" i="1" l="1"/>
  <c r="AG99" i="1"/>
  <c r="AG51" i="1"/>
  <c r="T41" i="1"/>
  <c r="T19" i="1"/>
  <c r="T92" i="1"/>
  <c r="T11" i="1"/>
  <c r="T105" i="1"/>
  <c r="T106" i="1"/>
  <c r="AG103" i="1"/>
  <c r="AG29" i="1"/>
  <c r="AG31" i="1"/>
  <c r="AG33" i="1"/>
  <c r="AG37" i="1"/>
  <c r="AG39" i="1"/>
  <c r="AG80" i="1"/>
  <c r="AG81" i="1"/>
  <c r="AG87" i="1"/>
  <c r="AG88" i="1"/>
  <c r="AG89" i="1"/>
  <c r="AG90" i="1"/>
  <c r="AG91" i="1"/>
  <c r="AG93" i="1"/>
  <c r="AG95" i="1"/>
  <c r="AG96" i="1"/>
  <c r="AG97" i="1"/>
  <c r="AG98" i="1"/>
  <c r="AG102" i="1"/>
  <c r="T53" i="1"/>
  <c r="T27" i="1"/>
  <c r="T43" i="1"/>
  <c r="T60" i="1"/>
  <c r="T9" i="1"/>
  <c r="Q5" i="1"/>
  <c r="AG7" i="1"/>
  <c r="AG21" i="1"/>
  <c r="AG23" i="1"/>
  <c r="AG45" i="1"/>
  <c r="AG54" i="1"/>
  <c r="AG56" i="1"/>
  <c r="AG62" i="1"/>
  <c r="AG64" i="1"/>
  <c r="AG71" i="1"/>
  <c r="K5" i="1"/>
  <c r="AG5" i="1" l="1"/>
</calcChain>
</file>

<file path=xl/sharedStrings.xml><?xml version="1.0" encoding="utf-8"?>
<sst xmlns="http://schemas.openxmlformats.org/spreadsheetml/2006/main" count="393" uniqueCount="177">
  <si>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</si>
  <si>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</si>
  <si>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</si>
  <si>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</si>
  <si>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</si>
  <si>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</si>
  <si>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</si>
  <si>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</si>
  <si>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</si>
  <si>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</si>
  <si>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</si>
  <si>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</si>
  <si>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</si>
  <si>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</si>
  <si>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</si>
  <si>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</si>
  <si>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</si>
  <si>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</si>
  <si>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</si>
  <si>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</si>
  <si>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</si>
  <si>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</si>
  <si>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</si>
  <si>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</si>
  <si>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31,03,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</si>
  <si>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</si>
  <si>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</si>
  <si>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</si>
  <si>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</si>
  <si>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</si>
  <si>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</si>
  <si>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</si>
  <si>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</si>
  <si>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</si>
  <si>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</si>
  <si>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</si>
  <si>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0614 ПРАЗДНИЧНАЯ с/к в/с дек.спец.мгс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</si>
  <si>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</si>
  <si>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</si>
  <si>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</si>
  <si>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</si>
  <si>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</si>
  <si>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</si>
  <si>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</si>
  <si>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</si>
  <si>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</si>
  <si>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</si>
  <si>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</si>
  <si>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</si>
  <si>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</si>
  <si>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</si>
  <si>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</si>
  <si>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</si>
  <si>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</si>
  <si>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</si>
  <si>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</si>
  <si>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</si>
  <si>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</si>
  <si>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</si>
  <si>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</si>
  <si>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</si>
  <si>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</si>
  <si>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</si>
  <si>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</si>
  <si>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</si>
  <si>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</si>
  <si>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</si>
  <si>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</si>
  <si>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</si>
  <si>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</si>
  <si>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</si>
  <si>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</si>
  <si>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</si>
  <si>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</si>
  <si>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</si>
  <si>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</si>
  <si>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</si>
  <si>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</si>
  <si>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</si>
  <si>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</si>
  <si>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</si>
  <si>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</si>
  <si>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</si>
  <si>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</si>
  <si>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</si>
  <si>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</si>
  <si>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</si>
  <si>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</si>
  <si>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6616 МОЛОЧНЫЕ КЛАССИЧЕСКИЕ сос п/о в/у 0.3кг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</si>
  <si>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</si>
  <si>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</si>
  <si>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</si>
  <si>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</si>
  <si>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</si>
  <si>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</si>
  <si>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</si>
  <si>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</si>
  <si>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19,03,25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</si>
  <si>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</si>
  <si>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</si>
  <si>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</si>
  <si>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</si>
  <si>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</si>
  <si>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</si>
  <si>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</si>
  <si>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</si>
  <si>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</si>
  <si>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</si>
  <si>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</si>
  <si>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</si>
  <si>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</si>
  <si>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</si>
  <si>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6804 СЕРВЕЛАТ КРЕМЛЕВСКИЙ в/к в/у 0,66кг 8шт  Останкино</t>
  </si>
  <si>
    <t>ротация на 7135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</si>
  <si>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</si>
  <si>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</si>
  <si>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</si>
  <si>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</si>
  <si>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</si>
  <si>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</si>
  <si>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</si>
  <si>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</si>
  <si>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</si>
  <si>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</si>
  <si>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</si>
  <si>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</si>
  <si>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</si>
  <si>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</si>
  <si>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</si>
  <si>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</si>
  <si>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</si>
  <si>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</si>
  <si>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</si>
  <si>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</si>
  <si>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</si>
  <si>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</si>
  <si>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</si>
  <si>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</si>
  <si>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</si>
  <si>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</si>
  <si>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</si>
  <si>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</si>
  <si>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</si>
  <si>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</si>
  <si>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</si>
  <si>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</si>
  <si>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</si>
  <si>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</si>
  <si>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</si>
  <si>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</si>
  <si>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</si>
  <si>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вместо 6794</t>
  </si>
  <si>
    <t>7133 СЕРВЕЛАТ ЕВРОПЕЙСКИЙ в/к в/у 0.84кг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</si>
  <si>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</si>
  <si>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</si>
  <si>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</si>
  <si>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</si>
  <si>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</si>
  <si>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</si>
  <si>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</si>
  <si>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</si>
  <si>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</si>
  <si>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</si>
  <si>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</si>
  <si>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</si>
  <si>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</si>
  <si>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</si>
  <si>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</si>
  <si>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</si>
  <si>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</si>
  <si>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вместо 2675 / 23,03,25 завод не отгрузил / 01,03,25 завод не отгрузил</t>
  </si>
  <si>
    <t>вместо 6804 / 23,03,25 завод не отгрузил</t>
  </si>
  <si>
    <t>нужно увеличить продажи / ротация на 7133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</si>
  <si>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7169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</si>
  <si>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</si>
  <si>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t>вместо 5341</t>
  </si>
  <si>
    <t>вместо 6919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</si>
</sst>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0" borderId="1" xfId="1" applyNumberFormat="1" applyFont="1"/>
    <xf numFmtId="164" fontId="1" fillId="0" borderId="1" xfId="1" applyNumberFormat="1" applyFill="1"/>
    <xf numFmtId="164" fontId="4" fillId="7" borderId="1" xfId="1" applyNumberFormat="1" applyFont="1" applyFill="1"/>
    <xf numFmtId="2" fontId="1" fillId="0" borderId="1" xfId="1" applyNumberFormat="1" applyFill="1"/>
    <xf numFmtId="0" fontId="0" fillId="0" borderId="0" xfId="0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4" fillId="0" borderId="1" xfId="1" applyNumberFormat="1" applyFont="1" applyFill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7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15640.405000000001</v>
      </c>
      <c r="F5" s="4">
        <f>SUM(F6:F494)</f>
        <v>10810.901000000002</v>
      </c>
      <c r="G5" s="7"/>
      <c r="H5" s="1"/>
      <c r="I5" s="1"/>
      <c r="J5" s="4">
        <f>SUM(J6:J494)</f>
        <v>11641.727000000001</v>
      </c>
      <c r="K5" s="4">
        <f>SUM(K6:K494)</f>
        <v>3998.6780000000003</v>
      </c>
      <c r="L5" s="4">
        <f>SUM(L6:L494)</f>
        <v>11158.252000000002</v>
      </c>
      <c r="M5" s="4">
        <f>SUM(M6:M494)</f>
        <v>4482.1530000000002</v>
      </c>
      <c r="N5" s="4">
        <f>SUM(N6:N494)</f>
        <v>9532</v>
      </c>
      <c r="O5" s="4">
        <f>SUM(O6:O494)</f>
        <v>6391</v>
      </c>
      <c r="P5" s="4">
        <f>SUM(P6:P494)</f>
        <v>2231.6503999999995</v>
      </c>
      <c r="Q5" s="4">
        <f>SUM(Q6:Q494)</f>
        <v>7185.9612000000006</v>
      </c>
      <c r="R5" s="4">
        <f>SUM(R6:R494)</f>
        <v>0</v>
      </c>
      <c r="S5" s="1"/>
      <c r="T5" s="1"/>
      <c r="U5" s="1"/>
      <c r="V5" s="4">
        <f>SUM(V6:V494)</f>
        <v>2483.1091999999994</v>
      </c>
      <c r="W5" s="4">
        <f>SUM(W6:W494)</f>
        <v>2087.4415999999997</v>
      </c>
      <c r="X5" s="4">
        <f>SUM(X6:X494)</f>
        <v>1925.0771999999999</v>
      </c>
      <c r="Y5" s="4">
        <f>SUM(Y6:Y494)</f>
        <v>2521.8329999999992</v>
      </c>
      <c r="Z5" s="4">
        <f>SUM(Z6:Z494)</f>
        <v>2562.1493999999998</v>
      </c>
      <c r="AA5" s="4">
        <f>SUM(AA6:AA494)</f>
        <v>2118.6376000000005</v>
      </c>
      <c r="AB5" s="4">
        <f>SUM(AB6:AB494)</f>
        <v>2575.5552000000002</v>
      </c>
      <c r="AC5" s="4">
        <f>SUM(AC6:AC494)</f>
        <v>1651.6976</v>
      </c>
      <c r="AD5" s="4">
        <f>SUM(AD6:AD494)</f>
        <v>1870.1952000000006</v>
      </c>
      <c r="AE5" s="4">
        <f>SUM(AE6:AE494)</f>
        <v>2158.6505999999999</v>
      </c>
      <c r="AF5" s="1"/>
      <c r="AG5" s="4">
        <f>SUM(AG6:AG494)</f>
        <v>4497.0892000000003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36</v>
      </c>
      <c r="B6" s="10" t="s">
        <v>37</v>
      </c>
      <c r="C6" s="10"/>
      <c r="D6" s="10">
        <v>15.180999999999999</v>
      </c>
      <c r="E6" s="10">
        <v>15.180999999999999</v>
      </c>
      <c r="F6" s="10"/>
      <c r="G6" s="11">
        <v>0</v>
      </c>
      <c r="H6" s="10" t="e">
        <v>#N/A</v>
      </c>
      <c r="I6" s="10" t="s">
        <v>52</v>
      </c>
      <c r="J6" s="10"/>
      <c r="K6" s="10">
        <f t="shared" ref="K6:K36" si="0">E6-J6</f>
        <v>15.180999999999999</v>
      </c>
      <c r="L6" s="10">
        <f>E6-M6</f>
        <v>0</v>
      </c>
      <c r="M6" s="10">
        <v>15.180999999999999</v>
      </c>
      <c r="N6" s="10"/>
      <c r="O6" s="10"/>
      <c r="P6" s="10">
        <f>L6/5</f>
        <v>0</v>
      </c>
      <c r="Q6" s="12"/>
      <c r="R6" s="12"/>
      <c r="S6" s="10"/>
      <c r="T6" s="10" t="e">
        <f>(F6+N6+O6+Q6)/P6</f>
        <v>#DIV/0!</v>
      </c>
      <c r="U6" s="10" t="e">
        <f>(F6+N6+O6)/P6</f>
        <v>#DIV/0!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/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345</v>
      </c>
      <c r="D7" s="1">
        <v>57</v>
      </c>
      <c r="E7" s="1">
        <v>243</v>
      </c>
      <c r="F7" s="1">
        <v>158</v>
      </c>
      <c r="G7" s="7">
        <v>0.4</v>
      </c>
      <c r="H7" s="1">
        <v>60</v>
      </c>
      <c r="I7" s="1" t="s">
        <v>40</v>
      </c>
      <c r="J7" s="1">
        <v>188</v>
      </c>
      <c r="K7" s="1">
        <f t="shared" si="0"/>
        <v>55</v>
      </c>
      <c r="L7" s="1">
        <f t="shared" ref="L7:L68" si="1">E7-M7</f>
        <v>187</v>
      </c>
      <c r="M7" s="1">
        <v>56</v>
      </c>
      <c r="N7" s="1">
        <v>190</v>
      </c>
      <c r="O7" s="1">
        <v>100</v>
      </c>
      <c r="P7" s="1">
        <f t="shared" ref="P7:P68" si="2">L7/5</f>
        <v>37.4</v>
      </c>
      <c r="Q7" s="5">
        <f>14*P7-O7-N7-F7</f>
        <v>75.600000000000023</v>
      </c>
      <c r="R7" s="5"/>
      <c r="S7" s="1"/>
      <c r="T7" s="1">
        <f>(F7+N7+O7+Q7)/P7</f>
        <v>14.000000000000002</v>
      </c>
      <c r="U7" s="1">
        <f>(F7+N7+O7)/P7</f>
        <v>11.978609625668449</v>
      </c>
      <c r="V7" s="1">
        <v>43.2</v>
      </c>
      <c r="W7" s="1">
        <v>33.4</v>
      </c>
      <c r="X7" s="1">
        <v>48.4</v>
      </c>
      <c r="Y7" s="1">
        <v>61.4</v>
      </c>
      <c r="Z7" s="1">
        <v>26</v>
      </c>
      <c r="AA7" s="1">
        <v>3.2</v>
      </c>
      <c r="AB7" s="1">
        <v>62.4</v>
      </c>
      <c r="AC7" s="1">
        <v>18.399999999999999</v>
      </c>
      <c r="AD7" s="1">
        <v>28.6</v>
      </c>
      <c r="AE7" s="1">
        <v>33.4</v>
      </c>
      <c r="AF7" s="1"/>
      <c r="AG7" s="1">
        <f>G7*Q7</f>
        <v>30.240000000000009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95.513000000000005</v>
      </c>
      <c r="D8" s="1"/>
      <c r="E8" s="1">
        <v>23.218</v>
      </c>
      <c r="F8" s="1">
        <v>72.295000000000002</v>
      </c>
      <c r="G8" s="7">
        <v>1</v>
      </c>
      <c r="H8" s="1">
        <v>120</v>
      </c>
      <c r="I8" s="1" t="s">
        <v>40</v>
      </c>
      <c r="J8" s="1">
        <v>23.5</v>
      </c>
      <c r="K8" s="1">
        <f t="shared" si="0"/>
        <v>-0.28200000000000003</v>
      </c>
      <c r="L8" s="1">
        <f t="shared" si="1"/>
        <v>23.218</v>
      </c>
      <c r="M8" s="1"/>
      <c r="N8" s="1">
        <v>0</v>
      </c>
      <c r="O8" s="1"/>
      <c r="P8" s="1">
        <f t="shared" si="2"/>
        <v>4.6436000000000002</v>
      </c>
      <c r="Q8" s="5"/>
      <c r="R8" s="5"/>
      <c r="S8" s="1"/>
      <c r="T8" s="1">
        <f t="shared" ref="T8:T73" si="3">(F8+N8+O8+Q8)/P8</f>
        <v>15.568739770867431</v>
      </c>
      <c r="U8" s="1">
        <f t="shared" ref="U8:U73" si="4">(F8+N8+O8)/P8</f>
        <v>15.568739770867431</v>
      </c>
      <c r="V8" s="1">
        <v>3.6772</v>
      </c>
      <c r="W8" s="1">
        <v>3.8508</v>
      </c>
      <c r="X8" s="1">
        <v>4.9964000000000004</v>
      </c>
      <c r="Y8" s="1">
        <v>3.5655999999999999</v>
      </c>
      <c r="Z8" s="1">
        <v>10.582599999999999</v>
      </c>
      <c r="AA8" s="1">
        <v>6.6736000000000004</v>
      </c>
      <c r="AB8" s="1">
        <v>2.7016</v>
      </c>
      <c r="AC8" s="1">
        <v>3.383</v>
      </c>
      <c r="AD8" s="1">
        <v>6.8041999999999998</v>
      </c>
      <c r="AE8" s="1">
        <v>5.9198000000000004</v>
      </c>
      <c r="AF8" s="30" t="s">
        <v>45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37</v>
      </c>
      <c r="C9" s="1">
        <v>462.91899999999998</v>
      </c>
      <c r="D9" s="1">
        <v>219.863</v>
      </c>
      <c r="E9" s="1">
        <v>284.32299999999998</v>
      </c>
      <c r="F9" s="1">
        <v>380.99400000000003</v>
      </c>
      <c r="G9" s="7">
        <v>1</v>
      </c>
      <c r="H9" s="1">
        <v>60</v>
      </c>
      <c r="I9" s="1" t="s">
        <v>44</v>
      </c>
      <c r="J9" s="1">
        <v>283.7</v>
      </c>
      <c r="K9" s="1">
        <f t="shared" si="0"/>
        <v>0.62299999999999045</v>
      </c>
      <c r="L9" s="1">
        <f t="shared" si="1"/>
        <v>284.32299999999998</v>
      </c>
      <c r="M9" s="1"/>
      <c r="N9" s="1">
        <v>135</v>
      </c>
      <c r="O9" s="1">
        <v>105</v>
      </c>
      <c r="P9" s="1">
        <f t="shared" si="2"/>
        <v>56.864599999999996</v>
      </c>
      <c r="Q9" s="5">
        <f t="shared" ref="Q8:Q12" si="5">14*P9-O9-N9-F9</f>
        <v>175.11039999999991</v>
      </c>
      <c r="R9" s="5"/>
      <c r="S9" s="1"/>
      <c r="T9" s="1">
        <f t="shared" si="3"/>
        <v>14</v>
      </c>
      <c r="U9" s="1">
        <f t="shared" si="4"/>
        <v>10.920572728903396</v>
      </c>
      <c r="V9" s="1">
        <v>58.976399999999998</v>
      </c>
      <c r="W9" s="1">
        <v>54.410600000000009</v>
      </c>
      <c r="X9" s="1">
        <v>48.630400000000002</v>
      </c>
      <c r="Y9" s="1">
        <v>58.698599999999999</v>
      </c>
      <c r="Z9" s="1">
        <v>106.0228</v>
      </c>
      <c r="AA9" s="1">
        <v>74.043999999999997</v>
      </c>
      <c r="AB9" s="1">
        <v>76.787400000000005</v>
      </c>
      <c r="AC9" s="1">
        <v>62.173000000000002</v>
      </c>
      <c r="AD9" s="1">
        <v>71.738</v>
      </c>
      <c r="AE9" s="1">
        <v>89.2744</v>
      </c>
      <c r="AF9" s="1"/>
      <c r="AG9" s="1">
        <f>G9*Q9</f>
        <v>175.11039999999991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37</v>
      </c>
      <c r="C10" s="1">
        <v>80.078000000000003</v>
      </c>
      <c r="D10" s="1"/>
      <c r="E10" s="1">
        <v>22.614000000000001</v>
      </c>
      <c r="F10" s="1">
        <v>56.462000000000003</v>
      </c>
      <c r="G10" s="7">
        <v>1</v>
      </c>
      <c r="H10" s="1">
        <v>120</v>
      </c>
      <c r="I10" s="1" t="s">
        <v>40</v>
      </c>
      <c r="J10" s="1">
        <v>21.8</v>
      </c>
      <c r="K10" s="1">
        <f t="shared" si="0"/>
        <v>0.81400000000000006</v>
      </c>
      <c r="L10" s="1">
        <f t="shared" si="1"/>
        <v>22.614000000000001</v>
      </c>
      <c r="M10" s="1"/>
      <c r="N10" s="1">
        <v>0</v>
      </c>
      <c r="O10" s="1"/>
      <c r="P10" s="1">
        <f t="shared" si="2"/>
        <v>4.5228000000000002</v>
      </c>
      <c r="Q10" s="5">
        <f>15*P10-O10-N10-F10</f>
        <v>11.379999999999995</v>
      </c>
      <c r="R10" s="5"/>
      <c r="S10" s="1"/>
      <c r="T10" s="1">
        <f t="shared" si="3"/>
        <v>15</v>
      </c>
      <c r="U10" s="1">
        <f t="shared" si="4"/>
        <v>12.483859556027241</v>
      </c>
      <c r="V10" s="1">
        <v>1.5911999999999999</v>
      </c>
      <c r="W10" s="1">
        <v>1.599</v>
      </c>
      <c r="X10" s="1">
        <v>4.2455999999999996</v>
      </c>
      <c r="Y10" s="1">
        <v>5.1863999999999999</v>
      </c>
      <c r="Z10" s="1">
        <v>5.1638000000000002</v>
      </c>
      <c r="AA10" s="1">
        <v>4.2687999999999997</v>
      </c>
      <c r="AB10" s="1">
        <v>4.1374000000000004</v>
      </c>
      <c r="AC10" s="1">
        <v>3.7877999999999998</v>
      </c>
      <c r="AD10" s="1">
        <v>4.3263999999999996</v>
      </c>
      <c r="AE10" s="1">
        <v>6.0389999999999997</v>
      </c>
      <c r="AF10" s="29" t="s">
        <v>45</v>
      </c>
      <c r="AG10" s="1">
        <f>G10*Q10</f>
        <v>11.379999999999995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37</v>
      </c>
      <c r="C11" s="1">
        <v>144.98400000000001</v>
      </c>
      <c r="D11" s="1">
        <v>40.338000000000001</v>
      </c>
      <c r="E11" s="1">
        <v>128.77199999999999</v>
      </c>
      <c r="F11" s="1">
        <v>53.835999999999999</v>
      </c>
      <c r="G11" s="7">
        <v>1</v>
      </c>
      <c r="H11" s="1" t="e">
        <v>#N/A</v>
      </c>
      <c r="I11" s="1" t="s">
        <v>40</v>
      </c>
      <c r="J11" s="1">
        <v>83.8</v>
      </c>
      <c r="K11" s="1">
        <f t="shared" si="0"/>
        <v>44.971999999999994</v>
      </c>
      <c r="L11" s="1">
        <f t="shared" si="1"/>
        <v>88.433999999999997</v>
      </c>
      <c r="M11" s="1">
        <v>40.338000000000001</v>
      </c>
      <c r="N11" s="1">
        <v>110</v>
      </c>
      <c r="O11" s="1">
        <v>70</v>
      </c>
      <c r="P11" s="1">
        <f t="shared" si="2"/>
        <v>17.686799999999998</v>
      </c>
      <c r="Q11" s="5">
        <f t="shared" si="5"/>
        <v>13.77919999999996</v>
      </c>
      <c r="R11" s="5"/>
      <c r="S11" s="1"/>
      <c r="T11" s="1">
        <f t="shared" si="3"/>
        <v>14</v>
      </c>
      <c r="U11" s="1">
        <f t="shared" si="4"/>
        <v>13.220933125268564</v>
      </c>
      <c r="V11" s="1">
        <v>21.703600000000002</v>
      </c>
      <c r="W11" s="1">
        <v>16.504000000000001</v>
      </c>
      <c r="X11" s="1">
        <v>10.8466</v>
      </c>
      <c r="Y11" s="1">
        <v>14.8752</v>
      </c>
      <c r="Z11" s="1">
        <v>34.717199999999998</v>
      </c>
      <c r="AA11" s="1">
        <v>19.171600000000002</v>
      </c>
      <c r="AB11" s="1">
        <v>20.121600000000001</v>
      </c>
      <c r="AC11" s="1">
        <v>17.269600000000001</v>
      </c>
      <c r="AD11" s="1">
        <v>24.165199999999999</v>
      </c>
      <c r="AE11" s="1">
        <v>21.401199999999999</v>
      </c>
      <c r="AF11" s="1"/>
      <c r="AG11" s="1">
        <f>G11*Q11</f>
        <v>13.77919999999996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10.022</v>
      </c>
      <c r="D12" s="1">
        <v>161.74700000000001</v>
      </c>
      <c r="E12" s="1">
        <v>25.686</v>
      </c>
      <c r="F12" s="1">
        <v>129.29499999999999</v>
      </c>
      <c r="G12" s="7">
        <v>1</v>
      </c>
      <c r="H12" s="1">
        <v>60</v>
      </c>
      <c r="I12" s="1" t="s">
        <v>44</v>
      </c>
      <c r="J12" s="1">
        <v>41.9</v>
      </c>
      <c r="K12" s="1">
        <f t="shared" si="0"/>
        <v>-16.213999999999999</v>
      </c>
      <c r="L12" s="1">
        <f t="shared" si="1"/>
        <v>25.686</v>
      </c>
      <c r="M12" s="1"/>
      <c r="N12" s="1">
        <v>0</v>
      </c>
      <c r="O12" s="1"/>
      <c r="P12" s="1">
        <f t="shared" si="2"/>
        <v>5.1372</v>
      </c>
      <c r="Q12" s="5"/>
      <c r="R12" s="5"/>
      <c r="S12" s="1"/>
      <c r="T12" s="1">
        <f t="shared" si="3"/>
        <v>25.168379662072724</v>
      </c>
      <c r="U12" s="1">
        <f t="shared" si="4"/>
        <v>25.168379662072724</v>
      </c>
      <c r="V12" s="1">
        <v>10.023999999999999</v>
      </c>
      <c r="W12" s="1">
        <v>16.4724</v>
      </c>
      <c r="X12" s="1">
        <v>7.3246000000000002</v>
      </c>
      <c r="Y12" s="1">
        <v>11.2248</v>
      </c>
      <c r="Z12" s="1">
        <v>14.103400000000001</v>
      </c>
      <c r="AA12" s="1">
        <v>18.014199999999999</v>
      </c>
      <c r="AB12" s="1">
        <v>19.323799999999999</v>
      </c>
      <c r="AC12" s="1">
        <v>15.6462</v>
      </c>
      <c r="AD12" s="1">
        <v>12.8026</v>
      </c>
      <c r="AE12" s="1">
        <v>25.327200000000001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49</v>
      </c>
      <c r="B13" s="10" t="s">
        <v>37</v>
      </c>
      <c r="C13" s="10"/>
      <c r="D13" s="10">
        <v>30.303000000000001</v>
      </c>
      <c r="E13" s="10">
        <v>30.303000000000001</v>
      </c>
      <c r="F13" s="10"/>
      <c r="G13" s="11">
        <v>0</v>
      </c>
      <c r="H13" s="10" t="e">
        <v>#N/A</v>
      </c>
      <c r="I13" s="10" t="s">
        <v>52</v>
      </c>
      <c r="J13" s="10"/>
      <c r="K13" s="10">
        <f t="shared" si="0"/>
        <v>30.303000000000001</v>
      </c>
      <c r="L13" s="10">
        <f t="shared" si="1"/>
        <v>0</v>
      </c>
      <c r="M13" s="10">
        <v>30.303000000000001</v>
      </c>
      <c r="N13" s="10"/>
      <c r="O13" s="10"/>
      <c r="P13" s="10">
        <f t="shared" si="2"/>
        <v>0</v>
      </c>
      <c r="Q13" s="12"/>
      <c r="R13" s="12"/>
      <c r="S13" s="10"/>
      <c r="T13" s="10" t="e">
        <f t="shared" si="3"/>
        <v>#DIV/0!</v>
      </c>
      <c r="U13" s="10" t="e">
        <f t="shared" si="4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/>
      <c r="AG13" s="1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37</v>
      </c>
      <c r="C14" s="1">
        <v>494.65800000000002</v>
      </c>
      <c r="D14" s="1">
        <v>50.100999999999999</v>
      </c>
      <c r="E14" s="1">
        <v>258.97300000000001</v>
      </c>
      <c r="F14" s="1">
        <v>277.57</v>
      </c>
      <c r="G14" s="7">
        <v>1</v>
      </c>
      <c r="H14" s="1">
        <v>60</v>
      </c>
      <c r="I14" s="1" t="s">
        <v>44</v>
      </c>
      <c r="J14" s="1">
        <v>250.7</v>
      </c>
      <c r="K14" s="1">
        <f t="shared" si="0"/>
        <v>8.2730000000000246</v>
      </c>
      <c r="L14" s="1">
        <f t="shared" si="1"/>
        <v>258.97300000000001</v>
      </c>
      <c r="M14" s="1"/>
      <c r="N14" s="1">
        <v>150</v>
      </c>
      <c r="O14" s="1">
        <v>150</v>
      </c>
      <c r="P14" s="1">
        <f t="shared" si="2"/>
        <v>51.794600000000003</v>
      </c>
      <c r="Q14" s="5">
        <f t="shared" ref="Q14:Q19" si="6">14*P14-O14-N14-F14</f>
        <v>147.55440000000004</v>
      </c>
      <c r="R14" s="5"/>
      <c r="S14" s="1"/>
      <c r="T14" s="1">
        <f t="shared" si="3"/>
        <v>13.999999999999998</v>
      </c>
      <c r="U14" s="1">
        <f t="shared" si="4"/>
        <v>11.151162476397152</v>
      </c>
      <c r="V14" s="1">
        <v>54.423999999999999</v>
      </c>
      <c r="W14" s="1">
        <v>47.394800000000011</v>
      </c>
      <c r="X14" s="1">
        <v>46.546599999999998</v>
      </c>
      <c r="Y14" s="1">
        <v>53.948</v>
      </c>
      <c r="Z14" s="1">
        <v>100.0104</v>
      </c>
      <c r="AA14" s="1">
        <v>55.921799999999998</v>
      </c>
      <c r="AB14" s="1">
        <v>60.629399999999997</v>
      </c>
      <c r="AC14" s="1">
        <v>56.204999999999998</v>
      </c>
      <c r="AD14" s="1">
        <v>55.48</v>
      </c>
      <c r="AE14" s="1">
        <v>73.773200000000003</v>
      </c>
      <c r="AF14" s="29" t="s">
        <v>45</v>
      </c>
      <c r="AG14" s="1">
        <f>G14*Q14</f>
        <v>147.55440000000004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39</v>
      </c>
      <c r="C15" s="1">
        <v>364</v>
      </c>
      <c r="D15" s="1">
        <v>144</v>
      </c>
      <c r="E15" s="1">
        <v>260</v>
      </c>
      <c r="F15" s="1">
        <v>218</v>
      </c>
      <c r="G15" s="7">
        <v>0.25</v>
      </c>
      <c r="H15" s="1">
        <v>120</v>
      </c>
      <c r="I15" s="1" t="s">
        <v>40</v>
      </c>
      <c r="J15" s="1">
        <v>149</v>
      </c>
      <c r="K15" s="1">
        <f t="shared" si="0"/>
        <v>111</v>
      </c>
      <c r="L15" s="1">
        <f t="shared" si="1"/>
        <v>132</v>
      </c>
      <c r="M15" s="1">
        <v>128</v>
      </c>
      <c r="N15" s="1">
        <v>140</v>
      </c>
      <c r="O15" s="1"/>
      <c r="P15" s="1">
        <f t="shared" si="2"/>
        <v>26.4</v>
      </c>
      <c r="Q15" s="5">
        <f>15*P15-O15-N15-F15</f>
        <v>38</v>
      </c>
      <c r="R15" s="5"/>
      <c r="S15" s="1"/>
      <c r="T15" s="1">
        <f t="shared" si="3"/>
        <v>15</v>
      </c>
      <c r="U15" s="1">
        <f t="shared" si="4"/>
        <v>13.560606060606061</v>
      </c>
      <c r="V15" s="1">
        <v>33.200000000000003</v>
      </c>
      <c r="W15" s="1">
        <v>18</v>
      </c>
      <c r="X15" s="1">
        <v>33.6</v>
      </c>
      <c r="Y15" s="1">
        <v>25.8</v>
      </c>
      <c r="Z15" s="1">
        <v>61.8</v>
      </c>
      <c r="AA15" s="1">
        <v>28.8</v>
      </c>
      <c r="AB15" s="1">
        <v>33.200000000000003</v>
      </c>
      <c r="AC15" s="1">
        <v>21</v>
      </c>
      <c r="AD15" s="1">
        <v>33</v>
      </c>
      <c r="AE15" s="1">
        <v>48.4</v>
      </c>
      <c r="AF15" s="1"/>
      <c r="AG15" s="1">
        <f>G15*Q15</f>
        <v>9.5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136.57</v>
      </c>
      <c r="D16" s="1">
        <v>91.268000000000001</v>
      </c>
      <c r="E16" s="1">
        <v>59.264000000000003</v>
      </c>
      <c r="F16" s="1">
        <v>161.32</v>
      </c>
      <c r="G16" s="7">
        <v>1</v>
      </c>
      <c r="H16" s="1">
        <v>60</v>
      </c>
      <c r="I16" s="1" t="s">
        <v>40</v>
      </c>
      <c r="J16" s="1">
        <v>63.4</v>
      </c>
      <c r="K16" s="1">
        <f t="shared" si="0"/>
        <v>-4.1359999999999957</v>
      </c>
      <c r="L16" s="1">
        <f t="shared" si="1"/>
        <v>59.264000000000003</v>
      </c>
      <c r="M16" s="1"/>
      <c r="N16" s="1">
        <v>60</v>
      </c>
      <c r="O16" s="1"/>
      <c r="P16" s="1">
        <f t="shared" si="2"/>
        <v>11.8528</v>
      </c>
      <c r="Q16" s="5"/>
      <c r="R16" s="5"/>
      <c r="S16" s="1"/>
      <c r="T16" s="1">
        <f t="shared" si="3"/>
        <v>18.672381209503239</v>
      </c>
      <c r="U16" s="1">
        <f t="shared" si="4"/>
        <v>18.672381209503239</v>
      </c>
      <c r="V16" s="1">
        <v>18.816400000000002</v>
      </c>
      <c r="W16" s="1">
        <v>18.189599999999999</v>
      </c>
      <c r="X16" s="1">
        <v>9.7899999999999991</v>
      </c>
      <c r="Y16" s="1">
        <v>13.878399999999999</v>
      </c>
      <c r="Z16" s="1">
        <v>30.363199999999999</v>
      </c>
      <c r="AA16" s="1">
        <v>16.809799999999999</v>
      </c>
      <c r="AB16" s="1">
        <v>31.5974</v>
      </c>
      <c r="AC16" s="1">
        <v>18.5518</v>
      </c>
      <c r="AD16" s="1">
        <v>24.547999999999998</v>
      </c>
      <c r="AE16" s="1">
        <v>21.572199999999999</v>
      </c>
      <c r="AF16" s="31" t="s">
        <v>42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39</v>
      </c>
      <c r="C17" s="1">
        <v>423</v>
      </c>
      <c r="D17" s="1">
        <v>169</v>
      </c>
      <c r="E17" s="1">
        <v>314</v>
      </c>
      <c r="F17" s="1">
        <v>255</v>
      </c>
      <c r="G17" s="7">
        <v>0.25</v>
      </c>
      <c r="H17" s="1">
        <v>120</v>
      </c>
      <c r="I17" s="1" t="s">
        <v>40</v>
      </c>
      <c r="J17" s="1">
        <v>180</v>
      </c>
      <c r="K17" s="1">
        <f t="shared" si="0"/>
        <v>134</v>
      </c>
      <c r="L17" s="1">
        <f t="shared" si="1"/>
        <v>162</v>
      </c>
      <c r="M17" s="1">
        <v>152</v>
      </c>
      <c r="N17" s="1">
        <v>100</v>
      </c>
      <c r="O17" s="1">
        <v>90</v>
      </c>
      <c r="P17" s="1">
        <f t="shared" si="2"/>
        <v>32.4</v>
      </c>
      <c r="Q17" s="5">
        <f>15*P17-O17-N17-F17</f>
        <v>41</v>
      </c>
      <c r="R17" s="5"/>
      <c r="S17" s="1"/>
      <c r="T17" s="1">
        <f t="shared" si="3"/>
        <v>15</v>
      </c>
      <c r="U17" s="1">
        <f t="shared" si="4"/>
        <v>13.734567901234568</v>
      </c>
      <c r="V17" s="1">
        <v>41</v>
      </c>
      <c r="W17" s="1">
        <v>28.6</v>
      </c>
      <c r="X17" s="1">
        <v>40.4</v>
      </c>
      <c r="Y17" s="1">
        <v>51.2</v>
      </c>
      <c r="Z17" s="1">
        <v>24.2</v>
      </c>
      <c r="AA17" s="1">
        <v>24.4</v>
      </c>
      <c r="AB17" s="1">
        <v>62.2</v>
      </c>
      <c r="AC17" s="1">
        <v>22</v>
      </c>
      <c r="AD17" s="1">
        <v>25.6</v>
      </c>
      <c r="AE17" s="1">
        <v>45.8</v>
      </c>
      <c r="AF17" s="1"/>
      <c r="AG17" s="1">
        <f>G17*Q17</f>
        <v>10.25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39</v>
      </c>
      <c r="C18" s="1">
        <v>72</v>
      </c>
      <c r="D18" s="1">
        <v>91</v>
      </c>
      <c r="E18" s="1">
        <v>59</v>
      </c>
      <c r="F18" s="1">
        <v>99</v>
      </c>
      <c r="G18" s="7">
        <v>0.4</v>
      </c>
      <c r="H18" s="1">
        <v>60</v>
      </c>
      <c r="I18" s="1" t="s">
        <v>40</v>
      </c>
      <c r="J18" s="1">
        <v>63</v>
      </c>
      <c r="K18" s="1">
        <f t="shared" si="0"/>
        <v>-4</v>
      </c>
      <c r="L18" s="1">
        <f t="shared" si="1"/>
        <v>59</v>
      </c>
      <c r="M18" s="1"/>
      <c r="N18" s="1">
        <v>12</v>
      </c>
      <c r="O18" s="1"/>
      <c r="P18" s="1">
        <f t="shared" si="2"/>
        <v>11.8</v>
      </c>
      <c r="Q18" s="5">
        <f t="shared" si="6"/>
        <v>54.200000000000017</v>
      </c>
      <c r="R18" s="5"/>
      <c r="S18" s="1"/>
      <c r="T18" s="1">
        <f t="shared" si="3"/>
        <v>14</v>
      </c>
      <c r="U18" s="1">
        <f t="shared" si="4"/>
        <v>9.4067796610169481</v>
      </c>
      <c r="V18" s="1">
        <v>11.2</v>
      </c>
      <c r="W18" s="1">
        <v>11.8</v>
      </c>
      <c r="X18" s="1">
        <v>13.4</v>
      </c>
      <c r="Y18" s="1">
        <v>12.8</v>
      </c>
      <c r="Z18" s="1">
        <v>11</v>
      </c>
      <c r="AA18" s="1">
        <v>16.600000000000001</v>
      </c>
      <c r="AB18" s="1">
        <v>11.8</v>
      </c>
      <c r="AC18" s="1">
        <v>10.199999999999999</v>
      </c>
      <c r="AD18" s="1">
        <v>12</v>
      </c>
      <c r="AE18" s="1">
        <v>15.6</v>
      </c>
      <c r="AF18" s="1"/>
      <c r="AG18" s="1">
        <f>G18*Q18</f>
        <v>21.680000000000007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261.74099999999999</v>
      </c>
      <c r="D19" s="1">
        <v>435.25</v>
      </c>
      <c r="E19" s="1">
        <v>285.85000000000002</v>
      </c>
      <c r="F19" s="1">
        <v>364.80200000000002</v>
      </c>
      <c r="G19" s="7">
        <v>1</v>
      </c>
      <c r="H19" s="1">
        <v>45</v>
      </c>
      <c r="I19" s="1" t="s">
        <v>57</v>
      </c>
      <c r="J19" s="1">
        <v>271.8</v>
      </c>
      <c r="K19" s="1">
        <f t="shared" si="0"/>
        <v>14.050000000000011</v>
      </c>
      <c r="L19" s="1">
        <f t="shared" si="1"/>
        <v>285.85000000000002</v>
      </c>
      <c r="M19" s="1"/>
      <c r="N19" s="1">
        <v>80</v>
      </c>
      <c r="O19" s="1"/>
      <c r="P19" s="1">
        <f t="shared" si="2"/>
        <v>57.17</v>
      </c>
      <c r="Q19" s="5">
        <f t="shared" si="6"/>
        <v>355.57799999999997</v>
      </c>
      <c r="R19" s="5"/>
      <c r="S19" s="1"/>
      <c r="T19" s="1">
        <f t="shared" si="3"/>
        <v>14</v>
      </c>
      <c r="U19" s="1">
        <f t="shared" si="4"/>
        <v>7.7803393388140636</v>
      </c>
      <c r="V19" s="1">
        <v>47.156799999999997</v>
      </c>
      <c r="W19" s="1">
        <v>55.413400000000003</v>
      </c>
      <c r="X19" s="1">
        <v>55.908799999999999</v>
      </c>
      <c r="Y19" s="1">
        <v>56.091200000000001</v>
      </c>
      <c r="Z19" s="1">
        <v>67.593400000000003</v>
      </c>
      <c r="AA19" s="1">
        <v>82.532600000000002</v>
      </c>
      <c r="AB19" s="1">
        <v>68.058400000000006</v>
      </c>
      <c r="AC19" s="1">
        <v>61.456600000000002</v>
      </c>
      <c r="AD19" s="1">
        <v>72.413600000000002</v>
      </c>
      <c r="AE19" s="1">
        <v>87.378600000000006</v>
      </c>
      <c r="AF19" s="1"/>
      <c r="AG19" s="1">
        <f>G19*Q19</f>
        <v>355.57799999999997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58</v>
      </c>
      <c r="B20" s="10" t="s">
        <v>39</v>
      </c>
      <c r="C20" s="10"/>
      <c r="D20" s="10">
        <v>240</v>
      </c>
      <c r="E20" s="10">
        <v>240</v>
      </c>
      <c r="F20" s="10"/>
      <c r="G20" s="11">
        <v>0</v>
      </c>
      <c r="H20" s="10" t="e">
        <v>#N/A</v>
      </c>
      <c r="I20" s="10" t="s">
        <v>52</v>
      </c>
      <c r="J20" s="10"/>
      <c r="K20" s="10">
        <f t="shared" si="0"/>
        <v>240</v>
      </c>
      <c r="L20" s="10">
        <f t="shared" si="1"/>
        <v>0</v>
      </c>
      <c r="M20" s="10">
        <v>240</v>
      </c>
      <c r="N20" s="10"/>
      <c r="O20" s="10"/>
      <c r="P20" s="10">
        <f t="shared" si="2"/>
        <v>0</v>
      </c>
      <c r="Q20" s="12"/>
      <c r="R20" s="12"/>
      <c r="S20" s="10"/>
      <c r="T20" s="10" t="e">
        <f t="shared" si="3"/>
        <v>#DIV/0!</v>
      </c>
      <c r="U20" s="10" t="e">
        <f t="shared" si="4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/>
      <c r="AG20" s="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39</v>
      </c>
      <c r="C21" s="1">
        <v>265</v>
      </c>
      <c r="D21" s="1">
        <v>128</v>
      </c>
      <c r="E21" s="1">
        <v>301</v>
      </c>
      <c r="F21" s="1">
        <v>42</v>
      </c>
      <c r="G21" s="7">
        <v>0.12</v>
      </c>
      <c r="H21" s="1">
        <v>60</v>
      </c>
      <c r="I21" s="1" t="s">
        <v>40</v>
      </c>
      <c r="J21" s="1">
        <v>273</v>
      </c>
      <c r="K21" s="1">
        <f t="shared" si="0"/>
        <v>28</v>
      </c>
      <c r="L21" s="1">
        <f t="shared" si="1"/>
        <v>221</v>
      </c>
      <c r="M21" s="1">
        <v>80</v>
      </c>
      <c r="N21" s="1">
        <v>250</v>
      </c>
      <c r="O21" s="1">
        <v>220</v>
      </c>
      <c r="P21" s="1">
        <f t="shared" si="2"/>
        <v>44.2</v>
      </c>
      <c r="Q21" s="5">
        <f t="shared" ref="Q21:Q27" si="7">14*P21-O21-N21-F21</f>
        <v>106.80000000000007</v>
      </c>
      <c r="R21" s="5"/>
      <c r="S21" s="1"/>
      <c r="T21" s="1">
        <f t="shared" si="3"/>
        <v>14</v>
      </c>
      <c r="U21" s="1">
        <f t="shared" si="4"/>
        <v>11.583710407239819</v>
      </c>
      <c r="V21" s="1">
        <v>49.6</v>
      </c>
      <c r="W21" s="1">
        <v>30.2</v>
      </c>
      <c r="X21" s="1">
        <v>44.8</v>
      </c>
      <c r="Y21" s="1">
        <v>49.8</v>
      </c>
      <c r="Z21" s="1">
        <v>67.2</v>
      </c>
      <c r="AA21" s="1">
        <v>46.2</v>
      </c>
      <c r="AB21" s="1">
        <v>49.8</v>
      </c>
      <c r="AC21" s="1">
        <v>56.6</v>
      </c>
      <c r="AD21" s="1">
        <v>53.4</v>
      </c>
      <c r="AE21" s="1">
        <v>58.8</v>
      </c>
      <c r="AF21" s="1"/>
      <c r="AG21" s="1">
        <f>G21*Q21</f>
        <v>12.816000000000008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39</v>
      </c>
      <c r="C22" s="1">
        <v>481</v>
      </c>
      <c r="D22" s="1">
        <v>65</v>
      </c>
      <c r="E22" s="1">
        <v>222</v>
      </c>
      <c r="F22" s="1">
        <v>297</v>
      </c>
      <c r="G22" s="7">
        <v>0.25</v>
      </c>
      <c r="H22" s="1">
        <v>120</v>
      </c>
      <c r="I22" s="1" t="s">
        <v>40</v>
      </c>
      <c r="J22" s="1">
        <v>196</v>
      </c>
      <c r="K22" s="1">
        <f t="shared" si="0"/>
        <v>26</v>
      </c>
      <c r="L22" s="1">
        <f t="shared" si="1"/>
        <v>174</v>
      </c>
      <c r="M22" s="1">
        <v>48</v>
      </c>
      <c r="N22" s="1">
        <v>150</v>
      </c>
      <c r="O22" s="1"/>
      <c r="P22" s="1">
        <f t="shared" si="2"/>
        <v>34.799999999999997</v>
      </c>
      <c r="Q22" s="5">
        <f t="shared" ref="Q22:Q23" si="8">15*P22-O22-N22-F22</f>
        <v>75</v>
      </c>
      <c r="R22" s="5"/>
      <c r="S22" s="1"/>
      <c r="T22" s="1">
        <f t="shared" si="3"/>
        <v>15.000000000000002</v>
      </c>
      <c r="U22" s="1">
        <f t="shared" si="4"/>
        <v>12.844827586206897</v>
      </c>
      <c r="V22" s="1">
        <v>40.799999999999997</v>
      </c>
      <c r="W22" s="1">
        <v>34</v>
      </c>
      <c r="X22" s="1">
        <v>38.6</v>
      </c>
      <c r="Y22" s="1">
        <v>55.8</v>
      </c>
      <c r="Z22" s="1">
        <v>39</v>
      </c>
      <c r="AA22" s="1">
        <v>28.6</v>
      </c>
      <c r="AB22" s="1">
        <v>58</v>
      </c>
      <c r="AC22" s="1">
        <v>24.6</v>
      </c>
      <c r="AD22" s="1">
        <v>37.4</v>
      </c>
      <c r="AE22" s="1">
        <v>47.4</v>
      </c>
      <c r="AF22" s="1"/>
      <c r="AG22" s="1">
        <f>G22*Q22</f>
        <v>18.75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37</v>
      </c>
      <c r="C23" s="1">
        <v>22.96</v>
      </c>
      <c r="D23" s="1"/>
      <c r="E23" s="1">
        <v>15.661</v>
      </c>
      <c r="F23" s="1">
        <v>4.79</v>
      </c>
      <c r="G23" s="7">
        <v>1</v>
      </c>
      <c r="H23" s="1">
        <v>120</v>
      </c>
      <c r="I23" s="1" t="s">
        <v>40</v>
      </c>
      <c r="J23" s="1">
        <v>16.8</v>
      </c>
      <c r="K23" s="1">
        <f t="shared" si="0"/>
        <v>-1.1390000000000011</v>
      </c>
      <c r="L23" s="1">
        <f t="shared" si="1"/>
        <v>15.661</v>
      </c>
      <c r="M23" s="1"/>
      <c r="N23" s="1">
        <v>0</v>
      </c>
      <c r="O23" s="1"/>
      <c r="P23" s="1">
        <f t="shared" si="2"/>
        <v>3.1322000000000001</v>
      </c>
      <c r="Q23" s="5">
        <f>14*P23-O23-N23-F23</f>
        <v>39.0608</v>
      </c>
      <c r="R23" s="5"/>
      <c r="S23" s="1"/>
      <c r="T23" s="1">
        <f t="shared" si="3"/>
        <v>14</v>
      </c>
      <c r="U23" s="1">
        <f t="shared" si="4"/>
        <v>1.5292765468360896</v>
      </c>
      <c r="V23" s="1">
        <v>0.98520000000000008</v>
      </c>
      <c r="W23" s="1">
        <v>1.924800000000001</v>
      </c>
      <c r="X23" s="1">
        <v>3.1459999999999999</v>
      </c>
      <c r="Y23" s="1">
        <v>3.9842</v>
      </c>
      <c r="Z23" s="1">
        <v>2.4923999999999999</v>
      </c>
      <c r="AA23" s="1">
        <v>2.9798</v>
      </c>
      <c r="AB23" s="1">
        <v>2.5392000000000001</v>
      </c>
      <c r="AC23" s="1">
        <v>3.1594000000000002</v>
      </c>
      <c r="AD23" s="1">
        <v>4.49</v>
      </c>
      <c r="AE23" s="1">
        <v>4.5777999999999999</v>
      </c>
      <c r="AF23" s="1"/>
      <c r="AG23" s="1">
        <f>G23*Q23</f>
        <v>39.0608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39</v>
      </c>
      <c r="C24" s="1">
        <v>635</v>
      </c>
      <c r="D24" s="1">
        <v>2</v>
      </c>
      <c r="E24" s="1">
        <v>233</v>
      </c>
      <c r="F24" s="1">
        <v>398</v>
      </c>
      <c r="G24" s="7">
        <v>0.4</v>
      </c>
      <c r="H24" s="1">
        <v>45</v>
      </c>
      <c r="I24" s="1" t="s">
        <v>40</v>
      </c>
      <c r="J24" s="1">
        <v>232</v>
      </c>
      <c r="K24" s="1">
        <f t="shared" si="0"/>
        <v>1</v>
      </c>
      <c r="L24" s="1">
        <f t="shared" si="1"/>
        <v>233</v>
      </c>
      <c r="M24" s="1"/>
      <c r="N24" s="1">
        <v>0</v>
      </c>
      <c r="O24" s="1"/>
      <c r="P24" s="1">
        <f t="shared" si="2"/>
        <v>46.6</v>
      </c>
      <c r="Q24" s="5">
        <f t="shared" si="7"/>
        <v>254.39999999999998</v>
      </c>
      <c r="R24" s="5"/>
      <c r="S24" s="1"/>
      <c r="T24" s="1">
        <f t="shared" si="3"/>
        <v>13.999999999999998</v>
      </c>
      <c r="U24" s="1">
        <f t="shared" si="4"/>
        <v>8.540772532188841</v>
      </c>
      <c r="V24" s="1">
        <v>40.4</v>
      </c>
      <c r="W24" s="1">
        <v>26.2</v>
      </c>
      <c r="X24" s="1">
        <v>26.2</v>
      </c>
      <c r="Y24" s="1">
        <v>74.2</v>
      </c>
      <c r="Z24" s="1">
        <v>21.2</v>
      </c>
      <c r="AA24" s="1">
        <v>1.8</v>
      </c>
      <c r="AB24" s="1">
        <v>69.8</v>
      </c>
      <c r="AC24" s="1">
        <v>22.4</v>
      </c>
      <c r="AD24" s="1">
        <v>31.4</v>
      </c>
      <c r="AE24" s="1">
        <v>35.4</v>
      </c>
      <c r="AF24" s="1"/>
      <c r="AG24" s="1">
        <f>G24*Q24</f>
        <v>101.75999999999999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40.774000000000001</v>
      </c>
      <c r="D25" s="1">
        <v>310.11700000000002</v>
      </c>
      <c r="E25" s="1">
        <v>101.914</v>
      </c>
      <c r="F25" s="1">
        <v>236.214</v>
      </c>
      <c r="G25" s="7">
        <v>1</v>
      </c>
      <c r="H25" s="1">
        <v>60</v>
      </c>
      <c r="I25" s="1" t="s">
        <v>44</v>
      </c>
      <c r="J25" s="1">
        <v>116.9</v>
      </c>
      <c r="K25" s="1">
        <f t="shared" si="0"/>
        <v>-14.986000000000004</v>
      </c>
      <c r="L25" s="1">
        <f t="shared" si="1"/>
        <v>101.914</v>
      </c>
      <c r="M25" s="1"/>
      <c r="N25" s="1">
        <v>140</v>
      </c>
      <c r="O25" s="1"/>
      <c r="P25" s="1">
        <f t="shared" si="2"/>
        <v>20.3828</v>
      </c>
      <c r="Q25" s="5"/>
      <c r="R25" s="5"/>
      <c r="S25" s="1"/>
      <c r="T25" s="1">
        <f t="shared" si="3"/>
        <v>18.457424887650372</v>
      </c>
      <c r="U25" s="1">
        <f t="shared" si="4"/>
        <v>18.457424887650372</v>
      </c>
      <c r="V25" s="1">
        <v>31.780799999999999</v>
      </c>
      <c r="W25" s="1">
        <v>29.873799999999999</v>
      </c>
      <c r="X25" s="1">
        <v>30.773399999999999</v>
      </c>
      <c r="Y25" s="1">
        <v>33.688000000000002</v>
      </c>
      <c r="Z25" s="1">
        <v>41.630600000000001</v>
      </c>
      <c r="AA25" s="1">
        <v>46.5672</v>
      </c>
      <c r="AB25" s="1">
        <v>45.295400000000001</v>
      </c>
      <c r="AC25" s="1">
        <v>36.093200000000003</v>
      </c>
      <c r="AD25" s="1">
        <v>49.101999999999997</v>
      </c>
      <c r="AE25" s="1">
        <v>51.592599999999997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39</v>
      </c>
      <c r="C26" s="1">
        <v>251</v>
      </c>
      <c r="D26" s="1"/>
      <c r="E26" s="1">
        <v>99</v>
      </c>
      <c r="F26" s="1">
        <v>143</v>
      </c>
      <c r="G26" s="7">
        <v>0.22</v>
      </c>
      <c r="H26" s="1">
        <v>120</v>
      </c>
      <c r="I26" s="1" t="s">
        <v>40</v>
      </c>
      <c r="J26" s="1">
        <v>101</v>
      </c>
      <c r="K26" s="1">
        <f t="shared" si="0"/>
        <v>-2</v>
      </c>
      <c r="L26" s="1">
        <f t="shared" si="1"/>
        <v>99</v>
      </c>
      <c r="M26" s="1"/>
      <c r="N26" s="1">
        <v>60</v>
      </c>
      <c r="O26" s="1">
        <v>40</v>
      </c>
      <c r="P26" s="1">
        <f t="shared" si="2"/>
        <v>19.8</v>
      </c>
      <c r="Q26" s="5">
        <f>15*P26-O26-N26-F26</f>
        <v>54</v>
      </c>
      <c r="R26" s="5"/>
      <c r="S26" s="1"/>
      <c r="T26" s="1">
        <f t="shared" si="3"/>
        <v>15</v>
      </c>
      <c r="U26" s="1">
        <f t="shared" si="4"/>
        <v>12.272727272727272</v>
      </c>
      <c r="V26" s="1">
        <v>22.8</v>
      </c>
      <c r="W26" s="1">
        <v>17.2</v>
      </c>
      <c r="X26" s="1">
        <v>18.399999999999999</v>
      </c>
      <c r="Y26" s="1">
        <v>26.4</v>
      </c>
      <c r="Z26" s="1">
        <v>21.4</v>
      </c>
      <c r="AA26" s="1">
        <v>11.6</v>
      </c>
      <c r="AB26" s="1">
        <v>32.6</v>
      </c>
      <c r="AC26" s="1">
        <v>21.2</v>
      </c>
      <c r="AD26" s="1">
        <v>26</v>
      </c>
      <c r="AE26" s="1">
        <v>23.4</v>
      </c>
      <c r="AF26" s="1"/>
      <c r="AG26" s="1">
        <f>G26*Q26</f>
        <v>11.88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39</v>
      </c>
      <c r="C27" s="1"/>
      <c r="D27" s="1">
        <v>176</v>
      </c>
      <c r="E27" s="1">
        <v>74</v>
      </c>
      <c r="F27" s="1">
        <v>95</v>
      </c>
      <c r="G27" s="7">
        <v>0.33</v>
      </c>
      <c r="H27" s="1">
        <v>45</v>
      </c>
      <c r="I27" s="1" t="s">
        <v>40</v>
      </c>
      <c r="J27" s="1">
        <v>35</v>
      </c>
      <c r="K27" s="1">
        <f t="shared" si="0"/>
        <v>39</v>
      </c>
      <c r="L27" s="1">
        <f t="shared" si="1"/>
        <v>34</v>
      </c>
      <c r="M27" s="1">
        <v>40</v>
      </c>
      <c r="N27" s="1">
        <v>120</v>
      </c>
      <c r="O27" s="1">
        <v>100</v>
      </c>
      <c r="P27" s="1">
        <f t="shared" si="2"/>
        <v>6.8</v>
      </c>
      <c r="Q27" s="5"/>
      <c r="R27" s="5"/>
      <c r="S27" s="1"/>
      <c r="T27" s="1">
        <f t="shared" si="3"/>
        <v>46.32352941176471</v>
      </c>
      <c r="U27" s="1">
        <f t="shared" si="4"/>
        <v>46.32352941176471</v>
      </c>
      <c r="V27" s="1">
        <v>25.2</v>
      </c>
      <c r="W27" s="1">
        <v>16</v>
      </c>
      <c r="X27" s="1">
        <v>13.4</v>
      </c>
      <c r="Y27" s="1">
        <v>18.399999999999999</v>
      </c>
      <c r="Z27" s="1">
        <v>9.4</v>
      </c>
      <c r="AA27" s="1">
        <v>16</v>
      </c>
      <c r="AB27" s="1">
        <v>9.4</v>
      </c>
      <c r="AC27" s="1">
        <v>9.4</v>
      </c>
      <c r="AD27" s="1">
        <v>8.8000000000000007</v>
      </c>
      <c r="AE27" s="1">
        <v>-2.4</v>
      </c>
      <c r="AF27" s="1" t="s">
        <v>66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67</v>
      </c>
      <c r="B28" s="10" t="s">
        <v>39</v>
      </c>
      <c r="C28" s="10"/>
      <c r="D28" s="10">
        <v>60</v>
      </c>
      <c r="E28" s="10">
        <v>60</v>
      </c>
      <c r="F28" s="10"/>
      <c r="G28" s="11">
        <v>0</v>
      </c>
      <c r="H28" s="10" t="e">
        <v>#N/A</v>
      </c>
      <c r="I28" s="10" t="s">
        <v>52</v>
      </c>
      <c r="J28" s="10"/>
      <c r="K28" s="10">
        <f t="shared" si="0"/>
        <v>60</v>
      </c>
      <c r="L28" s="10">
        <f t="shared" si="1"/>
        <v>0</v>
      </c>
      <c r="M28" s="10">
        <v>60</v>
      </c>
      <c r="N28" s="10"/>
      <c r="O28" s="10"/>
      <c r="P28" s="10">
        <f t="shared" si="2"/>
        <v>0</v>
      </c>
      <c r="Q28" s="12"/>
      <c r="R28" s="12"/>
      <c r="S28" s="10"/>
      <c r="T28" s="10" t="e">
        <f t="shared" si="3"/>
        <v>#DIV/0!</v>
      </c>
      <c r="U28" s="10" t="e">
        <f t="shared" si="4"/>
        <v>#DIV/0!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/>
      <c r="AG28" s="1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39</v>
      </c>
      <c r="C29" s="1">
        <v>37</v>
      </c>
      <c r="D29" s="1">
        <v>125</v>
      </c>
      <c r="E29" s="1">
        <v>61</v>
      </c>
      <c r="F29" s="1">
        <v>90</v>
      </c>
      <c r="G29" s="7">
        <v>0.09</v>
      </c>
      <c r="H29" s="1">
        <v>45</v>
      </c>
      <c r="I29" s="1" t="s">
        <v>40</v>
      </c>
      <c r="J29" s="1">
        <v>68</v>
      </c>
      <c r="K29" s="1">
        <f t="shared" si="0"/>
        <v>-7</v>
      </c>
      <c r="L29" s="1">
        <f t="shared" si="1"/>
        <v>61</v>
      </c>
      <c r="M29" s="1"/>
      <c r="N29" s="1">
        <v>10</v>
      </c>
      <c r="O29" s="1"/>
      <c r="P29" s="1">
        <f t="shared" si="2"/>
        <v>12.2</v>
      </c>
      <c r="Q29" s="5">
        <f t="shared" ref="Q29:Q39" si="9">14*P29-O29-N29-F29</f>
        <v>70.799999999999983</v>
      </c>
      <c r="R29" s="5"/>
      <c r="S29" s="1"/>
      <c r="T29" s="1">
        <f t="shared" si="3"/>
        <v>14</v>
      </c>
      <c r="U29" s="1">
        <f t="shared" si="4"/>
        <v>8.1967213114754109</v>
      </c>
      <c r="V29" s="1">
        <v>10.199999999999999</v>
      </c>
      <c r="W29" s="1">
        <v>14</v>
      </c>
      <c r="X29" s="1">
        <v>8.1999999999999993</v>
      </c>
      <c r="Y29" s="1">
        <v>7</v>
      </c>
      <c r="Z29" s="1">
        <v>19.600000000000001</v>
      </c>
      <c r="AA29" s="1">
        <v>11.4</v>
      </c>
      <c r="AB29" s="1">
        <v>5</v>
      </c>
      <c r="AC29" s="1">
        <v>8.8000000000000007</v>
      </c>
      <c r="AD29" s="1">
        <v>17.600000000000001</v>
      </c>
      <c r="AE29" s="1">
        <v>12.2</v>
      </c>
      <c r="AF29" s="1"/>
      <c r="AG29" s="1">
        <f>G29*Q29</f>
        <v>6.3719999999999981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217.75</v>
      </c>
      <c r="D30" s="1">
        <v>680.43700000000001</v>
      </c>
      <c r="E30" s="1">
        <v>439.12400000000002</v>
      </c>
      <c r="F30" s="1">
        <v>440.28899999999999</v>
      </c>
      <c r="G30" s="7">
        <v>1</v>
      </c>
      <c r="H30" s="1">
        <v>45</v>
      </c>
      <c r="I30" s="1" t="s">
        <v>57</v>
      </c>
      <c r="J30" s="1">
        <v>276</v>
      </c>
      <c r="K30" s="1">
        <f t="shared" si="0"/>
        <v>163.12400000000002</v>
      </c>
      <c r="L30" s="1">
        <f t="shared" si="1"/>
        <v>283.01</v>
      </c>
      <c r="M30" s="1">
        <v>156.114</v>
      </c>
      <c r="N30" s="1">
        <v>80</v>
      </c>
      <c r="O30" s="1">
        <v>80</v>
      </c>
      <c r="P30" s="1">
        <f t="shared" si="2"/>
        <v>56.601999999999997</v>
      </c>
      <c r="Q30" s="5">
        <f t="shared" si="9"/>
        <v>192.13900000000001</v>
      </c>
      <c r="R30" s="5"/>
      <c r="S30" s="1"/>
      <c r="T30" s="1">
        <f t="shared" si="3"/>
        <v>14</v>
      </c>
      <c r="U30" s="1">
        <f t="shared" si="4"/>
        <v>10.605437970389739</v>
      </c>
      <c r="V30" s="1">
        <v>53.329600000000013</v>
      </c>
      <c r="W30" s="1">
        <v>57.628</v>
      </c>
      <c r="X30" s="1">
        <v>45.095399999999998</v>
      </c>
      <c r="Y30" s="1">
        <v>49.728000000000002</v>
      </c>
      <c r="Z30" s="1">
        <v>72.525199999999998</v>
      </c>
      <c r="AA30" s="1">
        <v>74.436199999999999</v>
      </c>
      <c r="AB30" s="1">
        <v>68.076800000000006</v>
      </c>
      <c r="AC30" s="1">
        <v>69.951400000000007</v>
      </c>
      <c r="AD30" s="1">
        <v>79.698599999999999</v>
      </c>
      <c r="AE30" s="1">
        <v>91.167199999999994</v>
      </c>
      <c r="AF30" s="1"/>
      <c r="AG30" s="1">
        <f>G30*Q30</f>
        <v>192.13900000000001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39</v>
      </c>
      <c r="C31" s="1">
        <v>160</v>
      </c>
      <c r="D31" s="1">
        <v>33</v>
      </c>
      <c r="E31" s="1">
        <v>62</v>
      </c>
      <c r="F31" s="1">
        <v>126</v>
      </c>
      <c r="G31" s="7">
        <v>0.4</v>
      </c>
      <c r="H31" s="1" t="e">
        <v>#N/A</v>
      </c>
      <c r="I31" s="1" t="s">
        <v>40</v>
      </c>
      <c r="J31" s="1">
        <v>65</v>
      </c>
      <c r="K31" s="1">
        <f t="shared" si="0"/>
        <v>-3</v>
      </c>
      <c r="L31" s="1">
        <f t="shared" si="1"/>
        <v>62</v>
      </c>
      <c r="M31" s="1"/>
      <c r="N31" s="1">
        <v>0</v>
      </c>
      <c r="O31" s="1"/>
      <c r="P31" s="1">
        <f t="shared" si="2"/>
        <v>12.4</v>
      </c>
      <c r="Q31" s="5">
        <f t="shared" si="9"/>
        <v>47.599999999999994</v>
      </c>
      <c r="R31" s="5"/>
      <c r="S31" s="1"/>
      <c r="T31" s="1">
        <f t="shared" si="3"/>
        <v>14</v>
      </c>
      <c r="U31" s="1">
        <f t="shared" si="4"/>
        <v>10.161290322580644</v>
      </c>
      <c r="V31" s="1">
        <v>7</v>
      </c>
      <c r="W31" s="1">
        <v>15.4</v>
      </c>
      <c r="X31" s="1">
        <v>18.399999999999999</v>
      </c>
      <c r="Y31" s="1">
        <v>11.6</v>
      </c>
      <c r="Z31" s="1">
        <v>14.4</v>
      </c>
      <c r="AA31" s="1">
        <v>26</v>
      </c>
      <c r="AB31" s="1">
        <v>15.2</v>
      </c>
      <c r="AC31" s="1">
        <v>14.4</v>
      </c>
      <c r="AD31" s="1">
        <v>21</v>
      </c>
      <c r="AE31" s="1">
        <v>20.2</v>
      </c>
      <c r="AF31" s="1"/>
      <c r="AG31" s="1">
        <f>G31*Q31</f>
        <v>19.04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39</v>
      </c>
      <c r="C32" s="1">
        <v>482</v>
      </c>
      <c r="D32" s="1">
        <v>97</v>
      </c>
      <c r="E32" s="1">
        <v>334</v>
      </c>
      <c r="F32" s="1">
        <v>230</v>
      </c>
      <c r="G32" s="7">
        <v>0.4</v>
      </c>
      <c r="H32" s="1">
        <v>60</v>
      </c>
      <c r="I32" s="1" t="s">
        <v>44</v>
      </c>
      <c r="J32" s="1">
        <v>336.3</v>
      </c>
      <c r="K32" s="1">
        <f t="shared" si="0"/>
        <v>-2.3000000000000114</v>
      </c>
      <c r="L32" s="1">
        <f t="shared" si="1"/>
        <v>334</v>
      </c>
      <c r="M32" s="1"/>
      <c r="N32" s="1">
        <v>370</v>
      </c>
      <c r="O32" s="1">
        <v>350</v>
      </c>
      <c r="P32" s="1">
        <f t="shared" si="2"/>
        <v>66.8</v>
      </c>
      <c r="Q32" s="5"/>
      <c r="R32" s="5"/>
      <c r="S32" s="1"/>
      <c r="T32" s="1">
        <f t="shared" si="3"/>
        <v>14.221556886227546</v>
      </c>
      <c r="U32" s="1">
        <f t="shared" si="4"/>
        <v>14.221556886227546</v>
      </c>
      <c r="V32" s="1">
        <v>88.2</v>
      </c>
      <c r="W32" s="1">
        <v>66.400000000000006</v>
      </c>
      <c r="X32" s="1">
        <v>84.6</v>
      </c>
      <c r="Y32" s="1">
        <v>101.2</v>
      </c>
      <c r="Z32" s="1">
        <v>59.6</v>
      </c>
      <c r="AA32" s="1">
        <v>57.2</v>
      </c>
      <c r="AB32" s="1">
        <v>125</v>
      </c>
      <c r="AC32" s="1">
        <v>46.4</v>
      </c>
      <c r="AD32" s="1">
        <v>77</v>
      </c>
      <c r="AE32" s="1">
        <v>84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39</v>
      </c>
      <c r="C33" s="1">
        <v>48</v>
      </c>
      <c r="D33" s="1"/>
      <c r="E33" s="1">
        <v>21</v>
      </c>
      <c r="F33" s="1">
        <v>24</v>
      </c>
      <c r="G33" s="7">
        <v>0.5</v>
      </c>
      <c r="H33" s="1">
        <v>60</v>
      </c>
      <c r="I33" s="1" t="s">
        <v>40</v>
      </c>
      <c r="J33" s="1">
        <v>21</v>
      </c>
      <c r="K33" s="1">
        <f t="shared" si="0"/>
        <v>0</v>
      </c>
      <c r="L33" s="1">
        <f t="shared" si="1"/>
        <v>21</v>
      </c>
      <c r="M33" s="1"/>
      <c r="N33" s="1">
        <v>0</v>
      </c>
      <c r="O33" s="1"/>
      <c r="P33" s="1">
        <f t="shared" si="2"/>
        <v>4.2</v>
      </c>
      <c r="Q33" s="5">
        <f t="shared" si="9"/>
        <v>34.800000000000004</v>
      </c>
      <c r="R33" s="5"/>
      <c r="S33" s="1"/>
      <c r="T33" s="1">
        <f t="shared" si="3"/>
        <v>14</v>
      </c>
      <c r="U33" s="1">
        <f t="shared" si="4"/>
        <v>5.7142857142857144</v>
      </c>
      <c r="V33" s="1">
        <v>3.2</v>
      </c>
      <c r="W33" s="1">
        <v>1.6</v>
      </c>
      <c r="X33" s="1">
        <v>1.8</v>
      </c>
      <c r="Y33" s="1">
        <v>3.2</v>
      </c>
      <c r="Z33" s="1">
        <v>1.6</v>
      </c>
      <c r="AA33" s="1">
        <v>1.6</v>
      </c>
      <c r="AB33" s="1">
        <v>11.2</v>
      </c>
      <c r="AC33" s="1">
        <v>2.6</v>
      </c>
      <c r="AD33" s="1">
        <v>3</v>
      </c>
      <c r="AE33" s="1">
        <v>7.2</v>
      </c>
      <c r="AF33" s="29" t="s">
        <v>45</v>
      </c>
      <c r="AG33" s="1">
        <f>G33*Q33</f>
        <v>17.400000000000002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39</v>
      </c>
      <c r="C34" s="1">
        <v>12</v>
      </c>
      <c r="D34" s="1"/>
      <c r="E34" s="1"/>
      <c r="F34" s="1">
        <v>12</v>
      </c>
      <c r="G34" s="7">
        <v>0.5</v>
      </c>
      <c r="H34" s="1">
        <v>60</v>
      </c>
      <c r="I34" s="1" t="s">
        <v>40</v>
      </c>
      <c r="J34" s="1"/>
      <c r="K34" s="1">
        <f t="shared" si="0"/>
        <v>0</v>
      </c>
      <c r="L34" s="1">
        <f t="shared" si="1"/>
        <v>0</v>
      </c>
      <c r="M34" s="1"/>
      <c r="N34" s="1">
        <v>0</v>
      </c>
      <c r="O34" s="1"/>
      <c r="P34" s="1">
        <f t="shared" si="2"/>
        <v>0</v>
      </c>
      <c r="Q34" s="5"/>
      <c r="R34" s="5"/>
      <c r="S34" s="1"/>
      <c r="T34" s="1" t="e">
        <f t="shared" si="3"/>
        <v>#DIV/0!</v>
      </c>
      <c r="U34" s="1" t="e">
        <f t="shared" si="4"/>
        <v>#DIV/0!</v>
      </c>
      <c r="V34" s="1">
        <v>-0.6</v>
      </c>
      <c r="W34" s="1">
        <v>0.6</v>
      </c>
      <c r="X34" s="1">
        <v>0.8</v>
      </c>
      <c r="Y34" s="1">
        <v>-0.2</v>
      </c>
      <c r="Z34" s="1">
        <v>0.8</v>
      </c>
      <c r="AA34" s="1">
        <v>1</v>
      </c>
      <c r="AB34" s="1">
        <v>2.6</v>
      </c>
      <c r="AC34" s="1">
        <v>0.4</v>
      </c>
      <c r="AD34" s="1">
        <v>1</v>
      </c>
      <c r="AE34" s="1">
        <v>0.6</v>
      </c>
      <c r="AF34" s="31" t="s">
        <v>42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39</v>
      </c>
      <c r="C35" s="1">
        <v>487</v>
      </c>
      <c r="D35" s="1">
        <v>170</v>
      </c>
      <c r="E35" s="1">
        <v>419</v>
      </c>
      <c r="F35" s="1">
        <v>206</v>
      </c>
      <c r="G35" s="7">
        <v>0.4</v>
      </c>
      <c r="H35" s="1">
        <v>60</v>
      </c>
      <c r="I35" s="1" t="s">
        <v>44</v>
      </c>
      <c r="J35" s="1">
        <v>284</v>
      </c>
      <c r="K35" s="1">
        <f t="shared" si="0"/>
        <v>135</v>
      </c>
      <c r="L35" s="1">
        <f t="shared" si="1"/>
        <v>267</v>
      </c>
      <c r="M35" s="1">
        <v>152</v>
      </c>
      <c r="N35" s="1">
        <v>430</v>
      </c>
      <c r="O35" s="1">
        <v>400</v>
      </c>
      <c r="P35" s="1">
        <f t="shared" si="2"/>
        <v>53.4</v>
      </c>
      <c r="Q35" s="5"/>
      <c r="R35" s="5"/>
      <c r="S35" s="1"/>
      <c r="T35" s="1">
        <f t="shared" si="3"/>
        <v>19.400749063670414</v>
      </c>
      <c r="U35" s="1">
        <f t="shared" si="4"/>
        <v>19.400749063670414</v>
      </c>
      <c r="V35" s="1">
        <v>89</v>
      </c>
      <c r="W35" s="1">
        <v>46.8</v>
      </c>
      <c r="X35" s="1">
        <v>67.599999999999994</v>
      </c>
      <c r="Y35" s="1">
        <v>91.2</v>
      </c>
      <c r="Z35" s="1">
        <v>48.2</v>
      </c>
      <c r="AA35" s="1">
        <v>16</v>
      </c>
      <c r="AB35" s="1">
        <v>112.6</v>
      </c>
      <c r="AC35" s="1">
        <v>41.8</v>
      </c>
      <c r="AD35" s="1">
        <v>54.2</v>
      </c>
      <c r="AE35" s="1">
        <v>68.8</v>
      </c>
      <c r="AF35" s="29" t="s">
        <v>45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39</v>
      </c>
      <c r="C36" s="1">
        <v>541</v>
      </c>
      <c r="D36" s="1">
        <v>2</v>
      </c>
      <c r="E36" s="1">
        <v>269</v>
      </c>
      <c r="F36" s="1">
        <v>262</v>
      </c>
      <c r="G36" s="7">
        <v>0.4</v>
      </c>
      <c r="H36" s="1">
        <v>60</v>
      </c>
      <c r="I36" s="1" t="s">
        <v>40</v>
      </c>
      <c r="J36" s="1">
        <v>272</v>
      </c>
      <c r="K36" s="1">
        <f t="shared" si="0"/>
        <v>-3</v>
      </c>
      <c r="L36" s="1">
        <f t="shared" si="1"/>
        <v>269</v>
      </c>
      <c r="M36" s="1"/>
      <c r="N36" s="1">
        <v>260</v>
      </c>
      <c r="O36" s="1">
        <v>250</v>
      </c>
      <c r="P36" s="1">
        <f t="shared" si="2"/>
        <v>53.8</v>
      </c>
      <c r="Q36" s="5"/>
      <c r="R36" s="5"/>
      <c r="S36" s="1"/>
      <c r="T36" s="1">
        <f t="shared" si="3"/>
        <v>14.349442379182157</v>
      </c>
      <c r="U36" s="1">
        <f t="shared" si="4"/>
        <v>14.349442379182157</v>
      </c>
      <c r="V36" s="1">
        <v>70.400000000000006</v>
      </c>
      <c r="W36" s="1">
        <v>53.4</v>
      </c>
      <c r="X36" s="1">
        <v>52.2</v>
      </c>
      <c r="Y36" s="1">
        <v>88.4</v>
      </c>
      <c r="Z36" s="1">
        <v>43.2</v>
      </c>
      <c r="AA36" s="1">
        <v>15.4</v>
      </c>
      <c r="AB36" s="1">
        <v>108.8</v>
      </c>
      <c r="AC36" s="1">
        <v>39.200000000000003</v>
      </c>
      <c r="AD36" s="1">
        <v>54.6</v>
      </c>
      <c r="AE36" s="1">
        <v>70.400000000000006</v>
      </c>
      <c r="AF36" s="1"/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39</v>
      </c>
      <c r="C37" s="1">
        <v>163</v>
      </c>
      <c r="D37" s="1">
        <v>21</v>
      </c>
      <c r="E37" s="1">
        <v>103</v>
      </c>
      <c r="F37" s="1">
        <v>38</v>
      </c>
      <c r="G37" s="7">
        <v>0.1</v>
      </c>
      <c r="H37" s="1">
        <v>45</v>
      </c>
      <c r="I37" s="1" t="s">
        <v>40</v>
      </c>
      <c r="J37" s="1">
        <v>137</v>
      </c>
      <c r="K37" s="1">
        <f t="shared" ref="K37:K67" si="10">E37-J37</f>
        <v>-34</v>
      </c>
      <c r="L37" s="1">
        <f t="shared" si="1"/>
        <v>103</v>
      </c>
      <c r="M37" s="1"/>
      <c r="N37" s="1">
        <v>50</v>
      </c>
      <c r="O37" s="1">
        <v>50</v>
      </c>
      <c r="P37" s="1">
        <f t="shared" si="2"/>
        <v>20.6</v>
      </c>
      <c r="Q37" s="5">
        <f t="shared" si="9"/>
        <v>150.40000000000003</v>
      </c>
      <c r="R37" s="5"/>
      <c r="S37" s="1"/>
      <c r="T37" s="1">
        <f t="shared" si="3"/>
        <v>14</v>
      </c>
      <c r="U37" s="1">
        <f t="shared" si="4"/>
        <v>6.6990291262135919</v>
      </c>
      <c r="V37" s="1">
        <v>16.8</v>
      </c>
      <c r="W37" s="1">
        <v>16.600000000000001</v>
      </c>
      <c r="X37" s="1">
        <v>24</v>
      </c>
      <c r="Y37" s="1">
        <v>23.4</v>
      </c>
      <c r="Z37" s="1">
        <v>26.6</v>
      </c>
      <c r="AA37" s="1">
        <v>22.8</v>
      </c>
      <c r="AB37" s="1">
        <v>20.399999999999999</v>
      </c>
      <c r="AC37" s="1">
        <v>21</v>
      </c>
      <c r="AD37" s="1">
        <v>30.2</v>
      </c>
      <c r="AE37" s="1">
        <v>33.799999999999997</v>
      </c>
      <c r="AF37" s="1"/>
      <c r="AG37" s="1">
        <f>G37*Q37</f>
        <v>15.040000000000004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39</v>
      </c>
      <c r="C38" s="1">
        <v>30</v>
      </c>
      <c r="D38" s="1">
        <v>222</v>
      </c>
      <c r="E38" s="1">
        <v>141</v>
      </c>
      <c r="F38" s="1">
        <v>91</v>
      </c>
      <c r="G38" s="7">
        <v>0.1</v>
      </c>
      <c r="H38" s="1">
        <v>60</v>
      </c>
      <c r="I38" s="1" t="s">
        <v>40</v>
      </c>
      <c r="J38" s="1">
        <v>150</v>
      </c>
      <c r="K38" s="1">
        <f t="shared" si="10"/>
        <v>-9</v>
      </c>
      <c r="L38" s="1">
        <f t="shared" si="1"/>
        <v>141</v>
      </c>
      <c r="M38" s="1"/>
      <c r="N38" s="1">
        <v>120</v>
      </c>
      <c r="O38" s="1">
        <v>100</v>
      </c>
      <c r="P38" s="1">
        <f t="shared" si="2"/>
        <v>28.2</v>
      </c>
      <c r="Q38" s="5">
        <f t="shared" si="9"/>
        <v>83.800000000000011</v>
      </c>
      <c r="R38" s="5"/>
      <c r="S38" s="1"/>
      <c r="T38" s="1">
        <f t="shared" si="3"/>
        <v>14</v>
      </c>
      <c r="U38" s="1">
        <f t="shared" si="4"/>
        <v>11.028368794326241</v>
      </c>
      <c r="V38" s="1">
        <v>31.4</v>
      </c>
      <c r="W38" s="1">
        <v>27.2</v>
      </c>
      <c r="X38" s="1">
        <v>22.2</v>
      </c>
      <c r="Y38" s="1">
        <v>26.6</v>
      </c>
      <c r="Z38" s="1">
        <v>26.8</v>
      </c>
      <c r="AA38" s="1">
        <v>29.6</v>
      </c>
      <c r="AB38" s="1">
        <v>29.8</v>
      </c>
      <c r="AC38" s="1">
        <v>23.8</v>
      </c>
      <c r="AD38" s="1">
        <v>16.600000000000001</v>
      </c>
      <c r="AE38" s="1">
        <v>35.4</v>
      </c>
      <c r="AF38" s="1"/>
      <c r="AG38" s="1">
        <f>G38*Q38</f>
        <v>8.3800000000000008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39</v>
      </c>
      <c r="C39" s="1">
        <v>110</v>
      </c>
      <c r="D39" s="1">
        <v>112</v>
      </c>
      <c r="E39" s="1">
        <v>188</v>
      </c>
      <c r="F39" s="1">
        <v>-1</v>
      </c>
      <c r="G39" s="7">
        <v>0.1</v>
      </c>
      <c r="H39" s="1">
        <v>60</v>
      </c>
      <c r="I39" s="1" t="s">
        <v>40</v>
      </c>
      <c r="J39" s="1">
        <v>144</v>
      </c>
      <c r="K39" s="1">
        <f t="shared" si="10"/>
        <v>44</v>
      </c>
      <c r="L39" s="1">
        <f t="shared" si="1"/>
        <v>138</v>
      </c>
      <c r="M39" s="1">
        <v>50</v>
      </c>
      <c r="N39" s="1">
        <v>100</v>
      </c>
      <c r="O39" s="1">
        <v>100</v>
      </c>
      <c r="P39" s="1">
        <f t="shared" si="2"/>
        <v>27.6</v>
      </c>
      <c r="Q39" s="5">
        <f t="shared" si="9"/>
        <v>187.40000000000003</v>
      </c>
      <c r="R39" s="5"/>
      <c r="S39" s="1"/>
      <c r="T39" s="1">
        <f t="shared" si="3"/>
        <v>14</v>
      </c>
      <c r="U39" s="1">
        <f t="shared" si="4"/>
        <v>7.2101449275362315</v>
      </c>
      <c r="V39" s="1">
        <v>22.8</v>
      </c>
      <c r="W39" s="1">
        <v>17</v>
      </c>
      <c r="X39" s="1">
        <v>20.8</v>
      </c>
      <c r="Y39" s="1">
        <v>16</v>
      </c>
      <c r="Z39" s="1">
        <v>26.4</v>
      </c>
      <c r="AA39" s="1">
        <v>27.6</v>
      </c>
      <c r="AB39" s="1">
        <v>17.600000000000001</v>
      </c>
      <c r="AC39" s="1">
        <v>22.2</v>
      </c>
      <c r="AD39" s="1">
        <v>31.8</v>
      </c>
      <c r="AE39" s="1">
        <v>34</v>
      </c>
      <c r="AF39" s="1"/>
      <c r="AG39" s="1">
        <f>G39*Q39</f>
        <v>18.740000000000006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79</v>
      </c>
      <c r="B40" s="10" t="s">
        <v>37</v>
      </c>
      <c r="C40" s="10"/>
      <c r="D40" s="10">
        <v>48.442999999999998</v>
      </c>
      <c r="E40" s="10">
        <v>48.442999999999998</v>
      </c>
      <c r="F40" s="10"/>
      <c r="G40" s="11">
        <v>0</v>
      </c>
      <c r="H40" s="10" t="e">
        <v>#N/A</v>
      </c>
      <c r="I40" s="10" t="s">
        <v>52</v>
      </c>
      <c r="J40" s="10"/>
      <c r="K40" s="10">
        <f t="shared" si="10"/>
        <v>48.442999999999998</v>
      </c>
      <c r="L40" s="10">
        <f t="shared" si="1"/>
        <v>0</v>
      </c>
      <c r="M40" s="10">
        <v>48.442999999999998</v>
      </c>
      <c r="N40" s="10"/>
      <c r="O40" s="10"/>
      <c r="P40" s="10">
        <f t="shared" si="2"/>
        <v>0</v>
      </c>
      <c r="Q40" s="12"/>
      <c r="R40" s="12"/>
      <c r="S40" s="10"/>
      <c r="T40" s="10" t="e">
        <f t="shared" si="3"/>
        <v>#DIV/0!</v>
      </c>
      <c r="U40" s="10" t="e">
        <f t="shared" si="4"/>
        <v>#DIV/0!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39</v>
      </c>
      <c r="C41" s="1">
        <v>450</v>
      </c>
      <c r="D41" s="1">
        <v>20</v>
      </c>
      <c r="E41" s="1">
        <v>228</v>
      </c>
      <c r="F41" s="1">
        <v>216</v>
      </c>
      <c r="G41" s="7">
        <v>0.4</v>
      </c>
      <c r="H41" s="1">
        <v>45</v>
      </c>
      <c r="I41" s="1" t="s">
        <v>40</v>
      </c>
      <c r="J41" s="1">
        <v>236</v>
      </c>
      <c r="K41" s="1">
        <f t="shared" si="10"/>
        <v>-8</v>
      </c>
      <c r="L41" s="1">
        <f t="shared" si="1"/>
        <v>228</v>
      </c>
      <c r="M41" s="1"/>
      <c r="N41" s="1">
        <v>90</v>
      </c>
      <c r="O41" s="1">
        <v>60</v>
      </c>
      <c r="P41" s="1">
        <f t="shared" si="2"/>
        <v>45.6</v>
      </c>
      <c r="Q41" s="5">
        <f t="shared" ref="Q41:Q45" si="11">14*P41-O41-N41-F41</f>
        <v>272.39999999999998</v>
      </c>
      <c r="R41" s="5"/>
      <c r="S41" s="1"/>
      <c r="T41" s="1">
        <f t="shared" si="3"/>
        <v>13.999999999999998</v>
      </c>
      <c r="U41" s="1">
        <f t="shared" si="4"/>
        <v>8.0263157894736832</v>
      </c>
      <c r="V41" s="1">
        <v>40.200000000000003</v>
      </c>
      <c r="W41" s="1">
        <v>44.4</v>
      </c>
      <c r="X41" s="1">
        <v>42.2</v>
      </c>
      <c r="Y41" s="1">
        <v>74.400000000000006</v>
      </c>
      <c r="Z41" s="1">
        <v>40.6</v>
      </c>
      <c r="AA41" s="1">
        <v>61.4</v>
      </c>
      <c r="AB41" s="1">
        <v>76.8</v>
      </c>
      <c r="AC41" s="1">
        <v>28.6</v>
      </c>
      <c r="AD41" s="1">
        <v>56.8</v>
      </c>
      <c r="AE41" s="1">
        <v>34.4</v>
      </c>
      <c r="AF41" s="1"/>
      <c r="AG41" s="1">
        <f>G41*Q41</f>
        <v>108.96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39</v>
      </c>
      <c r="C42" s="1">
        <v>81</v>
      </c>
      <c r="D42" s="1">
        <v>1</v>
      </c>
      <c r="E42" s="1">
        <v>19</v>
      </c>
      <c r="F42" s="1">
        <v>58</v>
      </c>
      <c r="G42" s="7">
        <v>0.3</v>
      </c>
      <c r="H42" s="1" t="e">
        <v>#N/A</v>
      </c>
      <c r="I42" s="1" t="s">
        <v>40</v>
      </c>
      <c r="J42" s="1">
        <v>22</v>
      </c>
      <c r="K42" s="1">
        <f t="shared" si="10"/>
        <v>-3</v>
      </c>
      <c r="L42" s="1">
        <f t="shared" si="1"/>
        <v>19</v>
      </c>
      <c r="M42" s="1"/>
      <c r="N42" s="1">
        <v>0</v>
      </c>
      <c r="O42" s="1"/>
      <c r="P42" s="1">
        <f t="shared" si="2"/>
        <v>3.8</v>
      </c>
      <c r="Q42" s="5"/>
      <c r="R42" s="5"/>
      <c r="S42" s="1"/>
      <c r="T42" s="1">
        <f t="shared" si="3"/>
        <v>15.263157894736842</v>
      </c>
      <c r="U42" s="1">
        <f t="shared" si="4"/>
        <v>15.263157894736842</v>
      </c>
      <c r="V42" s="1">
        <v>4.5999999999999996</v>
      </c>
      <c r="W42" s="1">
        <v>4</v>
      </c>
      <c r="X42" s="1">
        <v>3</v>
      </c>
      <c r="Y42" s="1">
        <v>6.6</v>
      </c>
      <c r="Z42" s="1">
        <v>5.2</v>
      </c>
      <c r="AA42" s="1">
        <v>1.8</v>
      </c>
      <c r="AB42" s="1">
        <v>3.6</v>
      </c>
      <c r="AC42" s="1">
        <v>9.6</v>
      </c>
      <c r="AD42" s="1">
        <v>7.4</v>
      </c>
      <c r="AE42" s="1">
        <v>4.5999999999999996</v>
      </c>
      <c r="AF42" s="31" t="s">
        <v>42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37</v>
      </c>
      <c r="C43" s="1">
        <v>53.106999999999999</v>
      </c>
      <c r="D43" s="1">
        <v>305.209</v>
      </c>
      <c r="E43" s="1">
        <v>175.67599999999999</v>
      </c>
      <c r="F43" s="1">
        <v>179.63800000000001</v>
      </c>
      <c r="G43" s="7">
        <v>1</v>
      </c>
      <c r="H43" s="1">
        <v>60</v>
      </c>
      <c r="I43" s="1" t="s">
        <v>44</v>
      </c>
      <c r="J43" s="1">
        <v>170.6</v>
      </c>
      <c r="K43" s="1">
        <f t="shared" si="10"/>
        <v>5.0759999999999934</v>
      </c>
      <c r="L43" s="1">
        <f t="shared" si="1"/>
        <v>175.67599999999999</v>
      </c>
      <c r="M43" s="1"/>
      <c r="N43" s="1">
        <v>140</v>
      </c>
      <c r="O43" s="1"/>
      <c r="P43" s="1">
        <f t="shared" si="2"/>
        <v>35.135199999999998</v>
      </c>
      <c r="Q43" s="5">
        <f t="shared" si="11"/>
        <v>172.25479999999996</v>
      </c>
      <c r="R43" s="5"/>
      <c r="S43" s="1"/>
      <c r="T43" s="1">
        <f t="shared" si="3"/>
        <v>14</v>
      </c>
      <c r="U43" s="1">
        <f t="shared" si="4"/>
        <v>9.0973724356201213</v>
      </c>
      <c r="V43" s="1">
        <v>32.239999999999988</v>
      </c>
      <c r="W43" s="1">
        <v>32.084200000000003</v>
      </c>
      <c r="X43" s="1">
        <v>29.302600000000002</v>
      </c>
      <c r="Y43" s="1">
        <v>30.738399999999999</v>
      </c>
      <c r="Z43" s="1">
        <v>38.894199999999998</v>
      </c>
      <c r="AA43" s="1">
        <v>44.018000000000001</v>
      </c>
      <c r="AB43" s="1">
        <v>43.773200000000003</v>
      </c>
      <c r="AC43" s="1">
        <v>33.919600000000003</v>
      </c>
      <c r="AD43" s="1">
        <v>47.7804</v>
      </c>
      <c r="AE43" s="1">
        <v>52.772799999999997</v>
      </c>
      <c r="AF43" s="1"/>
      <c r="AG43" s="1">
        <f>G43*Q43</f>
        <v>172.25479999999996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37</v>
      </c>
      <c r="C44" s="1">
        <v>219.82499999999999</v>
      </c>
      <c r="D44" s="1">
        <v>187.05</v>
      </c>
      <c r="E44" s="1">
        <v>320.18299999999999</v>
      </c>
      <c r="F44" s="1">
        <v>76.03</v>
      </c>
      <c r="G44" s="7">
        <v>1</v>
      </c>
      <c r="H44" s="1">
        <v>45</v>
      </c>
      <c r="I44" s="1" t="s">
        <v>40</v>
      </c>
      <c r="J44" s="1">
        <v>189.5</v>
      </c>
      <c r="K44" s="1">
        <f t="shared" si="10"/>
        <v>130.68299999999999</v>
      </c>
      <c r="L44" s="1">
        <f t="shared" si="1"/>
        <v>196.74099999999999</v>
      </c>
      <c r="M44" s="1">
        <v>123.44199999999999</v>
      </c>
      <c r="N44" s="1">
        <v>170</v>
      </c>
      <c r="O44" s="1">
        <v>150</v>
      </c>
      <c r="P44" s="1">
        <f t="shared" si="2"/>
        <v>39.348199999999999</v>
      </c>
      <c r="Q44" s="5">
        <f t="shared" si="11"/>
        <v>154.84479999999994</v>
      </c>
      <c r="R44" s="5"/>
      <c r="S44" s="1"/>
      <c r="T44" s="1">
        <f t="shared" si="3"/>
        <v>13.999999999999998</v>
      </c>
      <c r="U44" s="1">
        <f t="shared" si="4"/>
        <v>10.064755185751826</v>
      </c>
      <c r="V44" s="1">
        <v>38.555199999999999</v>
      </c>
      <c r="W44" s="1">
        <v>28.91200000000001</v>
      </c>
      <c r="X44" s="1">
        <v>34.197800000000001</v>
      </c>
      <c r="Y44" s="1">
        <v>24.566400000000002</v>
      </c>
      <c r="Z44" s="1">
        <v>60.973599999999998</v>
      </c>
      <c r="AA44" s="1">
        <v>43.851599999999998</v>
      </c>
      <c r="AB44" s="1">
        <v>40.589399999999998</v>
      </c>
      <c r="AC44" s="1">
        <v>43.712200000000003</v>
      </c>
      <c r="AD44" s="1">
        <v>45.191800000000001</v>
      </c>
      <c r="AE44" s="1">
        <v>43.186</v>
      </c>
      <c r="AF44" s="1"/>
      <c r="AG44" s="1">
        <f>G44*Q44</f>
        <v>154.84479999999994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173.93299999999999</v>
      </c>
      <c r="D45" s="1">
        <v>264.25</v>
      </c>
      <c r="E45" s="1">
        <v>221.214</v>
      </c>
      <c r="F45" s="1">
        <v>203.483</v>
      </c>
      <c r="G45" s="7">
        <v>1</v>
      </c>
      <c r="H45" s="1">
        <v>45</v>
      </c>
      <c r="I45" s="1" t="s">
        <v>40</v>
      </c>
      <c r="J45" s="1">
        <v>217.8</v>
      </c>
      <c r="K45" s="1">
        <f t="shared" si="10"/>
        <v>3.4139999999999873</v>
      </c>
      <c r="L45" s="1">
        <f t="shared" si="1"/>
        <v>221.214</v>
      </c>
      <c r="M45" s="1"/>
      <c r="N45" s="1">
        <v>100</v>
      </c>
      <c r="O45" s="1">
        <v>80</v>
      </c>
      <c r="P45" s="1">
        <f t="shared" si="2"/>
        <v>44.242800000000003</v>
      </c>
      <c r="Q45" s="5">
        <f t="shared" si="11"/>
        <v>235.91620000000006</v>
      </c>
      <c r="R45" s="5"/>
      <c r="S45" s="1"/>
      <c r="T45" s="1">
        <f t="shared" si="3"/>
        <v>14</v>
      </c>
      <c r="U45" s="1">
        <f t="shared" si="4"/>
        <v>8.6676928223349332</v>
      </c>
      <c r="V45" s="1">
        <v>39.305399999999999</v>
      </c>
      <c r="W45" s="1">
        <v>36.679400000000001</v>
      </c>
      <c r="X45" s="1">
        <v>35.7684</v>
      </c>
      <c r="Y45" s="1">
        <v>35.402999999999999</v>
      </c>
      <c r="Z45" s="1">
        <v>50.593200000000003</v>
      </c>
      <c r="AA45" s="1">
        <v>52.731200000000001</v>
      </c>
      <c r="AB45" s="1">
        <v>45.7014</v>
      </c>
      <c r="AC45" s="1">
        <v>39.399000000000001</v>
      </c>
      <c r="AD45" s="1">
        <v>40.0306</v>
      </c>
      <c r="AE45" s="1">
        <v>44.078000000000003</v>
      </c>
      <c r="AF45" s="1"/>
      <c r="AG45" s="1">
        <f>G45*Q45</f>
        <v>235.91620000000006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85</v>
      </c>
      <c r="B46" s="10" t="s">
        <v>39</v>
      </c>
      <c r="C46" s="10"/>
      <c r="D46" s="10">
        <v>50</v>
      </c>
      <c r="E46" s="10">
        <v>50</v>
      </c>
      <c r="F46" s="10"/>
      <c r="G46" s="11">
        <v>0</v>
      </c>
      <c r="H46" s="10" t="e">
        <v>#N/A</v>
      </c>
      <c r="I46" s="10" t="s">
        <v>52</v>
      </c>
      <c r="J46" s="10"/>
      <c r="K46" s="10">
        <f t="shared" si="10"/>
        <v>50</v>
      </c>
      <c r="L46" s="10">
        <f t="shared" si="1"/>
        <v>0</v>
      </c>
      <c r="M46" s="10">
        <v>50</v>
      </c>
      <c r="N46" s="10"/>
      <c r="O46" s="10"/>
      <c r="P46" s="10">
        <f t="shared" si="2"/>
        <v>0</v>
      </c>
      <c r="Q46" s="12"/>
      <c r="R46" s="12"/>
      <c r="S46" s="10"/>
      <c r="T46" s="10" t="e">
        <f t="shared" si="3"/>
        <v>#DIV/0!</v>
      </c>
      <c r="U46" s="10" t="e">
        <f t="shared" si="4"/>
        <v>#DIV/0!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/>
      <c r="AG46" s="10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86</v>
      </c>
      <c r="B47" s="1" t="s">
        <v>39</v>
      </c>
      <c r="C47" s="1"/>
      <c r="D47" s="1"/>
      <c r="E47" s="1"/>
      <c r="F47" s="1"/>
      <c r="G47" s="7">
        <v>0.09</v>
      </c>
      <c r="H47" s="1">
        <v>45</v>
      </c>
      <c r="I47" s="1" t="s">
        <v>40</v>
      </c>
      <c r="J47" s="1"/>
      <c r="K47" s="1">
        <f t="shared" si="10"/>
        <v>0</v>
      </c>
      <c r="L47" s="1">
        <f t="shared" si="1"/>
        <v>0</v>
      </c>
      <c r="M47" s="1"/>
      <c r="N47" s="1">
        <v>30</v>
      </c>
      <c r="O47" s="1"/>
      <c r="P47" s="1">
        <f t="shared" si="2"/>
        <v>0</v>
      </c>
      <c r="Q47" s="5"/>
      <c r="R47" s="5"/>
      <c r="S47" s="1"/>
      <c r="T47" s="1" t="e">
        <f t="shared" si="3"/>
        <v>#DIV/0!</v>
      </c>
      <c r="U47" s="1" t="e">
        <f t="shared" si="4"/>
        <v>#DIV/0!</v>
      </c>
      <c r="V47" s="1">
        <v>2</v>
      </c>
      <c r="W47" s="1">
        <v>1</v>
      </c>
      <c r="X47" s="1">
        <v>1</v>
      </c>
      <c r="Y47" s="1">
        <v>1.2</v>
      </c>
      <c r="Z47" s="1">
        <v>2.8</v>
      </c>
      <c r="AA47" s="1">
        <v>1.4</v>
      </c>
      <c r="AB47" s="1">
        <v>0.4</v>
      </c>
      <c r="AC47" s="1">
        <v>2.4</v>
      </c>
      <c r="AD47" s="1">
        <v>3</v>
      </c>
      <c r="AE47" s="1">
        <v>0.2</v>
      </c>
      <c r="AF47" s="1"/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87</v>
      </c>
      <c r="B48" s="1" t="s">
        <v>37</v>
      </c>
      <c r="C48" s="1">
        <v>97.867999999999995</v>
      </c>
      <c r="D48" s="1">
        <v>172.75800000000001</v>
      </c>
      <c r="E48" s="1">
        <v>148.45099999999999</v>
      </c>
      <c r="F48" s="1">
        <v>111.886</v>
      </c>
      <c r="G48" s="7">
        <v>1</v>
      </c>
      <c r="H48" s="1">
        <v>45</v>
      </c>
      <c r="I48" s="1" t="s">
        <v>40</v>
      </c>
      <c r="J48" s="1">
        <v>146</v>
      </c>
      <c r="K48" s="1">
        <f t="shared" si="10"/>
        <v>2.4509999999999934</v>
      </c>
      <c r="L48" s="1">
        <f t="shared" si="1"/>
        <v>148.45099999999999</v>
      </c>
      <c r="M48" s="1"/>
      <c r="N48" s="1">
        <v>150</v>
      </c>
      <c r="O48" s="1">
        <v>120</v>
      </c>
      <c r="P48" s="1">
        <f t="shared" si="2"/>
        <v>29.690199999999997</v>
      </c>
      <c r="Q48" s="5">
        <f t="shared" ref="Q47:Q51" si="12">14*P48-O48-N48-F48</f>
        <v>33.776799999999952</v>
      </c>
      <c r="R48" s="5"/>
      <c r="S48" s="1"/>
      <c r="T48" s="1">
        <f t="shared" si="3"/>
        <v>14</v>
      </c>
      <c r="U48" s="1">
        <f t="shared" si="4"/>
        <v>12.862358623384146</v>
      </c>
      <c r="V48" s="1">
        <v>34.672199999999997</v>
      </c>
      <c r="W48" s="1">
        <v>25.143000000000001</v>
      </c>
      <c r="X48" s="1">
        <v>22.371400000000001</v>
      </c>
      <c r="Y48" s="1">
        <v>24.823599999999999</v>
      </c>
      <c r="Z48" s="1">
        <v>44.723599999999998</v>
      </c>
      <c r="AA48" s="1">
        <v>32.197800000000001</v>
      </c>
      <c r="AB48" s="1">
        <v>30.555399999999999</v>
      </c>
      <c r="AC48" s="1">
        <v>28.261399999999998</v>
      </c>
      <c r="AD48" s="1">
        <v>37.157200000000003</v>
      </c>
      <c r="AE48" s="1">
        <v>39.151800000000001</v>
      </c>
      <c r="AF48" s="1"/>
      <c r="AG48" s="1">
        <f>G48*Q48</f>
        <v>33.776799999999952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88</v>
      </c>
      <c r="B49" s="1" t="s">
        <v>39</v>
      </c>
      <c r="C49" s="1"/>
      <c r="D49" s="1"/>
      <c r="E49" s="1"/>
      <c r="F49" s="1"/>
      <c r="G49" s="7">
        <v>0.3</v>
      </c>
      <c r="H49" s="1" t="e">
        <v>#N/A</v>
      </c>
      <c r="I49" s="1" t="s">
        <v>40</v>
      </c>
      <c r="J49" s="1"/>
      <c r="K49" s="1">
        <f t="shared" si="10"/>
        <v>0</v>
      </c>
      <c r="L49" s="1">
        <f t="shared" si="1"/>
        <v>0</v>
      </c>
      <c r="M49" s="1"/>
      <c r="N49" s="1">
        <v>100</v>
      </c>
      <c r="O49" s="1"/>
      <c r="P49" s="1">
        <f t="shared" si="2"/>
        <v>0</v>
      </c>
      <c r="Q49" s="5"/>
      <c r="R49" s="5"/>
      <c r="S49" s="1"/>
      <c r="T49" s="1" t="e">
        <f t="shared" si="3"/>
        <v>#DIV/0!</v>
      </c>
      <c r="U49" s="1" t="e">
        <f t="shared" si="4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4" t="s">
        <v>134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37</v>
      </c>
      <c r="C50" s="1">
        <v>-3.782</v>
      </c>
      <c r="D50" s="1">
        <v>165.18600000000001</v>
      </c>
      <c r="E50" s="1">
        <v>60.527999999999999</v>
      </c>
      <c r="F50" s="1">
        <v>85.370999999999995</v>
      </c>
      <c r="G50" s="7">
        <v>1</v>
      </c>
      <c r="H50" s="1">
        <v>45</v>
      </c>
      <c r="I50" s="1" t="s">
        <v>40</v>
      </c>
      <c r="J50" s="1">
        <v>74</v>
      </c>
      <c r="K50" s="1">
        <f t="shared" si="10"/>
        <v>-13.472000000000001</v>
      </c>
      <c r="L50" s="1">
        <f t="shared" si="1"/>
        <v>60.527999999999999</v>
      </c>
      <c r="M50" s="1"/>
      <c r="N50" s="1">
        <v>140</v>
      </c>
      <c r="O50" s="1">
        <v>120</v>
      </c>
      <c r="P50" s="1">
        <f t="shared" si="2"/>
        <v>12.105599999999999</v>
      </c>
      <c r="Q50" s="5"/>
      <c r="R50" s="5"/>
      <c r="S50" s="1"/>
      <c r="T50" s="1">
        <f t="shared" si="3"/>
        <v>28.529853951890036</v>
      </c>
      <c r="U50" s="1">
        <f t="shared" si="4"/>
        <v>28.529853951890036</v>
      </c>
      <c r="V50" s="1">
        <v>28.900600000000001</v>
      </c>
      <c r="W50" s="1">
        <v>17.166399999999999</v>
      </c>
      <c r="X50" s="1">
        <v>23.615400000000001</v>
      </c>
      <c r="Y50" s="1">
        <v>23.662400000000002</v>
      </c>
      <c r="Z50" s="1">
        <v>34.990400000000001</v>
      </c>
      <c r="AA50" s="1">
        <v>42.936999999999998</v>
      </c>
      <c r="AB50" s="1">
        <v>32.451000000000001</v>
      </c>
      <c r="AC50" s="1">
        <v>30.9376</v>
      </c>
      <c r="AD50" s="1">
        <v>38.764600000000002</v>
      </c>
      <c r="AE50" s="1">
        <v>42.788200000000003</v>
      </c>
      <c r="AF50" s="1"/>
      <c r="AG50" s="1">
        <f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" t="s">
        <v>90</v>
      </c>
      <c r="B51" s="1" t="s">
        <v>39</v>
      </c>
      <c r="C51" s="1">
        <v>479</v>
      </c>
      <c r="D51" s="1">
        <v>81</v>
      </c>
      <c r="E51" s="1">
        <v>382</v>
      </c>
      <c r="F51" s="1">
        <v>164</v>
      </c>
      <c r="G51" s="7">
        <v>0.28000000000000003</v>
      </c>
      <c r="H51" s="1">
        <v>45</v>
      </c>
      <c r="I51" s="1" t="s">
        <v>40</v>
      </c>
      <c r="J51" s="1">
        <v>378</v>
      </c>
      <c r="K51" s="1">
        <f t="shared" si="10"/>
        <v>4</v>
      </c>
      <c r="L51" s="1">
        <f t="shared" si="1"/>
        <v>382</v>
      </c>
      <c r="M51" s="1"/>
      <c r="N51" s="1">
        <v>440</v>
      </c>
      <c r="O51" s="1">
        <v>350</v>
      </c>
      <c r="P51" s="1">
        <f t="shared" si="2"/>
        <v>76.400000000000006</v>
      </c>
      <c r="Q51" s="5">
        <f t="shared" si="12"/>
        <v>115.60000000000014</v>
      </c>
      <c r="R51" s="5"/>
      <c r="S51" s="1"/>
      <c r="T51" s="1">
        <f t="shared" si="3"/>
        <v>14</v>
      </c>
      <c r="U51" s="1">
        <f t="shared" si="4"/>
        <v>12.486910994764397</v>
      </c>
      <c r="V51" s="1">
        <v>89</v>
      </c>
      <c r="W51" s="1">
        <v>61.4</v>
      </c>
      <c r="X51" s="1">
        <v>59.6</v>
      </c>
      <c r="Y51" s="1">
        <v>111.4</v>
      </c>
      <c r="Z51" s="1">
        <v>65.2</v>
      </c>
      <c r="AA51" s="1">
        <v>52.8</v>
      </c>
      <c r="AB51" s="1">
        <v>120</v>
      </c>
      <c r="AC51" s="1">
        <v>59</v>
      </c>
      <c r="AD51" s="1">
        <v>68.400000000000006</v>
      </c>
      <c r="AE51" s="1">
        <v>83.4</v>
      </c>
      <c r="AF51" s="1"/>
      <c r="AG51" s="1">
        <f>G51*Q51</f>
        <v>32.368000000000045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91</v>
      </c>
      <c r="B52" s="20" t="s">
        <v>39</v>
      </c>
      <c r="C52" s="20">
        <v>29</v>
      </c>
      <c r="D52" s="20"/>
      <c r="E52" s="20"/>
      <c r="F52" s="21">
        <v>25</v>
      </c>
      <c r="G52" s="11">
        <v>0</v>
      </c>
      <c r="H52" s="10">
        <v>45</v>
      </c>
      <c r="I52" s="10" t="s">
        <v>52</v>
      </c>
      <c r="J52" s="10"/>
      <c r="K52" s="10">
        <f t="shared" si="10"/>
        <v>0</v>
      </c>
      <c r="L52" s="10">
        <f t="shared" si="1"/>
        <v>0</v>
      </c>
      <c r="M52" s="10"/>
      <c r="N52" s="10">
        <v>0</v>
      </c>
      <c r="O52" s="10"/>
      <c r="P52" s="10">
        <f t="shared" si="2"/>
        <v>0</v>
      </c>
      <c r="Q52" s="12"/>
      <c r="R52" s="12"/>
      <c r="S52" s="10"/>
      <c r="T52" s="10" t="e">
        <f t="shared" si="3"/>
        <v>#DIV/0!</v>
      </c>
      <c r="U52" s="10" t="e">
        <f t="shared" si="4"/>
        <v>#DIV/0!</v>
      </c>
      <c r="V52" s="10">
        <v>0</v>
      </c>
      <c r="W52" s="10">
        <v>20.6</v>
      </c>
      <c r="X52" s="10">
        <v>75.599999999999994</v>
      </c>
      <c r="Y52" s="10">
        <v>123.8</v>
      </c>
      <c r="Z52" s="10">
        <v>107.8</v>
      </c>
      <c r="AA52" s="10">
        <v>109</v>
      </c>
      <c r="AB52" s="10">
        <v>125.6</v>
      </c>
      <c r="AC52" s="10">
        <v>85.2</v>
      </c>
      <c r="AD52" s="10">
        <v>88.4</v>
      </c>
      <c r="AE52" s="10">
        <v>110.2</v>
      </c>
      <c r="AF52" s="30" t="s">
        <v>173</v>
      </c>
      <c r="AG52" s="10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26" t="s">
        <v>166</v>
      </c>
      <c r="B53" s="27" t="s">
        <v>39</v>
      </c>
      <c r="C53" s="27">
        <v>221</v>
      </c>
      <c r="D53" s="27">
        <v>418</v>
      </c>
      <c r="E53" s="27">
        <v>559</v>
      </c>
      <c r="F53" s="28"/>
      <c r="G53" s="7">
        <v>0.35</v>
      </c>
      <c r="H53" s="1">
        <v>50</v>
      </c>
      <c r="I53" s="1" t="s">
        <v>40</v>
      </c>
      <c r="J53" s="1">
        <v>446.8</v>
      </c>
      <c r="K53" s="1">
        <f>E53-J53</f>
        <v>112.19999999999999</v>
      </c>
      <c r="L53" s="1">
        <f>E53-M53</f>
        <v>359</v>
      </c>
      <c r="M53" s="1">
        <v>200</v>
      </c>
      <c r="N53" s="1">
        <v>450</v>
      </c>
      <c r="O53" s="1">
        <v>400</v>
      </c>
      <c r="P53" s="1">
        <f>L53/5</f>
        <v>71.8</v>
      </c>
      <c r="Q53" s="5">
        <f t="shared" ref="Q53:Q65" si="13">14*P53-O53-N53-F53</f>
        <v>155.19999999999993</v>
      </c>
      <c r="R53" s="5"/>
      <c r="S53" s="1"/>
      <c r="T53" s="1">
        <f>(F53+N53+O53+Q53)/P53</f>
        <v>14</v>
      </c>
      <c r="U53" s="1">
        <f>(F53+N53+O53)/P53</f>
        <v>11.838440111420613</v>
      </c>
      <c r="V53" s="1">
        <v>80.400000000000006</v>
      </c>
      <c r="W53" s="1">
        <v>45.6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 t="s">
        <v>167</v>
      </c>
      <c r="AG53" s="1">
        <f>G53*Q53</f>
        <v>54.319999999999972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39</v>
      </c>
      <c r="C54" s="1">
        <v>595</v>
      </c>
      <c r="D54" s="1">
        <v>395</v>
      </c>
      <c r="E54" s="1">
        <v>631</v>
      </c>
      <c r="F54" s="1">
        <v>318</v>
      </c>
      <c r="G54" s="7">
        <v>0.35</v>
      </c>
      <c r="H54" s="1">
        <v>45</v>
      </c>
      <c r="I54" s="1" t="s">
        <v>57</v>
      </c>
      <c r="J54" s="1">
        <v>456</v>
      </c>
      <c r="K54" s="1">
        <f t="shared" si="10"/>
        <v>175</v>
      </c>
      <c r="L54" s="1">
        <f t="shared" si="1"/>
        <v>455</v>
      </c>
      <c r="M54" s="1">
        <v>176</v>
      </c>
      <c r="N54" s="1">
        <v>400</v>
      </c>
      <c r="O54" s="1">
        <v>400</v>
      </c>
      <c r="P54" s="1">
        <f t="shared" si="2"/>
        <v>91</v>
      </c>
      <c r="Q54" s="5">
        <f t="shared" si="13"/>
        <v>156</v>
      </c>
      <c r="R54" s="5"/>
      <c r="S54" s="1"/>
      <c r="T54" s="1">
        <f t="shared" si="3"/>
        <v>14</v>
      </c>
      <c r="U54" s="1">
        <f t="shared" si="4"/>
        <v>12.285714285714286</v>
      </c>
      <c r="V54" s="1">
        <v>107</v>
      </c>
      <c r="W54" s="1">
        <v>85.6</v>
      </c>
      <c r="X54" s="1">
        <v>75.400000000000006</v>
      </c>
      <c r="Y54" s="1">
        <v>129.4</v>
      </c>
      <c r="Z54" s="1">
        <v>61.4</v>
      </c>
      <c r="AA54" s="1">
        <v>40.200000000000003</v>
      </c>
      <c r="AB54" s="1">
        <v>137</v>
      </c>
      <c r="AC54" s="1">
        <v>59.6</v>
      </c>
      <c r="AD54" s="1">
        <v>52.2</v>
      </c>
      <c r="AE54" s="1">
        <v>111.6</v>
      </c>
      <c r="AF54" s="1"/>
      <c r="AG54" s="1">
        <f>G54*Q54</f>
        <v>54.599999999999994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39</v>
      </c>
      <c r="C55" s="1">
        <v>-6</v>
      </c>
      <c r="D55" s="1">
        <v>312</v>
      </c>
      <c r="E55" s="1">
        <v>81</v>
      </c>
      <c r="F55" s="1">
        <v>208</v>
      </c>
      <c r="G55" s="7">
        <v>0.28000000000000003</v>
      </c>
      <c r="H55" s="1">
        <v>45</v>
      </c>
      <c r="I55" s="1" t="s">
        <v>40</v>
      </c>
      <c r="J55" s="1">
        <v>90</v>
      </c>
      <c r="K55" s="1">
        <f t="shared" si="10"/>
        <v>-9</v>
      </c>
      <c r="L55" s="1">
        <f t="shared" si="1"/>
        <v>81</v>
      </c>
      <c r="M55" s="1"/>
      <c r="N55" s="1">
        <v>130</v>
      </c>
      <c r="O55" s="1">
        <v>100</v>
      </c>
      <c r="P55" s="1">
        <f t="shared" si="2"/>
        <v>16.2</v>
      </c>
      <c r="Q55" s="5"/>
      <c r="R55" s="5"/>
      <c r="S55" s="1"/>
      <c r="T55" s="1">
        <f t="shared" si="3"/>
        <v>27.037037037037038</v>
      </c>
      <c r="U55" s="1">
        <f t="shared" si="4"/>
        <v>27.037037037037038</v>
      </c>
      <c r="V55" s="1">
        <v>37</v>
      </c>
      <c r="W55" s="1">
        <v>32.6</v>
      </c>
      <c r="X55" s="1">
        <v>23.8</v>
      </c>
      <c r="Y55" s="1">
        <v>32.4</v>
      </c>
      <c r="Z55" s="1">
        <v>44.2</v>
      </c>
      <c r="AA55" s="1">
        <v>31.2</v>
      </c>
      <c r="AB55" s="1">
        <v>31.4</v>
      </c>
      <c r="AC55" s="1">
        <v>26.4</v>
      </c>
      <c r="AD55" s="1">
        <v>20</v>
      </c>
      <c r="AE55" s="1">
        <v>27.6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39</v>
      </c>
      <c r="C56" s="1"/>
      <c r="D56" s="1">
        <v>512</v>
      </c>
      <c r="E56" s="1">
        <v>165</v>
      </c>
      <c r="F56" s="1">
        <v>339</v>
      </c>
      <c r="G56" s="7">
        <v>0.41</v>
      </c>
      <c r="H56" s="1">
        <v>45</v>
      </c>
      <c r="I56" s="1" t="s">
        <v>40</v>
      </c>
      <c r="J56" s="1">
        <v>71</v>
      </c>
      <c r="K56" s="1">
        <f t="shared" si="10"/>
        <v>94</v>
      </c>
      <c r="L56" s="1">
        <f t="shared" si="1"/>
        <v>69</v>
      </c>
      <c r="M56" s="1">
        <v>96</v>
      </c>
      <c r="N56" s="1">
        <v>106</v>
      </c>
      <c r="O56" s="1">
        <v>64</v>
      </c>
      <c r="P56" s="1">
        <f t="shared" si="2"/>
        <v>13.8</v>
      </c>
      <c r="Q56" s="5"/>
      <c r="R56" s="5"/>
      <c r="S56" s="1"/>
      <c r="T56" s="1">
        <f t="shared" si="3"/>
        <v>36.884057971014492</v>
      </c>
      <c r="U56" s="1">
        <f t="shared" si="4"/>
        <v>36.884057971014492</v>
      </c>
      <c r="V56" s="1">
        <v>40</v>
      </c>
      <c r="W56" s="1">
        <v>49.8</v>
      </c>
      <c r="X56" s="1">
        <v>22</v>
      </c>
      <c r="Y56" s="1">
        <v>30</v>
      </c>
      <c r="Z56" s="1">
        <v>55</v>
      </c>
      <c r="AA56" s="1">
        <v>27</v>
      </c>
      <c r="AB56" s="1">
        <v>76</v>
      </c>
      <c r="AC56" s="1">
        <v>34.799999999999997</v>
      </c>
      <c r="AD56" s="1">
        <v>37.200000000000003</v>
      </c>
      <c r="AE56" s="1">
        <v>48.4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39</v>
      </c>
      <c r="C57" s="1">
        <v>61</v>
      </c>
      <c r="D57" s="1">
        <v>32</v>
      </c>
      <c r="E57" s="1">
        <v>64</v>
      </c>
      <c r="F57" s="1">
        <v>17</v>
      </c>
      <c r="G57" s="7">
        <v>0.4</v>
      </c>
      <c r="H57" s="1">
        <v>30</v>
      </c>
      <c r="I57" s="1" t="s">
        <v>40</v>
      </c>
      <c r="J57" s="1">
        <v>74</v>
      </c>
      <c r="K57" s="1">
        <f t="shared" si="10"/>
        <v>-10</v>
      </c>
      <c r="L57" s="1">
        <f t="shared" si="1"/>
        <v>64</v>
      </c>
      <c r="M57" s="1"/>
      <c r="N57" s="1">
        <v>92</v>
      </c>
      <c r="O57" s="1">
        <v>28</v>
      </c>
      <c r="P57" s="1">
        <f t="shared" si="2"/>
        <v>12.8</v>
      </c>
      <c r="Q57" s="5">
        <f t="shared" si="13"/>
        <v>42.200000000000017</v>
      </c>
      <c r="R57" s="5"/>
      <c r="S57" s="1"/>
      <c r="T57" s="1">
        <f t="shared" si="3"/>
        <v>14</v>
      </c>
      <c r="U57" s="1">
        <f t="shared" si="4"/>
        <v>10.703125</v>
      </c>
      <c r="V57" s="1">
        <v>12.8</v>
      </c>
      <c r="W57" s="1">
        <v>9.1999999999999993</v>
      </c>
      <c r="X57" s="1">
        <v>13.4</v>
      </c>
      <c r="Y57" s="1">
        <v>12.4</v>
      </c>
      <c r="Z57" s="1">
        <v>20</v>
      </c>
      <c r="AA57" s="1">
        <v>14.8</v>
      </c>
      <c r="AB57" s="1">
        <v>22</v>
      </c>
      <c r="AC57" s="1">
        <v>19.2</v>
      </c>
      <c r="AD57" s="1">
        <v>4</v>
      </c>
      <c r="AE57" s="1">
        <v>19.8</v>
      </c>
      <c r="AF57" s="1"/>
      <c r="AG57" s="1">
        <f>G57*Q57</f>
        <v>16.880000000000006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96</v>
      </c>
      <c r="B58" s="1" t="s">
        <v>37</v>
      </c>
      <c r="C58" s="1"/>
      <c r="D58" s="1"/>
      <c r="E58" s="1">
        <v>-1.0249999999999999</v>
      </c>
      <c r="F58" s="1"/>
      <c r="G58" s="7">
        <v>1</v>
      </c>
      <c r="H58" s="1">
        <v>30</v>
      </c>
      <c r="I58" s="1" t="s">
        <v>40</v>
      </c>
      <c r="J58" s="1"/>
      <c r="K58" s="1">
        <f t="shared" si="10"/>
        <v>-1.0249999999999999</v>
      </c>
      <c r="L58" s="1">
        <f t="shared" si="1"/>
        <v>-1.0249999999999999</v>
      </c>
      <c r="M58" s="1"/>
      <c r="N58" s="1">
        <v>20</v>
      </c>
      <c r="O58" s="1"/>
      <c r="P58" s="1">
        <f t="shared" si="2"/>
        <v>-0.20499999999999999</v>
      </c>
      <c r="Q58" s="5"/>
      <c r="R58" s="5"/>
      <c r="S58" s="1"/>
      <c r="T58" s="1">
        <f t="shared" si="3"/>
        <v>-97.560975609756099</v>
      </c>
      <c r="U58" s="1">
        <f t="shared" si="4"/>
        <v>-97.560975609756099</v>
      </c>
      <c r="V58" s="1">
        <v>1.7542</v>
      </c>
      <c r="W58" s="1">
        <v>1.851</v>
      </c>
      <c r="X58" s="1">
        <v>1.4392</v>
      </c>
      <c r="Y58" s="1">
        <v>2.9140000000000001</v>
      </c>
      <c r="Z58" s="1">
        <v>0.63080000000000003</v>
      </c>
      <c r="AA58" s="1">
        <v>1.905</v>
      </c>
      <c r="AB58" s="1">
        <v>6.1936</v>
      </c>
      <c r="AC58" s="1">
        <v>3.8580000000000001</v>
      </c>
      <c r="AD58" s="1">
        <v>1.8956</v>
      </c>
      <c r="AE58" s="1">
        <v>3.8412000000000002</v>
      </c>
      <c r="AF58" s="1" t="s">
        <v>97</v>
      </c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39</v>
      </c>
      <c r="C59" s="1">
        <v>72</v>
      </c>
      <c r="D59" s="1">
        <v>65</v>
      </c>
      <c r="E59" s="1">
        <v>55</v>
      </c>
      <c r="F59" s="1">
        <v>78</v>
      </c>
      <c r="G59" s="7">
        <v>0.41</v>
      </c>
      <c r="H59" s="1">
        <v>45</v>
      </c>
      <c r="I59" s="1" t="s">
        <v>40</v>
      </c>
      <c r="J59" s="1">
        <v>58</v>
      </c>
      <c r="K59" s="1">
        <f t="shared" si="10"/>
        <v>-3</v>
      </c>
      <c r="L59" s="1">
        <f t="shared" si="1"/>
        <v>55</v>
      </c>
      <c r="M59" s="1"/>
      <c r="N59" s="1">
        <v>0</v>
      </c>
      <c r="O59" s="1"/>
      <c r="P59" s="1">
        <f t="shared" si="2"/>
        <v>11</v>
      </c>
      <c r="Q59" s="5">
        <f t="shared" si="13"/>
        <v>76</v>
      </c>
      <c r="R59" s="5"/>
      <c r="S59" s="1"/>
      <c r="T59" s="1">
        <f t="shared" si="3"/>
        <v>14</v>
      </c>
      <c r="U59" s="1">
        <f t="shared" si="4"/>
        <v>7.0909090909090908</v>
      </c>
      <c r="V59" s="1">
        <v>8.8000000000000007</v>
      </c>
      <c r="W59" s="1">
        <v>11</v>
      </c>
      <c r="X59" s="1">
        <v>12.8</v>
      </c>
      <c r="Y59" s="1">
        <v>7.6</v>
      </c>
      <c r="Z59" s="1">
        <v>8.8000000000000007</v>
      </c>
      <c r="AA59" s="1">
        <v>22.8</v>
      </c>
      <c r="AB59" s="1">
        <v>7.4</v>
      </c>
      <c r="AC59" s="1">
        <v>9.1999999999999993</v>
      </c>
      <c r="AD59" s="1">
        <v>17</v>
      </c>
      <c r="AE59" s="1">
        <v>9.1999999999999993</v>
      </c>
      <c r="AF59" s="1"/>
      <c r="AG59" s="1">
        <f>G59*Q59</f>
        <v>31.159999999999997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37</v>
      </c>
      <c r="C60" s="1">
        <v>55.2</v>
      </c>
      <c r="D60" s="1"/>
      <c r="E60" s="1">
        <v>15.27</v>
      </c>
      <c r="F60" s="1">
        <v>36.817999999999998</v>
      </c>
      <c r="G60" s="7">
        <v>1</v>
      </c>
      <c r="H60" s="1">
        <v>45</v>
      </c>
      <c r="I60" s="1" t="s">
        <v>40</v>
      </c>
      <c r="J60" s="1">
        <v>16</v>
      </c>
      <c r="K60" s="1">
        <f t="shared" si="10"/>
        <v>-0.73000000000000043</v>
      </c>
      <c r="L60" s="1">
        <f t="shared" si="1"/>
        <v>15.27</v>
      </c>
      <c r="M60" s="1"/>
      <c r="N60" s="1">
        <v>0</v>
      </c>
      <c r="O60" s="1"/>
      <c r="P60" s="1">
        <f t="shared" si="2"/>
        <v>3.0539999999999998</v>
      </c>
      <c r="Q60" s="5">
        <f t="shared" si="13"/>
        <v>5.9380000000000024</v>
      </c>
      <c r="R60" s="5"/>
      <c r="S60" s="1"/>
      <c r="T60" s="1">
        <f t="shared" si="3"/>
        <v>14</v>
      </c>
      <c r="U60" s="1">
        <f t="shared" si="4"/>
        <v>12.055664702030125</v>
      </c>
      <c r="V60" s="1">
        <v>2.4409999999999998</v>
      </c>
      <c r="W60" s="1">
        <v>1.7358</v>
      </c>
      <c r="X60" s="1">
        <v>5.1264000000000003</v>
      </c>
      <c r="Y60" s="1">
        <v>3.9346000000000001</v>
      </c>
      <c r="Z60" s="1">
        <v>4.202</v>
      </c>
      <c r="AA60" s="1">
        <v>3.5531999999999999</v>
      </c>
      <c r="AB60" s="1">
        <v>4.9947999999999997</v>
      </c>
      <c r="AC60" s="1">
        <v>7.0069999999999997</v>
      </c>
      <c r="AD60" s="1">
        <v>3.3119999999999998</v>
      </c>
      <c r="AE60" s="1">
        <v>6.6494</v>
      </c>
      <c r="AF60" s="29" t="s">
        <v>45</v>
      </c>
      <c r="AG60" s="1">
        <f>G60*Q60</f>
        <v>5.9380000000000024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39</v>
      </c>
      <c r="C61" s="1">
        <v>244</v>
      </c>
      <c r="D61" s="1">
        <v>1</v>
      </c>
      <c r="E61" s="1">
        <v>141</v>
      </c>
      <c r="F61" s="1">
        <v>95</v>
      </c>
      <c r="G61" s="7">
        <v>0.36</v>
      </c>
      <c r="H61" s="1">
        <v>45</v>
      </c>
      <c r="I61" s="1" t="s">
        <v>40</v>
      </c>
      <c r="J61" s="1">
        <v>152</v>
      </c>
      <c r="K61" s="1">
        <f t="shared" si="10"/>
        <v>-11</v>
      </c>
      <c r="L61" s="1">
        <f t="shared" si="1"/>
        <v>141</v>
      </c>
      <c r="M61" s="1"/>
      <c r="N61" s="1">
        <v>130</v>
      </c>
      <c r="O61" s="1">
        <v>120</v>
      </c>
      <c r="P61" s="1">
        <f t="shared" si="2"/>
        <v>28.2</v>
      </c>
      <c r="Q61" s="5">
        <f t="shared" si="13"/>
        <v>49.800000000000011</v>
      </c>
      <c r="R61" s="5"/>
      <c r="S61" s="1"/>
      <c r="T61" s="1">
        <f t="shared" si="3"/>
        <v>14</v>
      </c>
      <c r="U61" s="1">
        <f t="shared" si="4"/>
        <v>12.23404255319149</v>
      </c>
      <c r="V61" s="1">
        <v>34</v>
      </c>
      <c r="W61" s="1">
        <v>18.8</v>
      </c>
      <c r="X61" s="1">
        <v>25.6</v>
      </c>
      <c r="Y61" s="1">
        <v>42.6</v>
      </c>
      <c r="Z61" s="1">
        <v>30</v>
      </c>
      <c r="AA61" s="1">
        <v>29.4</v>
      </c>
      <c r="AB61" s="1">
        <v>35.6</v>
      </c>
      <c r="AC61" s="1">
        <v>28</v>
      </c>
      <c r="AD61" s="1">
        <v>22.2</v>
      </c>
      <c r="AE61" s="1">
        <v>26</v>
      </c>
      <c r="AF61" s="1"/>
      <c r="AG61" s="1">
        <f>G61*Q61</f>
        <v>17.928000000000004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37</v>
      </c>
      <c r="C62" s="1">
        <v>39.280999999999999</v>
      </c>
      <c r="D62" s="1"/>
      <c r="E62" s="1">
        <v>37.1</v>
      </c>
      <c r="F62" s="1">
        <v>2.181</v>
      </c>
      <c r="G62" s="7">
        <v>1</v>
      </c>
      <c r="H62" s="1">
        <v>45</v>
      </c>
      <c r="I62" s="1" t="s">
        <v>40</v>
      </c>
      <c r="J62" s="1">
        <v>37.027000000000001</v>
      </c>
      <c r="K62" s="1">
        <f t="shared" si="10"/>
        <v>7.3000000000000398E-2</v>
      </c>
      <c r="L62" s="1">
        <f t="shared" si="1"/>
        <v>37.1</v>
      </c>
      <c r="M62" s="1"/>
      <c r="N62" s="1">
        <v>50</v>
      </c>
      <c r="O62" s="1">
        <v>50</v>
      </c>
      <c r="P62" s="1">
        <f t="shared" si="2"/>
        <v>7.42</v>
      </c>
      <c r="Q62" s="5"/>
      <c r="R62" s="5"/>
      <c r="S62" s="1"/>
      <c r="T62" s="1">
        <f t="shared" si="3"/>
        <v>13.771024258760107</v>
      </c>
      <c r="U62" s="1">
        <f t="shared" si="4"/>
        <v>13.771024258760107</v>
      </c>
      <c r="V62" s="1">
        <v>9.83</v>
      </c>
      <c r="W62" s="1">
        <v>4.1341999999999999</v>
      </c>
      <c r="X62" s="1">
        <v>7.9518000000000004</v>
      </c>
      <c r="Y62" s="1">
        <v>8.9825999999999997</v>
      </c>
      <c r="Z62" s="1">
        <v>7.1231999999999998</v>
      </c>
      <c r="AA62" s="1">
        <v>10.985200000000001</v>
      </c>
      <c r="AB62" s="1">
        <v>12.244400000000001</v>
      </c>
      <c r="AC62" s="1">
        <v>11.993600000000001</v>
      </c>
      <c r="AD62" s="1">
        <v>12.036799999999999</v>
      </c>
      <c r="AE62" s="1">
        <v>9.0383999999999993</v>
      </c>
      <c r="AF62" s="1"/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39</v>
      </c>
      <c r="C63" s="1">
        <v>82</v>
      </c>
      <c r="D63" s="1">
        <v>19</v>
      </c>
      <c r="E63" s="1">
        <v>64</v>
      </c>
      <c r="F63" s="1">
        <v>31</v>
      </c>
      <c r="G63" s="7">
        <v>0.41</v>
      </c>
      <c r="H63" s="1">
        <v>45</v>
      </c>
      <c r="I63" s="1" t="s">
        <v>40</v>
      </c>
      <c r="J63" s="1">
        <v>69</v>
      </c>
      <c r="K63" s="1">
        <f t="shared" si="10"/>
        <v>-5</v>
      </c>
      <c r="L63" s="1">
        <f t="shared" si="1"/>
        <v>64</v>
      </c>
      <c r="M63" s="1"/>
      <c r="N63" s="1">
        <v>90</v>
      </c>
      <c r="O63" s="1"/>
      <c r="P63" s="1">
        <f t="shared" si="2"/>
        <v>12.8</v>
      </c>
      <c r="Q63" s="5">
        <f t="shared" si="13"/>
        <v>58.200000000000017</v>
      </c>
      <c r="R63" s="5"/>
      <c r="S63" s="1"/>
      <c r="T63" s="1">
        <f t="shared" si="3"/>
        <v>14</v>
      </c>
      <c r="U63" s="1">
        <f t="shared" si="4"/>
        <v>9.453125</v>
      </c>
      <c r="V63" s="1">
        <v>12.2</v>
      </c>
      <c r="W63" s="1">
        <v>10.8</v>
      </c>
      <c r="X63" s="1">
        <v>3.8</v>
      </c>
      <c r="Y63" s="1">
        <v>6.2</v>
      </c>
      <c r="Z63" s="1">
        <v>21</v>
      </c>
      <c r="AA63" s="1">
        <v>8.1999999999999993</v>
      </c>
      <c r="AB63" s="1">
        <v>10.4</v>
      </c>
      <c r="AC63" s="1">
        <v>17.2</v>
      </c>
      <c r="AD63" s="1">
        <v>10</v>
      </c>
      <c r="AE63" s="1">
        <v>3.4</v>
      </c>
      <c r="AF63" s="1"/>
      <c r="AG63" s="1">
        <f>G63*Q63</f>
        <v>23.862000000000005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39</v>
      </c>
      <c r="C64" s="1">
        <v>72</v>
      </c>
      <c r="D64" s="1"/>
      <c r="E64" s="1">
        <v>54</v>
      </c>
      <c r="F64" s="1">
        <v>17</v>
      </c>
      <c r="G64" s="7">
        <v>0.41</v>
      </c>
      <c r="H64" s="1">
        <v>45</v>
      </c>
      <c r="I64" s="1" t="s">
        <v>40</v>
      </c>
      <c r="J64" s="1">
        <v>56</v>
      </c>
      <c r="K64" s="1">
        <f t="shared" si="10"/>
        <v>-2</v>
      </c>
      <c r="L64" s="1">
        <f t="shared" si="1"/>
        <v>54</v>
      </c>
      <c r="M64" s="1"/>
      <c r="N64" s="1">
        <v>0</v>
      </c>
      <c r="O64" s="1"/>
      <c r="P64" s="1">
        <f t="shared" si="2"/>
        <v>10.8</v>
      </c>
      <c r="Q64" s="5">
        <f>8*P64-O64-N64-F64</f>
        <v>69.400000000000006</v>
      </c>
      <c r="R64" s="5"/>
      <c r="S64" s="1"/>
      <c r="T64" s="1">
        <f t="shared" si="3"/>
        <v>8</v>
      </c>
      <c r="U64" s="1">
        <f t="shared" si="4"/>
        <v>1.574074074074074</v>
      </c>
      <c r="V64" s="1">
        <v>0</v>
      </c>
      <c r="W64" s="1">
        <v>1.6</v>
      </c>
      <c r="X64" s="1">
        <v>8.8000000000000007</v>
      </c>
      <c r="Y64" s="1">
        <v>3.4</v>
      </c>
      <c r="Z64" s="1">
        <v>3.2</v>
      </c>
      <c r="AA64" s="1">
        <v>6.4</v>
      </c>
      <c r="AB64" s="1">
        <v>4</v>
      </c>
      <c r="AC64" s="1">
        <v>2.2000000000000002</v>
      </c>
      <c r="AD64" s="1">
        <v>4</v>
      </c>
      <c r="AE64" s="1">
        <v>-2.8</v>
      </c>
      <c r="AF64" s="1" t="s">
        <v>104</v>
      </c>
      <c r="AG64" s="1">
        <f>G64*Q64</f>
        <v>28.454000000000001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39</v>
      </c>
      <c r="C65" s="1">
        <v>238</v>
      </c>
      <c r="D65" s="1">
        <v>312</v>
      </c>
      <c r="E65" s="1">
        <v>320</v>
      </c>
      <c r="F65" s="1">
        <v>225</v>
      </c>
      <c r="G65" s="7">
        <v>0.28000000000000003</v>
      </c>
      <c r="H65" s="1">
        <v>45</v>
      </c>
      <c r="I65" s="1" t="s">
        <v>40</v>
      </c>
      <c r="J65" s="1">
        <v>154</v>
      </c>
      <c r="K65" s="1">
        <f t="shared" si="10"/>
        <v>166</v>
      </c>
      <c r="L65" s="1">
        <f t="shared" si="1"/>
        <v>144</v>
      </c>
      <c r="M65" s="1">
        <v>176</v>
      </c>
      <c r="N65" s="1">
        <v>150</v>
      </c>
      <c r="O65" s="1">
        <v>120</v>
      </c>
      <c r="P65" s="1">
        <f t="shared" si="2"/>
        <v>28.8</v>
      </c>
      <c r="Q65" s="5"/>
      <c r="R65" s="5"/>
      <c r="S65" s="1"/>
      <c r="T65" s="1">
        <f t="shared" si="3"/>
        <v>17.1875</v>
      </c>
      <c r="U65" s="1">
        <f t="shared" si="4"/>
        <v>17.1875</v>
      </c>
      <c r="V65" s="1">
        <v>42.6</v>
      </c>
      <c r="W65" s="1">
        <v>35.6</v>
      </c>
      <c r="X65" s="1">
        <v>31.4</v>
      </c>
      <c r="Y65" s="1">
        <v>53</v>
      </c>
      <c r="Z65" s="1">
        <v>63.6</v>
      </c>
      <c r="AA65" s="1">
        <v>23.4</v>
      </c>
      <c r="AB65" s="1">
        <v>58.6</v>
      </c>
      <c r="AC65" s="1">
        <v>28.2</v>
      </c>
      <c r="AD65" s="1">
        <v>34.6</v>
      </c>
      <c r="AE65" s="1">
        <v>36.799999999999997</v>
      </c>
      <c r="AF65" s="1"/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106</v>
      </c>
      <c r="B66" s="10" t="s">
        <v>39</v>
      </c>
      <c r="C66" s="10"/>
      <c r="D66" s="10">
        <v>72</v>
      </c>
      <c r="E66" s="10">
        <v>72</v>
      </c>
      <c r="F66" s="10"/>
      <c r="G66" s="11">
        <v>0</v>
      </c>
      <c r="H66" s="10" t="e">
        <v>#N/A</v>
      </c>
      <c r="I66" s="10" t="s">
        <v>52</v>
      </c>
      <c r="J66" s="10"/>
      <c r="K66" s="10">
        <f t="shared" si="10"/>
        <v>72</v>
      </c>
      <c r="L66" s="10">
        <f t="shared" si="1"/>
        <v>0</v>
      </c>
      <c r="M66" s="10">
        <v>72</v>
      </c>
      <c r="N66" s="10"/>
      <c r="O66" s="10"/>
      <c r="P66" s="10">
        <f t="shared" si="2"/>
        <v>0</v>
      </c>
      <c r="Q66" s="12"/>
      <c r="R66" s="12"/>
      <c r="S66" s="10"/>
      <c r="T66" s="10" t="e">
        <f t="shared" si="3"/>
        <v>#DIV/0!</v>
      </c>
      <c r="U66" s="10" t="e">
        <f t="shared" si="4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/>
      <c r="AG66" s="1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5.75" thickBot="1" x14ac:dyDescent="0.3">
      <c r="A67" s="1" t="s">
        <v>107</v>
      </c>
      <c r="B67" s="1" t="s">
        <v>39</v>
      </c>
      <c r="C67" s="1">
        <v>31</v>
      </c>
      <c r="D67" s="1">
        <v>33</v>
      </c>
      <c r="E67" s="1">
        <v>29</v>
      </c>
      <c r="F67" s="1">
        <v>33</v>
      </c>
      <c r="G67" s="7">
        <v>0.33</v>
      </c>
      <c r="H67" s="1" t="e">
        <v>#N/A</v>
      </c>
      <c r="I67" s="1" t="s">
        <v>40</v>
      </c>
      <c r="J67" s="1">
        <v>30</v>
      </c>
      <c r="K67" s="1">
        <f t="shared" si="10"/>
        <v>-1</v>
      </c>
      <c r="L67" s="1">
        <f t="shared" si="1"/>
        <v>29</v>
      </c>
      <c r="M67" s="1"/>
      <c r="N67" s="1">
        <v>72</v>
      </c>
      <c r="O67" s="1"/>
      <c r="P67" s="1">
        <f t="shared" si="2"/>
        <v>5.8</v>
      </c>
      <c r="Q67" s="5"/>
      <c r="R67" s="5"/>
      <c r="S67" s="1"/>
      <c r="T67" s="1">
        <f t="shared" si="3"/>
        <v>18.103448275862071</v>
      </c>
      <c r="U67" s="1">
        <f t="shared" si="4"/>
        <v>18.103448275862071</v>
      </c>
      <c r="V67" s="1">
        <v>8.6</v>
      </c>
      <c r="W67" s="1">
        <v>7.4</v>
      </c>
      <c r="X67" s="1">
        <v>8.1999999999999993</v>
      </c>
      <c r="Y67" s="1">
        <v>5.6</v>
      </c>
      <c r="Z67" s="1">
        <v>4.5999999999999996</v>
      </c>
      <c r="AA67" s="1">
        <v>14.2</v>
      </c>
      <c r="AB67" s="1">
        <v>5.8</v>
      </c>
      <c r="AC67" s="1">
        <v>9.1999999999999993</v>
      </c>
      <c r="AD67" s="1">
        <v>5.6</v>
      </c>
      <c r="AE67" s="1">
        <v>3.2</v>
      </c>
      <c r="AF67" s="1"/>
      <c r="AG67" s="1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108</v>
      </c>
      <c r="B68" s="20" t="s">
        <v>37</v>
      </c>
      <c r="C68" s="20">
        <v>40.372999999999998</v>
      </c>
      <c r="D68" s="20"/>
      <c r="E68" s="20">
        <v>21.151</v>
      </c>
      <c r="F68" s="21">
        <v>17.884</v>
      </c>
      <c r="G68" s="11">
        <v>0</v>
      </c>
      <c r="H68" s="10">
        <v>45</v>
      </c>
      <c r="I68" s="10" t="s">
        <v>52</v>
      </c>
      <c r="J68" s="10">
        <v>22.9</v>
      </c>
      <c r="K68" s="10">
        <f t="shared" ref="K68:K98" si="14">E68-J68</f>
        <v>-1.7489999999999988</v>
      </c>
      <c r="L68" s="10">
        <f t="shared" si="1"/>
        <v>21.151</v>
      </c>
      <c r="M68" s="10"/>
      <c r="N68" s="10">
        <v>0</v>
      </c>
      <c r="O68" s="10"/>
      <c r="P68" s="10">
        <f t="shared" si="2"/>
        <v>4.2302</v>
      </c>
      <c r="Q68" s="12"/>
      <c r="R68" s="12"/>
      <c r="S68" s="10"/>
      <c r="T68" s="10">
        <f t="shared" si="3"/>
        <v>4.2276960900193847</v>
      </c>
      <c r="U68" s="10">
        <f t="shared" si="4"/>
        <v>4.2276960900193847</v>
      </c>
      <c r="V68" s="10">
        <v>2.7744</v>
      </c>
      <c r="W68" s="10">
        <v>1.7296000000000009</v>
      </c>
      <c r="X68" s="10">
        <v>3.3216000000000001</v>
      </c>
      <c r="Y68" s="10">
        <v>1.8754</v>
      </c>
      <c r="Z68" s="10">
        <v>6.6449999999999996</v>
      </c>
      <c r="AA68" s="10">
        <v>2.5453999999999999</v>
      </c>
      <c r="AB68" s="10">
        <v>0.26679999999999998</v>
      </c>
      <c r="AC68" s="10">
        <v>3.2160000000000002</v>
      </c>
      <c r="AD68" s="10">
        <v>2.0255999999999998</v>
      </c>
      <c r="AE68" s="10">
        <v>1.8775999999999999</v>
      </c>
      <c r="AF68" s="30" t="s">
        <v>172</v>
      </c>
      <c r="AG68" s="10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s="18" customFormat="1" ht="15.75" thickBot="1" x14ac:dyDescent="0.3">
      <c r="A69" s="22" t="s">
        <v>152</v>
      </c>
      <c r="B69" s="23" t="s">
        <v>37</v>
      </c>
      <c r="C69" s="23"/>
      <c r="D69" s="23"/>
      <c r="E69" s="23"/>
      <c r="F69" s="24"/>
      <c r="G69" s="17">
        <v>1</v>
      </c>
      <c r="H69" s="15" t="e">
        <v>#N/A</v>
      </c>
      <c r="I69" s="15" t="s">
        <v>40</v>
      </c>
      <c r="J69" s="15"/>
      <c r="K69" s="15">
        <f>E69-J69</f>
        <v>0</v>
      </c>
      <c r="L69" s="15">
        <f>E69-M69</f>
        <v>0</v>
      </c>
      <c r="M69" s="15"/>
      <c r="N69" s="15">
        <v>0</v>
      </c>
      <c r="O69" s="15"/>
      <c r="P69" s="15">
        <f>L69/5</f>
        <v>0</v>
      </c>
      <c r="Q69" s="5">
        <v>10</v>
      </c>
      <c r="R69" s="5"/>
      <c r="S69" s="15"/>
      <c r="T69" s="15" t="e">
        <f>(F69+N69+O69+Q69)/P69</f>
        <v>#DIV/0!</v>
      </c>
      <c r="U69" s="15" t="e">
        <f>(F69+N69+O69)/P69</f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153</v>
      </c>
      <c r="AG69" s="15">
        <f>G69*Q69</f>
        <v>10</v>
      </c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x14ac:dyDescent="0.25">
      <c r="A70" s="1" t="s">
        <v>109</v>
      </c>
      <c r="B70" s="1" t="s">
        <v>39</v>
      </c>
      <c r="C70" s="1">
        <v>56</v>
      </c>
      <c r="D70" s="1">
        <v>41</v>
      </c>
      <c r="E70" s="1">
        <v>41</v>
      </c>
      <c r="F70" s="1">
        <v>50</v>
      </c>
      <c r="G70" s="7">
        <v>0.33</v>
      </c>
      <c r="H70" s="1">
        <v>45</v>
      </c>
      <c r="I70" s="1" t="s">
        <v>40</v>
      </c>
      <c r="J70" s="1">
        <v>44</v>
      </c>
      <c r="K70" s="1">
        <f t="shared" si="14"/>
        <v>-3</v>
      </c>
      <c r="L70" s="1">
        <f t="shared" ref="L70:L106" si="15">E70-M70</f>
        <v>41</v>
      </c>
      <c r="M70" s="1"/>
      <c r="N70" s="1">
        <v>0</v>
      </c>
      <c r="O70" s="1"/>
      <c r="P70" s="1">
        <f t="shared" ref="P70:P106" si="16">L70/5</f>
        <v>8.1999999999999993</v>
      </c>
      <c r="Q70" s="5">
        <f t="shared" ref="Q69:Q72" si="17">14*P70-O70-N70-F70</f>
        <v>64.799999999999983</v>
      </c>
      <c r="R70" s="5"/>
      <c r="S70" s="1"/>
      <c r="T70" s="1">
        <f t="shared" si="3"/>
        <v>14</v>
      </c>
      <c r="U70" s="1">
        <f t="shared" si="4"/>
        <v>6.0975609756097562</v>
      </c>
      <c r="V70" s="1">
        <v>0.8</v>
      </c>
      <c r="W70" s="1">
        <v>6.6</v>
      </c>
      <c r="X70" s="1">
        <v>7.2</v>
      </c>
      <c r="Y70" s="1">
        <v>4.8</v>
      </c>
      <c r="Z70" s="1">
        <v>7.6</v>
      </c>
      <c r="AA70" s="1">
        <v>10</v>
      </c>
      <c r="AB70" s="1">
        <v>6.8</v>
      </c>
      <c r="AC70" s="1">
        <v>7.8</v>
      </c>
      <c r="AD70" s="1">
        <v>8.1999999999999993</v>
      </c>
      <c r="AE70" s="1">
        <v>6.8</v>
      </c>
      <c r="AF70" s="1"/>
      <c r="AG70" s="1">
        <f>G70*Q70</f>
        <v>21.383999999999997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37</v>
      </c>
      <c r="C71" s="1">
        <v>5.3380000000000001</v>
      </c>
      <c r="D71" s="1">
        <v>5.6000000000000001E-2</v>
      </c>
      <c r="E71" s="1">
        <v>4.0039999999999996</v>
      </c>
      <c r="F71" s="1"/>
      <c r="G71" s="7">
        <v>1</v>
      </c>
      <c r="H71" s="1">
        <v>45</v>
      </c>
      <c r="I71" s="1" t="s">
        <v>40</v>
      </c>
      <c r="J71" s="1">
        <v>10.1</v>
      </c>
      <c r="K71" s="1">
        <f t="shared" si="14"/>
        <v>-6.0960000000000001</v>
      </c>
      <c r="L71" s="1">
        <f t="shared" si="15"/>
        <v>4.0039999999999996</v>
      </c>
      <c r="M71" s="1"/>
      <c r="N71" s="1">
        <v>4</v>
      </c>
      <c r="O71" s="1"/>
      <c r="P71" s="1">
        <f t="shared" si="16"/>
        <v>0.80079999999999996</v>
      </c>
      <c r="Q71" s="5">
        <f t="shared" si="17"/>
        <v>7.2111999999999998</v>
      </c>
      <c r="R71" s="5"/>
      <c r="S71" s="1"/>
      <c r="T71" s="1">
        <f t="shared" si="3"/>
        <v>14</v>
      </c>
      <c r="U71" s="1">
        <f t="shared" si="4"/>
        <v>4.9950049950049955</v>
      </c>
      <c r="V71" s="1">
        <v>0.53559999999999997</v>
      </c>
      <c r="W71" s="1">
        <v>0.12759999999999999</v>
      </c>
      <c r="X71" s="1">
        <v>0.99280000000000002</v>
      </c>
      <c r="Y71" s="1">
        <v>0.7964</v>
      </c>
      <c r="Z71" s="1">
        <v>0</v>
      </c>
      <c r="AA71" s="1">
        <v>0.94099999999999995</v>
      </c>
      <c r="AB71" s="1">
        <v>0.40600000000000003</v>
      </c>
      <c r="AC71" s="1">
        <v>1.9956</v>
      </c>
      <c r="AD71" s="1">
        <v>2.5206</v>
      </c>
      <c r="AE71" s="1">
        <v>1.88</v>
      </c>
      <c r="AF71" s="1"/>
      <c r="AG71" s="1">
        <f>G71*Q71</f>
        <v>7.2111999999999998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5.75" thickBot="1" x14ac:dyDescent="0.3">
      <c r="A72" s="1" t="s">
        <v>111</v>
      </c>
      <c r="B72" s="1" t="s">
        <v>39</v>
      </c>
      <c r="C72" s="1">
        <v>42</v>
      </c>
      <c r="D72" s="1">
        <v>280</v>
      </c>
      <c r="E72" s="1">
        <v>240</v>
      </c>
      <c r="F72" s="1">
        <v>80</v>
      </c>
      <c r="G72" s="7">
        <v>0.33</v>
      </c>
      <c r="H72" s="1">
        <v>45</v>
      </c>
      <c r="I72" s="1" t="s">
        <v>40</v>
      </c>
      <c r="J72" s="1">
        <v>137</v>
      </c>
      <c r="K72" s="1">
        <f t="shared" si="14"/>
        <v>103</v>
      </c>
      <c r="L72" s="1">
        <f t="shared" si="15"/>
        <v>120</v>
      </c>
      <c r="M72" s="1">
        <v>120</v>
      </c>
      <c r="N72" s="1">
        <v>90</v>
      </c>
      <c r="O72" s="1"/>
      <c r="P72" s="1">
        <f t="shared" si="16"/>
        <v>24</v>
      </c>
      <c r="Q72" s="5">
        <f t="shared" si="17"/>
        <v>166</v>
      </c>
      <c r="R72" s="5"/>
      <c r="S72" s="1"/>
      <c r="T72" s="1">
        <f t="shared" si="3"/>
        <v>14</v>
      </c>
      <c r="U72" s="1">
        <f t="shared" si="4"/>
        <v>7.083333333333333</v>
      </c>
      <c r="V72" s="1">
        <v>17.8</v>
      </c>
      <c r="W72" s="1">
        <v>19.600000000000001</v>
      </c>
      <c r="X72" s="1">
        <v>11.2</v>
      </c>
      <c r="Y72" s="1">
        <v>14.4</v>
      </c>
      <c r="Z72" s="1">
        <v>27.8</v>
      </c>
      <c r="AA72" s="1">
        <v>28.2</v>
      </c>
      <c r="AB72" s="1">
        <v>43.2</v>
      </c>
      <c r="AC72" s="1">
        <v>14.4</v>
      </c>
      <c r="AD72" s="1">
        <v>28.6</v>
      </c>
      <c r="AE72" s="1">
        <v>7.6</v>
      </c>
      <c r="AF72" s="1"/>
      <c r="AG72" s="1">
        <f>G72*Q72</f>
        <v>54.78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9" t="s">
        <v>112</v>
      </c>
      <c r="B73" s="20" t="s">
        <v>39</v>
      </c>
      <c r="C73" s="20">
        <v>10</v>
      </c>
      <c r="D73" s="20">
        <v>1</v>
      </c>
      <c r="E73" s="20">
        <v>6</v>
      </c>
      <c r="F73" s="21"/>
      <c r="G73" s="11">
        <v>0</v>
      </c>
      <c r="H73" s="10">
        <v>45</v>
      </c>
      <c r="I73" s="10" t="s">
        <v>52</v>
      </c>
      <c r="J73" s="10">
        <v>14.6</v>
      </c>
      <c r="K73" s="10">
        <f t="shared" si="14"/>
        <v>-8.6</v>
      </c>
      <c r="L73" s="10">
        <f t="shared" si="15"/>
        <v>6</v>
      </c>
      <c r="M73" s="10"/>
      <c r="N73" s="10">
        <v>0</v>
      </c>
      <c r="O73" s="10"/>
      <c r="P73" s="10">
        <f t="shared" si="16"/>
        <v>1.2</v>
      </c>
      <c r="Q73" s="12"/>
      <c r="R73" s="12"/>
      <c r="S73" s="10"/>
      <c r="T73" s="10">
        <f t="shared" si="3"/>
        <v>0</v>
      </c>
      <c r="U73" s="10">
        <f t="shared" si="4"/>
        <v>0</v>
      </c>
      <c r="V73" s="10">
        <v>5.4</v>
      </c>
      <c r="W73" s="10">
        <v>8</v>
      </c>
      <c r="X73" s="10">
        <v>7.6</v>
      </c>
      <c r="Y73" s="10">
        <v>5.4</v>
      </c>
      <c r="Z73" s="10">
        <v>10.199999999999999</v>
      </c>
      <c r="AA73" s="10">
        <v>6.0679999999999996</v>
      </c>
      <c r="AB73" s="10">
        <v>9</v>
      </c>
      <c r="AC73" s="10">
        <v>8.6</v>
      </c>
      <c r="AD73" s="10">
        <v>6.8</v>
      </c>
      <c r="AE73" s="10">
        <v>5.2</v>
      </c>
      <c r="AF73" s="13" t="s">
        <v>113</v>
      </c>
      <c r="AG73" s="10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s="18" customFormat="1" ht="15.75" thickBot="1" x14ac:dyDescent="0.3">
      <c r="A74" s="22" t="s">
        <v>156</v>
      </c>
      <c r="B74" s="23" t="s">
        <v>39</v>
      </c>
      <c r="C74" s="23"/>
      <c r="D74" s="23"/>
      <c r="E74" s="23"/>
      <c r="F74" s="24"/>
      <c r="G74" s="17">
        <v>0.84</v>
      </c>
      <c r="H74" s="15" t="e">
        <v>#N/A</v>
      </c>
      <c r="I74" s="15" t="s">
        <v>40</v>
      </c>
      <c r="J74" s="15"/>
      <c r="K74" s="15">
        <f>E74-J74</f>
        <v>0</v>
      </c>
      <c r="L74" s="15">
        <f>E74-M74</f>
        <v>0</v>
      </c>
      <c r="M74" s="15"/>
      <c r="N74" s="15">
        <v>0</v>
      </c>
      <c r="O74" s="15"/>
      <c r="P74" s="15">
        <f>L74/5</f>
        <v>0</v>
      </c>
      <c r="Q74" s="5">
        <v>50</v>
      </c>
      <c r="R74" s="5"/>
      <c r="S74" s="15"/>
      <c r="T74" s="15" t="e">
        <f>(F74+N74+O74+Q74)/P74</f>
        <v>#DIV/0!</v>
      </c>
      <c r="U74" s="15" t="e">
        <f>(F74+N74+O74)/P74</f>
        <v>#DIV/0!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25" t="s">
        <v>171</v>
      </c>
      <c r="AG74" s="15">
        <f>G74*Q74</f>
        <v>42</v>
      </c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x14ac:dyDescent="0.25">
      <c r="A75" s="1" t="s">
        <v>114</v>
      </c>
      <c r="B75" s="1" t="s">
        <v>39</v>
      </c>
      <c r="C75" s="1">
        <v>30</v>
      </c>
      <c r="D75" s="1">
        <v>81</v>
      </c>
      <c r="E75" s="1">
        <v>97</v>
      </c>
      <c r="F75" s="1">
        <v>9</v>
      </c>
      <c r="G75" s="7">
        <v>0.33</v>
      </c>
      <c r="H75" s="1">
        <v>45</v>
      </c>
      <c r="I75" s="1" t="s">
        <v>40</v>
      </c>
      <c r="J75" s="1">
        <v>49</v>
      </c>
      <c r="K75" s="1">
        <f t="shared" si="14"/>
        <v>48</v>
      </c>
      <c r="L75" s="1">
        <f t="shared" si="15"/>
        <v>49</v>
      </c>
      <c r="M75" s="1">
        <v>48</v>
      </c>
      <c r="N75" s="1">
        <v>106</v>
      </c>
      <c r="O75" s="1">
        <v>64</v>
      </c>
      <c r="P75" s="1">
        <f t="shared" si="16"/>
        <v>9.8000000000000007</v>
      </c>
      <c r="Q75" s="5"/>
      <c r="R75" s="5"/>
      <c r="S75" s="1"/>
      <c r="T75" s="1">
        <f t="shared" ref="T75:T106" si="18">(F75+N75+O75+Q75)/P75</f>
        <v>18.26530612244898</v>
      </c>
      <c r="U75" s="1">
        <f t="shared" ref="U75:U106" si="19">(F75+N75+O75)/P75</f>
        <v>18.26530612244898</v>
      </c>
      <c r="V75" s="1">
        <v>16.600000000000001</v>
      </c>
      <c r="W75" s="1">
        <v>8.4</v>
      </c>
      <c r="X75" s="1">
        <v>3.6</v>
      </c>
      <c r="Y75" s="1">
        <v>10.199999999999999</v>
      </c>
      <c r="Z75" s="1">
        <v>16.600000000000001</v>
      </c>
      <c r="AA75" s="1">
        <v>10.4</v>
      </c>
      <c r="AB75" s="1">
        <v>7.8</v>
      </c>
      <c r="AC75" s="1">
        <v>0.4</v>
      </c>
      <c r="AD75" s="1">
        <v>20.8</v>
      </c>
      <c r="AE75" s="1">
        <v>8.1999999999999993</v>
      </c>
      <c r="AF75" s="1"/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39</v>
      </c>
      <c r="C76" s="1">
        <v>191</v>
      </c>
      <c r="D76" s="1"/>
      <c r="E76" s="1">
        <v>132</v>
      </c>
      <c r="F76" s="1">
        <v>55</v>
      </c>
      <c r="G76" s="7">
        <v>0.36</v>
      </c>
      <c r="H76" s="1">
        <v>45</v>
      </c>
      <c r="I76" s="1" t="s">
        <v>40</v>
      </c>
      <c r="J76" s="1">
        <v>134</v>
      </c>
      <c r="K76" s="1">
        <f t="shared" si="14"/>
        <v>-2</v>
      </c>
      <c r="L76" s="1">
        <f t="shared" si="15"/>
        <v>132</v>
      </c>
      <c r="M76" s="1"/>
      <c r="N76" s="1">
        <v>140</v>
      </c>
      <c r="O76" s="1">
        <v>120</v>
      </c>
      <c r="P76" s="1">
        <f t="shared" si="16"/>
        <v>26.4</v>
      </c>
      <c r="Q76" s="5">
        <f t="shared" ref="Q74:Q83" si="20">14*P76-O76-N76-F76</f>
        <v>54.599999999999966</v>
      </c>
      <c r="R76" s="5"/>
      <c r="S76" s="1"/>
      <c r="T76" s="1">
        <f t="shared" si="18"/>
        <v>14</v>
      </c>
      <c r="U76" s="1">
        <f t="shared" si="19"/>
        <v>11.931818181818182</v>
      </c>
      <c r="V76" s="1">
        <v>30.8</v>
      </c>
      <c r="W76" s="1">
        <v>17.600000000000001</v>
      </c>
      <c r="X76" s="1">
        <v>17</v>
      </c>
      <c r="Y76" s="1">
        <v>47.6</v>
      </c>
      <c r="Z76" s="1">
        <v>14.2</v>
      </c>
      <c r="AA76" s="1">
        <v>28.2</v>
      </c>
      <c r="AB76" s="1">
        <v>40.200000000000003</v>
      </c>
      <c r="AC76" s="1">
        <v>23.6</v>
      </c>
      <c r="AD76" s="1">
        <v>23.4</v>
      </c>
      <c r="AE76" s="1">
        <v>22.6</v>
      </c>
      <c r="AF76" s="1"/>
      <c r="AG76" s="1">
        <f>G76*Q76</f>
        <v>19.655999999999988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37</v>
      </c>
      <c r="C77" s="1">
        <v>976.57500000000005</v>
      </c>
      <c r="D77" s="1">
        <v>898.72199999999998</v>
      </c>
      <c r="E77" s="1">
        <v>1250.1949999999999</v>
      </c>
      <c r="F77" s="1">
        <v>565.01900000000001</v>
      </c>
      <c r="G77" s="7">
        <v>1</v>
      </c>
      <c r="H77" s="1">
        <v>45</v>
      </c>
      <c r="I77" s="1" t="s">
        <v>57</v>
      </c>
      <c r="J77" s="1">
        <v>509</v>
      </c>
      <c r="K77" s="1">
        <f t="shared" si="14"/>
        <v>741.19499999999994</v>
      </c>
      <c r="L77" s="1">
        <f t="shared" si="15"/>
        <v>553.8549999999999</v>
      </c>
      <c r="M77" s="1">
        <v>696.34</v>
      </c>
      <c r="N77" s="1">
        <v>300</v>
      </c>
      <c r="O77" s="1">
        <v>290</v>
      </c>
      <c r="P77" s="1">
        <f t="shared" si="16"/>
        <v>110.77099999999999</v>
      </c>
      <c r="Q77" s="5">
        <f t="shared" si="20"/>
        <v>395.77499999999986</v>
      </c>
      <c r="R77" s="5"/>
      <c r="S77" s="1"/>
      <c r="T77" s="1">
        <f t="shared" si="18"/>
        <v>14</v>
      </c>
      <c r="U77" s="1">
        <f t="shared" si="19"/>
        <v>10.427088317339377</v>
      </c>
      <c r="V77" s="1">
        <v>112.3038</v>
      </c>
      <c r="W77" s="1">
        <v>101.611</v>
      </c>
      <c r="X77" s="1">
        <v>97.706199999999995</v>
      </c>
      <c r="Y77" s="1">
        <v>120.0866</v>
      </c>
      <c r="Z77" s="1">
        <v>224.49199999999999</v>
      </c>
      <c r="AA77" s="1">
        <v>164.79339999999999</v>
      </c>
      <c r="AB77" s="1">
        <v>158.85380000000001</v>
      </c>
      <c r="AC77" s="1">
        <v>141.86060000000001</v>
      </c>
      <c r="AD77" s="1">
        <v>112.39279999999999</v>
      </c>
      <c r="AE77" s="1">
        <v>163.20740000000001</v>
      </c>
      <c r="AF77" s="1"/>
      <c r="AG77" s="1">
        <f>G77*Q77</f>
        <v>395.77499999999986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39</v>
      </c>
      <c r="C78" s="1">
        <v>39</v>
      </c>
      <c r="D78" s="1">
        <v>30</v>
      </c>
      <c r="E78" s="1">
        <v>53</v>
      </c>
      <c r="F78" s="1">
        <v>16</v>
      </c>
      <c r="G78" s="7">
        <v>0.1</v>
      </c>
      <c r="H78" s="1">
        <v>60</v>
      </c>
      <c r="I78" s="1" t="s">
        <v>40</v>
      </c>
      <c r="J78" s="1">
        <v>23</v>
      </c>
      <c r="K78" s="1">
        <f t="shared" si="14"/>
        <v>30</v>
      </c>
      <c r="L78" s="1">
        <f t="shared" si="15"/>
        <v>23</v>
      </c>
      <c r="M78" s="1">
        <v>30</v>
      </c>
      <c r="N78" s="1">
        <v>0</v>
      </c>
      <c r="O78" s="1"/>
      <c r="P78" s="1">
        <f t="shared" si="16"/>
        <v>4.5999999999999996</v>
      </c>
      <c r="Q78" s="5">
        <f>11*P78-O78-N78-F78</f>
        <v>34.599999999999994</v>
      </c>
      <c r="R78" s="5"/>
      <c r="S78" s="1"/>
      <c r="T78" s="1">
        <f t="shared" si="18"/>
        <v>11</v>
      </c>
      <c r="U78" s="1">
        <f t="shared" si="19"/>
        <v>3.4782608695652177</v>
      </c>
      <c r="V78" s="1">
        <v>0.6</v>
      </c>
      <c r="W78" s="1">
        <v>0.2</v>
      </c>
      <c r="X78" s="1">
        <v>3.6</v>
      </c>
      <c r="Y78" s="1">
        <v>2.6</v>
      </c>
      <c r="Z78" s="1">
        <v>4.8</v>
      </c>
      <c r="AA78" s="1">
        <v>3.4</v>
      </c>
      <c r="AB78" s="1">
        <v>0.8</v>
      </c>
      <c r="AC78" s="1">
        <v>1.4</v>
      </c>
      <c r="AD78" s="1">
        <v>4</v>
      </c>
      <c r="AE78" s="1">
        <v>3.2</v>
      </c>
      <c r="AF78" s="1" t="s">
        <v>118</v>
      </c>
      <c r="AG78" s="1">
        <f>G78*Q78</f>
        <v>3.4599999999999995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37</v>
      </c>
      <c r="C79" s="1">
        <v>40.83</v>
      </c>
      <c r="D79" s="1">
        <v>7.8689999999999998</v>
      </c>
      <c r="E79" s="1">
        <v>25.064</v>
      </c>
      <c r="F79" s="1">
        <v>23.635000000000002</v>
      </c>
      <c r="G79" s="7">
        <v>1</v>
      </c>
      <c r="H79" s="1">
        <v>60</v>
      </c>
      <c r="I79" s="1" t="s">
        <v>40</v>
      </c>
      <c r="J79" s="1">
        <v>22.5</v>
      </c>
      <c r="K79" s="1">
        <f t="shared" si="14"/>
        <v>2.5640000000000001</v>
      </c>
      <c r="L79" s="1">
        <f t="shared" si="15"/>
        <v>25.064</v>
      </c>
      <c r="M79" s="1"/>
      <c r="N79" s="1">
        <v>20</v>
      </c>
      <c r="O79" s="1"/>
      <c r="P79" s="1">
        <f t="shared" si="16"/>
        <v>5.0128000000000004</v>
      </c>
      <c r="Q79" s="5">
        <f t="shared" si="20"/>
        <v>26.544200000000007</v>
      </c>
      <c r="R79" s="5"/>
      <c r="S79" s="1"/>
      <c r="T79" s="1">
        <f t="shared" si="18"/>
        <v>14</v>
      </c>
      <c r="U79" s="1">
        <f t="shared" si="19"/>
        <v>8.7047159272263013</v>
      </c>
      <c r="V79" s="1">
        <v>4.6676000000000002</v>
      </c>
      <c r="W79" s="1">
        <v>5.0444000000000004</v>
      </c>
      <c r="X79" s="1">
        <v>2.7115999999999998</v>
      </c>
      <c r="Y79" s="1">
        <v>2.7791999999999999</v>
      </c>
      <c r="Z79" s="1">
        <v>7.9496000000000002</v>
      </c>
      <c r="AA79" s="1">
        <v>9.5291999999999994</v>
      </c>
      <c r="AB79" s="1">
        <v>7.56</v>
      </c>
      <c r="AC79" s="1">
        <v>3.9578000000000002</v>
      </c>
      <c r="AD79" s="1">
        <v>3.1804000000000001</v>
      </c>
      <c r="AE79" s="1">
        <v>11.450200000000001</v>
      </c>
      <c r="AF79" s="29" t="s">
        <v>45</v>
      </c>
      <c r="AG79" s="1">
        <f>G79*Q79</f>
        <v>26.544200000000007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37</v>
      </c>
      <c r="C80" s="1">
        <v>17.635999999999999</v>
      </c>
      <c r="D80" s="1"/>
      <c r="E80" s="1">
        <v>5.9020000000000001</v>
      </c>
      <c r="F80" s="1">
        <v>7.8659999999999997</v>
      </c>
      <c r="G80" s="7">
        <v>1</v>
      </c>
      <c r="H80" s="1">
        <v>60</v>
      </c>
      <c r="I80" s="1" t="s">
        <v>40</v>
      </c>
      <c r="J80" s="1">
        <v>7</v>
      </c>
      <c r="K80" s="1">
        <f t="shared" si="14"/>
        <v>-1.0979999999999999</v>
      </c>
      <c r="L80" s="1">
        <f t="shared" si="15"/>
        <v>5.9020000000000001</v>
      </c>
      <c r="M80" s="1"/>
      <c r="N80" s="1">
        <v>0</v>
      </c>
      <c r="O80" s="1"/>
      <c r="P80" s="1">
        <f t="shared" si="16"/>
        <v>1.1804000000000001</v>
      </c>
      <c r="Q80" s="5">
        <f t="shared" si="20"/>
        <v>8.6596000000000011</v>
      </c>
      <c r="R80" s="5"/>
      <c r="S80" s="1"/>
      <c r="T80" s="1">
        <f t="shared" si="18"/>
        <v>14</v>
      </c>
      <c r="U80" s="1">
        <f t="shared" si="19"/>
        <v>6.6638427651643504</v>
      </c>
      <c r="V80" s="1">
        <v>1.1823999999999999</v>
      </c>
      <c r="W80" s="1">
        <v>0.80139999999999989</v>
      </c>
      <c r="X80" s="1">
        <v>0.80400000000000005</v>
      </c>
      <c r="Y80" s="1">
        <v>0.81720000000000004</v>
      </c>
      <c r="Z80" s="1">
        <v>1.1796</v>
      </c>
      <c r="AA80" s="1">
        <v>0.39879999999999999</v>
      </c>
      <c r="AB80" s="1">
        <v>3.1339999999999999</v>
      </c>
      <c r="AC80" s="1">
        <v>0.4032</v>
      </c>
      <c r="AD80" s="1">
        <v>2.7490000000000001</v>
      </c>
      <c r="AE80" s="1">
        <v>1.9372</v>
      </c>
      <c r="AF80" s="29" t="s">
        <v>45</v>
      </c>
      <c r="AG80" s="1">
        <f>G80*Q80</f>
        <v>8.6596000000000011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37</v>
      </c>
      <c r="C81" s="1">
        <v>27.594999999999999</v>
      </c>
      <c r="D81" s="1">
        <v>121.145</v>
      </c>
      <c r="E81" s="1">
        <v>44.264000000000003</v>
      </c>
      <c r="F81" s="1">
        <v>92.314999999999998</v>
      </c>
      <c r="G81" s="7">
        <v>1</v>
      </c>
      <c r="H81" s="1">
        <v>60</v>
      </c>
      <c r="I81" s="1" t="s">
        <v>44</v>
      </c>
      <c r="J81" s="1">
        <v>40</v>
      </c>
      <c r="K81" s="1">
        <f t="shared" si="14"/>
        <v>4.2640000000000029</v>
      </c>
      <c r="L81" s="1">
        <f t="shared" si="15"/>
        <v>44.264000000000003</v>
      </c>
      <c r="M81" s="1"/>
      <c r="N81" s="1">
        <v>90</v>
      </c>
      <c r="O81" s="1"/>
      <c r="P81" s="1">
        <f t="shared" si="16"/>
        <v>8.8528000000000002</v>
      </c>
      <c r="Q81" s="5"/>
      <c r="R81" s="5"/>
      <c r="S81" s="1"/>
      <c r="T81" s="1">
        <f t="shared" si="18"/>
        <v>20.594049340321707</v>
      </c>
      <c r="U81" s="1">
        <f t="shared" si="19"/>
        <v>20.594049340321707</v>
      </c>
      <c r="V81" s="1">
        <v>13.2218</v>
      </c>
      <c r="W81" s="1">
        <v>11.421799999999999</v>
      </c>
      <c r="X81" s="1">
        <v>9.9185999999999996</v>
      </c>
      <c r="Y81" s="1">
        <v>11.001799999999999</v>
      </c>
      <c r="Z81" s="1">
        <v>11.4864</v>
      </c>
      <c r="AA81" s="1">
        <v>14.2036</v>
      </c>
      <c r="AB81" s="1">
        <v>16.5822</v>
      </c>
      <c r="AC81" s="1">
        <v>15.099</v>
      </c>
      <c r="AD81" s="1">
        <v>13.789199999999999</v>
      </c>
      <c r="AE81" s="1">
        <v>13.5692</v>
      </c>
      <c r="AF81" s="1" t="s">
        <v>122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123</v>
      </c>
      <c r="B82" s="1" t="s">
        <v>39</v>
      </c>
      <c r="C82" s="1"/>
      <c r="D82" s="1"/>
      <c r="E82" s="1"/>
      <c r="F82" s="1"/>
      <c r="G82" s="7">
        <v>0.4</v>
      </c>
      <c r="H82" s="1">
        <v>30</v>
      </c>
      <c r="I82" s="1" t="s">
        <v>40</v>
      </c>
      <c r="J82" s="1"/>
      <c r="K82" s="1">
        <f t="shared" si="14"/>
        <v>0</v>
      </c>
      <c r="L82" s="1">
        <f t="shared" si="15"/>
        <v>0</v>
      </c>
      <c r="M82" s="1"/>
      <c r="N82" s="1">
        <v>0</v>
      </c>
      <c r="O82" s="1"/>
      <c r="P82" s="1">
        <f t="shared" si="16"/>
        <v>0</v>
      </c>
      <c r="Q82" s="5">
        <v>60</v>
      </c>
      <c r="R82" s="5"/>
      <c r="S82" s="1"/>
      <c r="T82" s="1" t="e">
        <f t="shared" si="18"/>
        <v>#DIV/0!</v>
      </c>
      <c r="U82" s="1" t="e">
        <f t="shared" si="19"/>
        <v>#DIV/0!</v>
      </c>
      <c r="V82" s="1">
        <v>0</v>
      </c>
      <c r="W82" s="1">
        <v>4.8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6" t="s">
        <v>170</v>
      </c>
      <c r="AG82" s="1">
        <f>G82*Q82</f>
        <v>24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39</v>
      </c>
      <c r="C83" s="1">
        <v>83</v>
      </c>
      <c r="D83" s="1">
        <v>138</v>
      </c>
      <c r="E83" s="1">
        <v>164</v>
      </c>
      <c r="F83" s="1">
        <v>40</v>
      </c>
      <c r="G83" s="7">
        <v>0.33</v>
      </c>
      <c r="H83" s="1" t="e">
        <v>#N/A</v>
      </c>
      <c r="I83" s="1" t="s">
        <v>40</v>
      </c>
      <c r="J83" s="1">
        <v>81</v>
      </c>
      <c r="K83" s="1">
        <f t="shared" si="14"/>
        <v>83</v>
      </c>
      <c r="L83" s="1">
        <f t="shared" si="15"/>
        <v>44</v>
      </c>
      <c r="M83" s="1">
        <v>120</v>
      </c>
      <c r="N83" s="1">
        <v>100</v>
      </c>
      <c r="O83" s="1">
        <v>40</v>
      </c>
      <c r="P83" s="1">
        <f t="shared" si="16"/>
        <v>8.8000000000000007</v>
      </c>
      <c r="Q83" s="5"/>
      <c r="R83" s="5"/>
      <c r="S83" s="1"/>
      <c r="T83" s="1">
        <f t="shared" si="18"/>
        <v>20.454545454545453</v>
      </c>
      <c r="U83" s="1">
        <f t="shared" si="19"/>
        <v>20.454545454545453</v>
      </c>
      <c r="V83" s="1">
        <v>14.8</v>
      </c>
      <c r="W83" s="1">
        <v>10.8</v>
      </c>
      <c r="X83" s="1">
        <v>6</v>
      </c>
      <c r="Y83" s="1">
        <v>10</v>
      </c>
      <c r="Z83" s="1">
        <v>23.6</v>
      </c>
      <c r="AA83" s="1">
        <v>13.6</v>
      </c>
      <c r="AB83" s="1">
        <v>1.4</v>
      </c>
      <c r="AC83" s="1">
        <v>21.8</v>
      </c>
      <c r="AD83" s="1">
        <v>9</v>
      </c>
      <c r="AE83" s="1">
        <v>3.2</v>
      </c>
      <c r="AF83" s="1"/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125</v>
      </c>
      <c r="B84" s="10" t="s">
        <v>39</v>
      </c>
      <c r="C84" s="10"/>
      <c r="D84" s="10">
        <v>32</v>
      </c>
      <c r="E84" s="10">
        <v>32</v>
      </c>
      <c r="F84" s="10"/>
      <c r="G84" s="11">
        <v>0</v>
      </c>
      <c r="H84" s="10" t="e">
        <v>#N/A</v>
      </c>
      <c r="I84" s="10" t="s">
        <v>52</v>
      </c>
      <c r="J84" s="10"/>
      <c r="K84" s="10">
        <f t="shared" si="14"/>
        <v>32</v>
      </c>
      <c r="L84" s="10">
        <f t="shared" si="15"/>
        <v>0</v>
      </c>
      <c r="M84" s="10">
        <v>32</v>
      </c>
      <c r="N84" s="10"/>
      <c r="O84" s="10"/>
      <c r="P84" s="10">
        <f t="shared" si="16"/>
        <v>0</v>
      </c>
      <c r="Q84" s="12"/>
      <c r="R84" s="12"/>
      <c r="S84" s="10"/>
      <c r="T84" s="10" t="e">
        <f t="shared" si="18"/>
        <v>#DIV/0!</v>
      </c>
      <c r="U84" s="10" t="e">
        <f t="shared" si="19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/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126</v>
      </c>
      <c r="B85" s="10" t="s">
        <v>39</v>
      </c>
      <c r="C85" s="10"/>
      <c r="D85" s="10">
        <v>56</v>
      </c>
      <c r="E85" s="10">
        <v>56</v>
      </c>
      <c r="F85" s="10"/>
      <c r="G85" s="11">
        <v>0</v>
      </c>
      <c r="H85" s="10" t="e">
        <v>#N/A</v>
      </c>
      <c r="I85" s="10" t="s">
        <v>52</v>
      </c>
      <c r="J85" s="10"/>
      <c r="K85" s="10">
        <f t="shared" si="14"/>
        <v>56</v>
      </c>
      <c r="L85" s="10">
        <f t="shared" si="15"/>
        <v>0</v>
      </c>
      <c r="M85" s="10">
        <v>56</v>
      </c>
      <c r="N85" s="10"/>
      <c r="O85" s="10"/>
      <c r="P85" s="10">
        <f t="shared" si="16"/>
        <v>0</v>
      </c>
      <c r="Q85" s="12"/>
      <c r="R85" s="12"/>
      <c r="S85" s="10"/>
      <c r="T85" s="10" t="e">
        <f t="shared" si="18"/>
        <v>#DIV/0!</v>
      </c>
      <c r="U85" s="10" t="e">
        <f t="shared" si="19"/>
        <v>#DIV/0!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/>
      <c r="AG85" s="1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37</v>
      </c>
      <c r="C86" s="1">
        <v>40.93</v>
      </c>
      <c r="D86" s="1">
        <v>281.255</v>
      </c>
      <c r="E86" s="1">
        <v>89.018000000000001</v>
      </c>
      <c r="F86" s="1">
        <v>218.511</v>
      </c>
      <c r="G86" s="7">
        <v>1</v>
      </c>
      <c r="H86" s="1">
        <v>45</v>
      </c>
      <c r="I86" s="1" t="s">
        <v>40</v>
      </c>
      <c r="J86" s="1">
        <v>105</v>
      </c>
      <c r="K86" s="1">
        <f t="shared" si="14"/>
        <v>-15.981999999999999</v>
      </c>
      <c r="L86" s="1">
        <f t="shared" si="15"/>
        <v>89.018000000000001</v>
      </c>
      <c r="M86" s="1"/>
      <c r="N86" s="1">
        <v>160</v>
      </c>
      <c r="O86" s="1"/>
      <c r="P86" s="1">
        <f t="shared" si="16"/>
        <v>17.803599999999999</v>
      </c>
      <c r="Q86" s="5"/>
      <c r="R86" s="5"/>
      <c r="S86" s="1"/>
      <c r="T86" s="1">
        <f t="shared" si="18"/>
        <v>21.260363072636995</v>
      </c>
      <c r="U86" s="1">
        <f t="shared" si="19"/>
        <v>21.260363072636995</v>
      </c>
      <c r="V86" s="1">
        <v>29.8508</v>
      </c>
      <c r="W86" s="1">
        <v>26.7822</v>
      </c>
      <c r="X86" s="1">
        <v>24.662600000000001</v>
      </c>
      <c r="Y86" s="1">
        <v>28.6252</v>
      </c>
      <c r="Z86" s="1">
        <v>35.7926</v>
      </c>
      <c r="AA86" s="1">
        <v>40.215400000000002</v>
      </c>
      <c r="AB86" s="1">
        <v>6.9363999999999999</v>
      </c>
      <c r="AC86" s="1">
        <v>0</v>
      </c>
      <c r="AD86" s="1">
        <v>0</v>
      </c>
      <c r="AE86" s="1">
        <v>0</v>
      </c>
      <c r="AF86" s="1" t="s">
        <v>128</v>
      </c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39</v>
      </c>
      <c r="C87" s="1">
        <v>481</v>
      </c>
      <c r="D87" s="1">
        <v>261</v>
      </c>
      <c r="E87" s="1">
        <v>524</v>
      </c>
      <c r="F87" s="1">
        <v>206</v>
      </c>
      <c r="G87" s="7">
        <v>0.41</v>
      </c>
      <c r="H87" s="1">
        <v>50</v>
      </c>
      <c r="I87" s="1" t="s">
        <v>40</v>
      </c>
      <c r="J87" s="1">
        <v>395</v>
      </c>
      <c r="K87" s="1">
        <f t="shared" si="14"/>
        <v>129</v>
      </c>
      <c r="L87" s="1">
        <f t="shared" si="15"/>
        <v>404</v>
      </c>
      <c r="M87" s="1">
        <v>120</v>
      </c>
      <c r="N87" s="1">
        <v>350</v>
      </c>
      <c r="O87" s="1">
        <v>350</v>
      </c>
      <c r="P87" s="1">
        <f t="shared" si="16"/>
        <v>80.8</v>
      </c>
      <c r="Q87" s="5">
        <f t="shared" ref="Q86:Q103" si="21">14*P87-O87-N87-F87</f>
        <v>225.20000000000005</v>
      </c>
      <c r="R87" s="5"/>
      <c r="S87" s="1"/>
      <c r="T87" s="1">
        <f t="shared" si="18"/>
        <v>14.000000000000002</v>
      </c>
      <c r="U87" s="1">
        <f t="shared" si="19"/>
        <v>11.212871287128714</v>
      </c>
      <c r="V87" s="1">
        <v>86.2</v>
      </c>
      <c r="W87" s="1">
        <v>66.599999999999994</v>
      </c>
      <c r="X87" s="1">
        <v>59</v>
      </c>
      <c r="Y87" s="1">
        <v>96</v>
      </c>
      <c r="Z87" s="1">
        <v>56.2</v>
      </c>
      <c r="AA87" s="1">
        <v>29.6</v>
      </c>
      <c r="AB87" s="1">
        <v>1</v>
      </c>
      <c r="AC87" s="1">
        <v>0</v>
      </c>
      <c r="AD87" s="1">
        <v>0</v>
      </c>
      <c r="AE87" s="1">
        <v>0</v>
      </c>
      <c r="AF87" s="1" t="s">
        <v>130</v>
      </c>
      <c r="AG87" s="1">
        <f>G87*Q87</f>
        <v>92.332000000000008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37</v>
      </c>
      <c r="C88" s="1">
        <v>199.6</v>
      </c>
      <c r="D88" s="1">
        <v>346.01100000000002</v>
      </c>
      <c r="E88" s="1">
        <v>274.89299999999997</v>
      </c>
      <c r="F88" s="1">
        <v>261.45</v>
      </c>
      <c r="G88" s="7">
        <v>1</v>
      </c>
      <c r="H88" s="1">
        <v>50</v>
      </c>
      <c r="I88" s="1" t="s">
        <v>40</v>
      </c>
      <c r="J88" s="1">
        <v>257</v>
      </c>
      <c r="K88" s="1">
        <f t="shared" si="14"/>
        <v>17.892999999999972</v>
      </c>
      <c r="L88" s="1">
        <f t="shared" si="15"/>
        <v>274.89299999999997</v>
      </c>
      <c r="M88" s="1"/>
      <c r="N88" s="1">
        <v>180</v>
      </c>
      <c r="O88" s="1"/>
      <c r="P88" s="1">
        <f t="shared" si="16"/>
        <v>54.978599999999993</v>
      </c>
      <c r="Q88" s="5">
        <f t="shared" si="21"/>
        <v>328.25039999999996</v>
      </c>
      <c r="R88" s="5"/>
      <c r="S88" s="1"/>
      <c r="T88" s="1">
        <f t="shared" si="18"/>
        <v>14</v>
      </c>
      <c r="U88" s="1">
        <f t="shared" si="19"/>
        <v>8.0294878370857035</v>
      </c>
      <c r="V88" s="1">
        <v>46.929000000000002</v>
      </c>
      <c r="W88" s="1">
        <v>45.682200000000009</v>
      </c>
      <c r="X88" s="1">
        <v>43.335000000000001</v>
      </c>
      <c r="Y88" s="1">
        <v>40.189</v>
      </c>
      <c r="Z88" s="1">
        <v>53.014200000000002</v>
      </c>
      <c r="AA88" s="1">
        <v>45.966000000000001</v>
      </c>
      <c r="AB88" s="1">
        <v>4.0137999999999998</v>
      </c>
      <c r="AC88" s="1">
        <v>0</v>
      </c>
      <c r="AD88" s="1">
        <v>0</v>
      </c>
      <c r="AE88" s="1">
        <v>0</v>
      </c>
      <c r="AF88" s="1" t="s">
        <v>132</v>
      </c>
      <c r="AG88" s="1">
        <f>G88*Q88</f>
        <v>328.25039999999996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39</v>
      </c>
      <c r="C89" s="1">
        <v>201</v>
      </c>
      <c r="D89" s="1">
        <v>168</v>
      </c>
      <c r="E89" s="1">
        <v>237</v>
      </c>
      <c r="F89" s="1">
        <v>124</v>
      </c>
      <c r="G89" s="7">
        <v>0.35</v>
      </c>
      <c r="H89" s="1">
        <v>50</v>
      </c>
      <c r="I89" s="1" t="s">
        <v>40</v>
      </c>
      <c r="J89" s="1">
        <v>241</v>
      </c>
      <c r="K89" s="1">
        <f t="shared" si="14"/>
        <v>-4</v>
      </c>
      <c r="L89" s="1">
        <f t="shared" si="15"/>
        <v>237</v>
      </c>
      <c r="M89" s="1"/>
      <c r="N89" s="1">
        <v>150</v>
      </c>
      <c r="O89" s="1"/>
      <c r="P89" s="1">
        <f t="shared" si="16"/>
        <v>47.4</v>
      </c>
      <c r="Q89" s="5">
        <f t="shared" si="21"/>
        <v>389.6</v>
      </c>
      <c r="R89" s="5"/>
      <c r="S89" s="1"/>
      <c r="T89" s="1">
        <f t="shared" si="18"/>
        <v>14.000000000000002</v>
      </c>
      <c r="U89" s="1">
        <f t="shared" si="19"/>
        <v>5.7805907172995781</v>
      </c>
      <c r="V89" s="1">
        <v>33.799999999999997</v>
      </c>
      <c r="W89" s="1">
        <v>36.799999999999997</v>
      </c>
      <c r="X89" s="1">
        <v>31.6</v>
      </c>
      <c r="Y89" s="1">
        <v>33.6</v>
      </c>
      <c r="Z89" s="1">
        <v>25.8</v>
      </c>
      <c r="AA89" s="1">
        <v>38</v>
      </c>
      <c r="AB89" s="1">
        <v>5</v>
      </c>
      <c r="AC89" s="1">
        <v>0</v>
      </c>
      <c r="AD89" s="1">
        <v>0</v>
      </c>
      <c r="AE89" s="1">
        <v>0</v>
      </c>
      <c r="AF89" s="1" t="s">
        <v>134</v>
      </c>
      <c r="AG89" s="1">
        <f>G89*Q89</f>
        <v>136.35999999999999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37</v>
      </c>
      <c r="C90" s="1">
        <v>105.604</v>
      </c>
      <c r="D90" s="1">
        <v>322.17700000000002</v>
      </c>
      <c r="E90" s="1">
        <v>178.636</v>
      </c>
      <c r="F90" s="1">
        <v>238.30199999999999</v>
      </c>
      <c r="G90" s="7">
        <v>1</v>
      </c>
      <c r="H90" s="1">
        <v>50</v>
      </c>
      <c r="I90" s="1" t="s">
        <v>40</v>
      </c>
      <c r="J90" s="1">
        <v>170</v>
      </c>
      <c r="K90" s="1">
        <f t="shared" si="14"/>
        <v>8.6359999999999957</v>
      </c>
      <c r="L90" s="1">
        <f t="shared" si="15"/>
        <v>178.636</v>
      </c>
      <c r="M90" s="1"/>
      <c r="N90" s="1">
        <v>0</v>
      </c>
      <c r="O90" s="1"/>
      <c r="P90" s="1">
        <f t="shared" si="16"/>
        <v>35.727199999999996</v>
      </c>
      <c r="Q90" s="5">
        <f t="shared" si="21"/>
        <v>261.87879999999996</v>
      </c>
      <c r="R90" s="5"/>
      <c r="S90" s="1"/>
      <c r="T90" s="1">
        <f t="shared" si="18"/>
        <v>14</v>
      </c>
      <c r="U90" s="1">
        <f t="shared" si="19"/>
        <v>6.6700441120490837</v>
      </c>
      <c r="V90" s="1">
        <v>9.7981999999999996</v>
      </c>
      <c r="W90" s="1">
        <v>32.658799999999999</v>
      </c>
      <c r="X90" s="1">
        <v>20.638999999999999</v>
      </c>
      <c r="Y90" s="1">
        <v>18.8264</v>
      </c>
      <c r="Z90" s="1">
        <v>16.926200000000001</v>
      </c>
      <c r="AA90" s="1">
        <v>32.729199999999999</v>
      </c>
      <c r="AB90" s="1">
        <v>12.9718</v>
      </c>
      <c r="AC90" s="1">
        <v>0</v>
      </c>
      <c r="AD90" s="1">
        <v>0</v>
      </c>
      <c r="AE90" s="1">
        <v>0</v>
      </c>
      <c r="AF90" s="1" t="s">
        <v>136</v>
      </c>
      <c r="AG90" s="1">
        <f>G90*Q90</f>
        <v>261.87879999999996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39</v>
      </c>
      <c r="C91" s="1">
        <v>50</v>
      </c>
      <c r="D91" s="1">
        <v>613</v>
      </c>
      <c r="E91" s="1">
        <v>202</v>
      </c>
      <c r="F91" s="1">
        <v>386</v>
      </c>
      <c r="G91" s="7">
        <v>0.4</v>
      </c>
      <c r="H91" s="1">
        <v>50</v>
      </c>
      <c r="I91" s="1" t="s">
        <v>40</v>
      </c>
      <c r="J91" s="1">
        <v>236</v>
      </c>
      <c r="K91" s="1">
        <f t="shared" si="14"/>
        <v>-34</v>
      </c>
      <c r="L91" s="1">
        <f t="shared" si="15"/>
        <v>142</v>
      </c>
      <c r="M91" s="1">
        <v>60</v>
      </c>
      <c r="N91" s="1">
        <v>200</v>
      </c>
      <c r="O91" s="1">
        <v>200</v>
      </c>
      <c r="P91" s="1">
        <f t="shared" si="16"/>
        <v>28.4</v>
      </c>
      <c r="Q91" s="5"/>
      <c r="R91" s="5"/>
      <c r="S91" s="1"/>
      <c r="T91" s="1">
        <f t="shared" si="18"/>
        <v>27.676056338028172</v>
      </c>
      <c r="U91" s="1">
        <f t="shared" si="19"/>
        <v>27.676056338028172</v>
      </c>
      <c r="V91" s="1">
        <v>63.2</v>
      </c>
      <c r="W91" s="1">
        <v>55.2</v>
      </c>
      <c r="X91" s="1">
        <v>40</v>
      </c>
      <c r="Y91" s="1">
        <v>51.2</v>
      </c>
      <c r="Z91" s="1">
        <v>28.6</v>
      </c>
      <c r="AA91" s="1">
        <v>64</v>
      </c>
      <c r="AB91" s="1">
        <v>29.4</v>
      </c>
      <c r="AC91" s="1">
        <v>0</v>
      </c>
      <c r="AD91" s="1">
        <v>0</v>
      </c>
      <c r="AE91" s="1">
        <v>0</v>
      </c>
      <c r="AF91" s="1" t="s">
        <v>138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39</v>
      </c>
      <c r="C92" s="1">
        <v>508</v>
      </c>
      <c r="D92" s="1">
        <v>2</v>
      </c>
      <c r="E92" s="1">
        <v>335</v>
      </c>
      <c r="F92" s="1">
        <v>163</v>
      </c>
      <c r="G92" s="7">
        <v>0.41</v>
      </c>
      <c r="H92" s="1">
        <v>50</v>
      </c>
      <c r="I92" s="1" t="s">
        <v>40</v>
      </c>
      <c r="J92" s="1">
        <v>325.5</v>
      </c>
      <c r="K92" s="1">
        <f t="shared" si="14"/>
        <v>9.5</v>
      </c>
      <c r="L92" s="1">
        <f t="shared" si="15"/>
        <v>335</v>
      </c>
      <c r="M92" s="1"/>
      <c r="N92" s="1">
        <v>300</v>
      </c>
      <c r="O92" s="1">
        <v>250</v>
      </c>
      <c r="P92" s="1">
        <f t="shared" si="16"/>
        <v>67</v>
      </c>
      <c r="Q92" s="5">
        <f t="shared" si="21"/>
        <v>225</v>
      </c>
      <c r="R92" s="5"/>
      <c r="S92" s="1"/>
      <c r="T92" s="1">
        <f t="shared" si="18"/>
        <v>14</v>
      </c>
      <c r="U92" s="1">
        <f t="shared" si="19"/>
        <v>10.64179104477612</v>
      </c>
      <c r="V92" s="1">
        <v>69.8</v>
      </c>
      <c r="W92" s="1">
        <v>47.8</v>
      </c>
      <c r="X92" s="1">
        <v>46.4</v>
      </c>
      <c r="Y92" s="1">
        <v>82.2</v>
      </c>
      <c r="Z92" s="1">
        <v>45.8</v>
      </c>
      <c r="AA92" s="1">
        <v>41.6</v>
      </c>
      <c r="AB92" s="1">
        <v>2</v>
      </c>
      <c r="AC92" s="1">
        <v>0</v>
      </c>
      <c r="AD92" s="1">
        <v>0</v>
      </c>
      <c r="AE92" s="1">
        <v>0</v>
      </c>
      <c r="AF92" s="1" t="s">
        <v>140</v>
      </c>
      <c r="AG92" s="1">
        <f>G92*Q92</f>
        <v>92.25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37</v>
      </c>
      <c r="C93" s="1">
        <v>298.36700000000002</v>
      </c>
      <c r="D93" s="1"/>
      <c r="E93" s="1">
        <v>226.82400000000001</v>
      </c>
      <c r="F93" s="1">
        <v>59.161999999999999</v>
      </c>
      <c r="G93" s="7">
        <v>1</v>
      </c>
      <c r="H93" s="1">
        <v>50</v>
      </c>
      <c r="I93" s="1" t="s">
        <v>40</v>
      </c>
      <c r="J93" s="1">
        <v>215.5</v>
      </c>
      <c r="K93" s="1">
        <f t="shared" si="14"/>
        <v>11.324000000000012</v>
      </c>
      <c r="L93" s="1">
        <f t="shared" si="15"/>
        <v>226.82400000000001</v>
      </c>
      <c r="M93" s="1"/>
      <c r="N93" s="1">
        <v>150</v>
      </c>
      <c r="O93" s="1">
        <v>150</v>
      </c>
      <c r="P93" s="1">
        <f t="shared" si="16"/>
        <v>45.364800000000002</v>
      </c>
      <c r="Q93" s="5">
        <f t="shared" si="21"/>
        <v>275.94520000000006</v>
      </c>
      <c r="R93" s="5"/>
      <c r="S93" s="1"/>
      <c r="T93" s="1">
        <f t="shared" si="18"/>
        <v>14.000000000000002</v>
      </c>
      <c r="U93" s="1">
        <f t="shared" si="19"/>
        <v>7.9171957112122175</v>
      </c>
      <c r="V93" s="1">
        <v>50.017600000000002</v>
      </c>
      <c r="W93" s="1">
        <v>41.888799999999989</v>
      </c>
      <c r="X93" s="1">
        <v>49.417000000000002</v>
      </c>
      <c r="Y93" s="1">
        <v>45.0792</v>
      </c>
      <c r="Z93" s="1">
        <v>79.257800000000003</v>
      </c>
      <c r="AA93" s="1">
        <v>35.848999999999997</v>
      </c>
      <c r="AB93" s="1">
        <v>6.2587999999999999</v>
      </c>
      <c r="AC93" s="1">
        <v>0</v>
      </c>
      <c r="AD93" s="1">
        <v>0</v>
      </c>
      <c r="AE93" s="1">
        <v>0</v>
      </c>
      <c r="AF93" s="1" t="s">
        <v>142</v>
      </c>
      <c r="AG93" s="1">
        <f>G93*Q93</f>
        <v>275.94520000000006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39</v>
      </c>
      <c r="C94" s="1">
        <v>86</v>
      </c>
      <c r="D94" s="1">
        <v>63</v>
      </c>
      <c r="E94" s="1">
        <v>134</v>
      </c>
      <c r="F94" s="1">
        <v>4</v>
      </c>
      <c r="G94" s="7">
        <v>0.3</v>
      </c>
      <c r="H94" s="1">
        <v>50</v>
      </c>
      <c r="I94" s="1" t="s">
        <v>40</v>
      </c>
      <c r="J94" s="1">
        <v>77</v>
      </c>
      <c r="K94" s="1">
        <f t="shared" si="14"/>
        <v>57</v>
      </c>
      <c r="L94" s="1">
        <f t="shared" si="15"/>
        <v>74</v>
      </c>
      <c r="M94" s="1">
        <v>60</v>
      </c>
      <c r="N94" s="1">
        <v>100</v>
      </c>
      <c r="O94" s="1">
        <v>60</v>
      </c>
      <c r="P94" s="1">
        <f t="shared" si="16"/>
        <v>14.8</v>
      </c>
      <c r="Q94" s="5">
        <f t="shared" si="21"/>
        <v>43.200000000000017</v>
      </c>
      <c r="R94" s="5"/>
      <c r="S94" s="1"/>
      <c r="T94" s="1">
        <f t="shared" si="18"/>
        <v>14</v>
      </c>
      <c r="U94" s="1">
        <f t="shared" si="19"/>
        <v>11.081081081081081</v>
      </c>
      <c r="V94" s="1">
        <v>16.600000000000001</v>
      </c>
      <c r="W94" s="1">
        <v>10.8</v>
      </c>
      <c r="X94" s="1">
        <v>11</v>
      </c>
      <c r="Y94" s="1">
        <v>17.399999999999999</v>
      </c>
      <c r="Z94" s="1">
        <v>14.4</v>
      </c>
      <c r="AA94" s="1">
        <v>15.8</v>
      </c>
      <c r="AB94" s="1">
        <v>3</v>
      </c>
      <c r="AC94" s="1">
        <v>0</v>
      </c>
      <c r="AD94" s="1">
        <v>0</v>
      </c>
      <c r="AE94" s="1">
        <v>0</v>
      </c>
      <c r="AF94" s="1" t="s">
        <v>144</v>
      </c>
      <c r="AG94" s="1">
        <f>G94*Q94</f>
        <v>12.960000000000004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39</v>
      </c>
      <c r="C95" s="1">
        <v>234</v>
      </c>
      <c r="D95" s="1">
        <v>351</v>
      </c>
      <c r="E95" s="1">
        <v>469</v>
      </c>
      <c r="F95" s="1">
        <v>112</v>
      </c>
      <c r="G95" s="7">
        <v>0.18</v>
      </c>
      <c r="H95" s="1">
        <v>50</v>
      </c>
      <c r="I95" s="1" t="s">
        <v>40</v>
      </c>
      <c r="J95" s="1">
        <v>120</v>
      </c>
      <c r="K95" s="1">
        <f t="shared" si="14"/>
        <v>349</v>
      </c>
      <c r="L95" s="1">
        <f t="shared" si="15"/>
        <v>119</v>
      </c>
      <c r="M95" s="1">
        <v>350</v>
      </c>
      <c r="N95" s="1">
        <v>90</v>
      </c>
      <c r="O95" s="1"/>
      <c r="P95" s="1">
        <f t="shared" si="16"/>
        <v>23.8</v>
      </c>
      <c r="Q95" s="5">
        <f t="shared" si="21"/>
        <v>131.19999999999999</v>
      </c>
      <c r="R95" s="5"/>
      <c r="S95" s="1"/>
      <c r="T95" s="1">
        <f t="shared" si="18"/>
        <v>13.999999999999998</v>
      </c>
      <c r="U95" s="1">
        <f t="shared" si="19"/>
        <v>8.4873949579831933</v>
      </c>
      <c r="V95" s="1">
        <v>21.2</v>
      </c>
      <c r="W95" s="1">
        <v>10.4</v>
      </c>
      <c r="X95" s="1">
        <v>8</v>
      </c>
      <c r="Y95" s="1">
        <v>23.2</v>
      </c>
      <c r="Z95" s="1">
        <v>38.6</v>
      </c>
      <c r="AA95" s="1">
        <v>19.2</v>
      </c>
      <c r="AB95" s="1">
        <v>41.2</v>
      </c>
      <c r="AC95" s="1">
        <v>15.2</v>
      </c>
      <c r="AD95" s="1">
        <v>7</v>
      </c>
      <c r="AE95" s="1">
        <v>0</v>
      </c>
      <c r="AF95" s="14" t="s">
        <v>176</v>
      </c>
      <c r="AG95" s="1">
        <f>G95*Q95</f>
        <v>23.615999999999996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146</v>
      </c>
      <c r="B96" s="1" t="s">
        <v>37</v>
      </c>
      <c r="C96" s="1">
        <v>2.105</v>
      </c>
      <c r="D96" s="1">
        <v>49.162999999999997</v>
      </c>
      <c r="E96" s="1">
        <v>13.654</v>
      </c>
      <c r="F96" s="1">
        <v>34.143999999999998</v>
      </c>
      <c r="G96" s="7">
        <v>1</v>
      </c>
      <c r="H96" s="1">
        <v>60</v>
      </c>
      <c r="I96" s="1" t="s">
        <v>40</v>
      </c>
      <c r="J96" s="1">
        <v>19</v>
      </c>
      <c r="K96" s="1">
        <f t="shared" si="14"/>
        <v>-5.3460000000000001</v>
      </c>
      <c r="L96" s="1">
        <f t="shared" si="15"/>
        <v>13.654</v>
      </c>
      <c r="M96" s="1"/>
      <c r="N96" s="1">
        <v>48</v>
      </c>
      <c r="O96" s="1"/>
      <c r="P96" s="1">
        <f t="shared" si="16"/>
        <v>2.7307999999999999</v>
      </c>
      <c r="Q96" s="5"/>
      <c r="R96" s="5"/>
      <c r="S96" s="1"/>
      <c r="T96" s="1">
        <f t="shared" si="18"/>
        <v>30.080562472535522</v>
      </c>
      <c r="U96" s="1">
        <f t="shared" si="19"/>
        <v>30.080562472535522</v>
      </c>
      <c r="V96" s="1">
        <v>6.6616</v>
      </c>
      <c r="W96" s="1">
        <v>5.8550000000000004</v>
      </c>
      <c r="X96" s="1">
        <v>1.492</v>
      </c>
      <c r="Y96" s="1">
        <v>4.0632000000000001</v>
      </c>
      <c r="Z96" s="1">
        <v>0.27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147</v>
      </c>
      <c r="AG96" s="1">
        <f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148</v>
      </c>
      <c r="B97" s="1" t="s">
        <v>39</v>
      </c>
      <c r="C97" s="1"/>
      <c r="D97" s="1">
        <v>64</v>
      </c>
      <c r="E97" s="1">
        <v>13</v>
      </c>
      <c r="F97" s="1">
        <v>48</v>
      </c>
      <c r="G97" s="7">
        <v>0.4</v>
      </c>
      <c r="H97" s="1">
        <v>60</v>
      </c>
      <c r="I97" s="1" t="s">
        <v>40</v>
      </c>
      <c r="J97" s="1">
        <v>13</v>
      </c>
      <c r="K97" s="1">
        <f t="shared" si="14"/>
        <v>0</v>
      </c>
      <c r="L97" s="1">
        <f t="shared" si="15"/>
        <v>13</v>
      </c>
      <c r="M97" s="1"/>
      <c r="N97" s="1">
        <v>16</v>
      </c>
      <c r="O97" s="1"/>
      <c r="P97" s="1">
        <f t="shared" si="16"/>
        <v>2.6</v>
      </c>
      <c r="Q97" s="5"/>
      <c r="R97" s="5"/>
      <c r="S97" s="1"/>
      <c r="T97" s="1">
        <f t="shared" si="18"/>
        <v>24.615384615384613</v>
      </c>
      <c r="U97" s="1">
        <f t="shared" si="19"/>
        <v>24.615384615384613</v>
      </c>
      <c r="V97" s="1">
        <v>5.2</v>
      </c>
      <c r="W97" s="1">
        <v>7.4</v>
      </c>
      <c r="X97" s="1">
        <v>4.5999999999999996</v>
      </c>
      <c r="Y97" s="1">
        <v>5</v>
      </c>
      <c r="Z97" s="1">
        <v>1.8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149</v>
      </c>
      <c r="AG97" s="1">
        <f>G97*Q97</f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150</v>
      </c>
      <c r="B98" s="1" t="s">
        <v>37</v>
      </c>
      <c r="C98" s="1">
        <v>0.77300000000000002</v>
      </c>
      <c r="D98" s="1">
        <v>20.245000000000001</v>
      </c>
      <c r="E98" s="1">
        <v>10.212</v>
      </c>
      <c r="F98" s="1">
        <v>8.3390000000000004</v>
      </c>
      <c r="G98" s="7">
        <v>1</v>
      </c>
      <c r="H98" s="1" t="e">
        <v>#N/A</v>
      </c>
      <c r="I98" s="1" t="s">
        <v>40</v>
      </c>
      <c r="J98" s="1">
        <v>11</v>
      </c>
      <c r="K98" s="1">
        <f t="shared" si="14"/>
        <v>-0.78800000000000026</v>
      </c>
      <c r="L98" s="1">
        <f t="shared" si="15"/>
        <v>10.212</v>
      </c>
      <c r="M98" s="1"/>
      <c r="N98" s="1">
        <v>70</v>
      </c>
      <c r="O98" s="1"/>
      <c r="P98" s="1">
        <f t="shared" si="16"/>
        <v>2.0423999999999998</v>
      </c>
      <c r="Q98" s="5"/>
      <c r="R98" s="5"/>
      <c r="S98" s="1"/>
      <c r="T98" s="1">
        <f t="shared" si="18"/>
        <v>38.3563454759107</v>
      </c>
      <c r="U98" s="1">
        <f t="shared" si="19"/>
        <v>38.3563454759107</v>
      </c>
      <c r="V98" s="1">
        <v>6.6611999999999991</v>
      </c>
      <c r="W98" s="1">
        <v>3.0019999999999998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151</v>
      </c>
      <c r="AG98" s="1">
        <f>G98*Q98</f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154</v>
      </c>
      <c r="B99" s="1" t="s">
        <v>39</v>
      </c>
      <c r="C99" s="1">
        <v>7</v>
      </c>
      <c r="D99" s="1"/>
      <c r="E99" s="1">
        <v>7</v>
      </c>
      <c r="F99" s="1"/>
      <c r="G99" s="7">
        <v>0.84</v>
      </c>
      <c r="H99" s="1" t="e">
        <v>#N/A</v>
      </c>
      <c r="I99" s="1" t="s">
        <v>40</v>
      </c>
      <c r="J99" s="1">
        <v>9</v>
      </c>
      <c r="K99" s="1">
        <f t="shared" ref="K99:K106" si="22">E99-J99</f>
        <v>-2</v>
      </c>
      <c r="L99" s="1">
        <f t="shared" si="15"/>
        <v>7</v>
      </c>
      <c r="M99" s="1"/>
      <c r="N99" s="1">
        <v>7</v>
      </c>
      <c r="O99" s="1"/>
      <c r="P99" s="1">
        <f t="shared" si="16"/>
        <v>1.4</v>
      </c>
      <c r="Q99" s="5">
        <f t="shared" si="21"/>
        <v>12.599999999999998</v>
      </c>
      <c r="R99" s="5"/>
      <c r="S99" s="1"/>
      <c r="T99" s="1">
        <f t="shared" si="18"/>
        <v>14</v>
      </c>
      <c r="U99" s="1">
        <f t="shared" si="19"/>
        <v>5</v>
      </c>
      <c r="V99" s="1">
        <v>0.8</v>
      </c>
      <c r="W99" s="1">
        <v>0.2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155</v>
      </c>
      <c r="AG99" s="1">
        <f>G99*Q99</f>
        <v>10.583999999999998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157</v>
      </c>
      <c r="B100" s="1" t="s">
        <v>39</v>
      </c>
      <c r="C100" s="1">
        <v>39</v>
      </c>
      <c r="D100" s="1"/>
      <c r="E100" s="1">
        <v>5</v>
      </c>
      <c r="F100" s="1">
        <v>33</v>
      </c>
      <c r="G100" s="7">
        <v>0.33</v>
      </c>
      <c r="H100" s="1" t="e">
        <v>#N/A</v>
      </c>
      <c r="I100" s="1" t="s">
        <v>40</v>
      </c>
      <c r="J100" s="1">
        <v>5</v>
      </c>
      <c r="K100" s="1">
        <f t="shared" si="22"/>
        <v>0</v>
      </c>
      <c r="L100" s="1">
        <f t="shared" si="15"/>
        <v>5</v>
      </c>
      <c r="M100" s="1"/>
      <c r="N100" s="1">
        <v>0</v>
      </c>
      <c r="O100" s="1"/>
      <c r="P100" s="1">
        <f t="shared" si="16"/>
        <v>1</v>
      </c>
      <c r="Q100" s="5"/>
      <c r="R100" s="5"/>
      <c r="S100" s="1"/>
      <c r="T100" s="1">
        <f t="shared" si="18"/>
        <v>33</v>
      </c>
      <c r="U100" s="1">
        <f t="shared" si="19"/>
        <v>33</v>
      </c>
      <c r="V100" s="1">
        <v>1.6</v>
      </c>
      <c r="W100" s="1">
        <v>1.8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30" t="s">
        <v>174</v>
      </c>
      <c r="AG100" s="1">
        <f>G100*Q100</f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158</v>
      </c>
      <c r="B101" s="1" t="s">
        <v>37</v>
      </c>
      <c r="C101" s="1">
        <v>6.6</v>
      </c>
      <c r="D101" s="1"/>
      <c r="E101" s="1">
        <v>5.8</v>
      </c>
      <c r="F101" s="1"/>
      <c r="G101" s="7">
        <v>1</v>
      </c>
      <c r="H101" s="1" t="e">
        <v>#N/A</v>
      </c>
      <c r="I101" s="1" t="s">
        <v>40</v>
      </c>
      <c r="J101" s="1">
        <v>5.8</v>
      </c>
      <c r="K101" s="1">
        <f t="shared" si="22"/>
        <v>0</v>
      </c>
      <c r="L101" s="1">
        <f t="shared" si="15"/>
        <v>5.8</v>
      </c>
      <c r="M101" s="1"/>
      <c r="N101" s="1">
        <v>4</v>
      </c>
      <c r="O101" s="1"/>
      <c r="P101" s="1">
        <f t="shared" si="16"/>
        <v>1.1599999999999999</v>
      </c>
      <c r="Q101" s="5">
        <f>11*P101-O101-N101-F101</f>
        <v>8.76</v>
      </c>
      <c r="R101" s="5"/>
      <c r="S101" s="1"/>
      <c r="T101" s="1">
        <f t="shared" si="18"/>
        <v>11</v>
      </c>
      <c r="U101" s="1">
        <f t="shared" si="19"/>
        <v>3.4482758620689657</v>
      </c>
      <c r="V101" s="1">
        <v>0.67100000000000004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159</v>
      </c>
      <c r="AG101" s="1">
        <f>G101*Q101</f>
        <v>8.76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160</v>
      </c>
      <c r="B102" s="1" t="s">
        <v>39</v>
      </c>
      <c r="C102" s="1">
        <v>23</v>
      </c>
      <c r="D102" s="1">
        <v>48</v>
      </c>
      <c r="E102" s="1">
        <v>64</v>
      </c>
      <c r="F102" s="1">
        <v>5</v>
      </c>
      <c r="G102" s="7">
        <v>0.84</v>
      </c>
      <c r="H102" s="1">
        <v>50</v>
      </c>
      <c r="I102" s="1" t="s">
        <v>40</v>
      </c>
      <c r="J102" s="1">
        <v>64</v>
      </c>
      <c r="K102" s="1">
        <f t="shared" si="22"/>
        <v>0</v>
      </c>
      <c r="L102" s="1">
        <f t="shared" si="15"/>
        <v>64</v>
      </c>
      <c r="M102" s="1"/>
      <c r="N102" s="1">
        <v>90</v>
      </c>
      <c r="O102" s="1"/>
      <c r="P102" s="1">
        <f t="shared" si="16"/>
        <v>12.8</v>
      </c>
      <c r="Q102" s="5">
        <f t="shared" si="21"/>
        <v>84.200000000000017</v>
      </c>
      <c r="R102" s="5"/>
      <c r="S102" s="1"/>
      <c r="T102" s="1">
        <f t="shared" si="18"/>
        <v>14</v>
      </c>
      <c r="U102" s="1">
        <f t="shared" si="19"/>
        <v>7.421875</v>
      </c>
      <c r="V102" s="1">
        <v>10.664</v>
      </c>
      <c r="W102" s="1">
        <v>8.4</v>
      </c>
      <c r="X102" s="1">
        <v>0.6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161</v>
      </c>
      <c r="AG102" s="1">
        <f>G102*Q102</f>
        <v>70.728000000000009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162</v>
      </c>
      <c r="B103" s="1" t="s">
        <v>39</v>
      </c>
      <c r="C103" s="1">
        <v>161</v>
      </c>
      <c r="D103" s="1">
        <v>522</v>
      </c>
      <c r="E103" s="1">
        <v>601</v>
      </c>
      <c r="F103" s="1">
        <v>29</v>
      </c>
      <c r="G103" s="7">
        <v>0.35</v>
      </c>
      <c r="H103" s="1">
        <v>50</v>
      </c>
      <c r="I103" s="1" t="s">
        <v>40</v>
      </c>
      <c r="J103" s="1">
        <v>379</v>
      </c>
      <c r="K103" s="1">
        <f t="shared" si="22"/>
        <v>222</v>
      </c>
      <c r="L103" s="1">
        <f t="shared" si="15"/>
        <v>353</v>
      </c>
      <c r="M103" s="1">
        <v>248</v>
      </c>
      <c r="N103" s="1">
        <v>430</v>
      </c>
      <c r="O103" s="1">
        <v>350</v>
      </c>
      <c r="P103" s="1">
        <f t="shared" si="16"/>
        <v>70.599999999999994</v>
      </c>
      <c r="Q103" s="5">
        <f t="shared" si="21"/>
        <v>179.39999999999986</v>
      </c>
      <c r="R103" s="5"/>
      <c r="S103" s="1"/>
      <c r="T103" s="1">
        <f t="shared" si="18"/>
        <v>14</v>
      </c>
      <c r="U103" s="1">
        <f t="shared" si="19"/>
        <v>11.458923512747877</v>
      </c>
      <c r="V103" s="1">
        <v>81.2</v>
      </c>
      <c r="W103" s="1">
        <v>50.2</v>
      </c>
      <c r="X103" s="1">
        <v>1.2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 t="s">
        <v>163</v>
      </c>
      <c r="AG103" s="1">
        <f>G103*Q103</f>
        <v>62.789999999999949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164</v>
      </c>
      <c r="B104" s="10" t="s">
        <v>37</v>
      </c>
      <c r="C104" s="10"/>
      <c r="D104" s="10">
        <v>54.433999999999997</v>
      </c>
      <c r="E104" s="10">
        <v>54.433999999999997</v>
      </c>
      <c r="F104" s="10"/>
      <c r="G104" s="11">
        <v>0</v>
      </c>
      <c r="H104" s="10" t="e">
        <v>#N/A</v>
      </c>
      <c r="I104" s="10" t="s">
        <v>52</v>
      </c>
      <c r="J104" s="10"/>
      <c r="K104" s="10">
        <f t="shared" si="22"/>
        <v>54.433999999999997</v>
      </c>
      <c r="L104" s="10">
        <f t="shared" si="15"/>
        <v>0</v>
      </c>
      <c r="M104" s="10">
        <v>54.433999999999997</v>
      </c>
      <c r="N104" s="10"/>
      <c r="O104" s="10"/>
      <c r="P104" s="10">
        <f t="shared" si="16"/>
        <v>0</v>
      </c>
      <c r="Q104" s="12"/>
      <c r="R104" s="12"/>
      <c r="S104" s="10"/>
      <c r="T104" s="10" t="e">
        <f t="shared" si="18"/>
        <v>#DIV/0!</v>
      </c>
      <c r="U104" s="10" t="e">
        <f t="shared" si="19"/>
        <v>#DIV/0!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165</v>
      </c>
      <c r="B105" s="1" t="s">
        <v>37</v>
      </c>
      <c r="C105" s="1">
        <v>224.67699999999999</v>
      </c>
      <c r="D105" s="1">
        <v>209.32300000000001</v>
      </c>
      <c r="E105" s="1">
        <v>417.63099999999997</v>
      </c>
      <c r="F105" s="1"/>
      <c r="G105" s="7">
        <v>1</v>
      </c>
      <c r="H105" s="1">
        <v>50</v>
      </c>
      <c r="I105" s="1" t="s">
        <v>40</v>
      </c>
      <c r="J105" s="1">
        <v>230.5</v>
      </c>
      <c r="K105" s="1">
        <f t="shared" si="22"/>
        <v>187.13099999999997</v>
      </c>
      <c r="L105" s="1">
        <f t="shared" si="15"/>
        <v>216.07299999999998</v>
      </c>
      <c r="M105" s="1">
        <v>201.55799999999999</v>
      </c>
      <c r="N105" s="1">
        <v>170</v>
      </c>
      <c r="O105" s="1">
        <v>150</v>
      </c>
      <c r="P105" s="1">
        <f t="shared" si="16"/>
        <v>43.214599999999997</v>
      </c>
      <c r="Q105" s="5">
        <f t="shared" ref="Q105:Q106" si="23">14*P105-O105-N105-F105</f>
        <v>285.00439999999992</v>
      </c>
      <c r="R105" s="5"/>
      <c r="S105" s="1"/>
      <c r="T105" s="1">
        <f t="shared" si="18"/>
        <v>13.999999999999998</v>
      </c>
      <c r="U105" s="1">
        <f t="shared" si="19"/>
        <v>7.4049048238326867</v>
      </c>
      <c r="V105" s="1">
        <v>33.806399999999996</v>
      </c>
      <c r="W105" s="1">
        <v>7.6695999999999911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4" t="s">
        <v>175</v>
      </c>
      <c r="AG105" s="1">
        <f>G105*Q105</f>
        <v>285.00439999999992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168</v>
      </c>
      <c r="B106" s="1" t="s">
        <v>39</v>
      </c>
      <c r="C106" s="1"/>
      <c r="D106" s="1">
        <v>728</v>
      </c>
      <c r="E106" s="1">
        <v>273</v>
      </c>
      <c r="F106" s="1">
        <v>444</v>
      </c>
      <c r="G106" s="7">
        <v>0.28000000000000003</v>
      </c>
      <c r="H106" s="1">
        <v>50</v>
      </c>
      <c r="I106" s="1" t="s">
        <v>40</v>
      </c>
      <c r="J106" s="1">
        <v>181</v>
      </c>
      <c r="K106" s="1">
        <f t="shared" si="22"/>
        <v>92</v>
      </c>
      <c r="L106" s="1">
        <f t="shared" si="15"/>
        <v>177</v>
      </c>
      <c r="M106" s="1">
        <v>96</v>
      </c>
      <c r="N106" s="1">
        <v>0</v>
      </c>
      <c r="O106" s="1"/>
      <c r="P106" s="1">
        <f t="shared" si="16"/>
        <v>35.4</v>
      </c>
      <c r="Q106" s="5">
        <f t="shared" si="23"/>
        <v>51.599999999999966</v>
      </c>
      <c r="R106" s="5"/>
      <c r="S106" s="1"/>
      <c r="T106" s="1">
        <f t="shared" si="18"/>
        <v>14</v>
      </c>
      <c r="U106" s="1">
        <f t="shared" si="19"/>
        <v>12.542372881355933</v>
      </c>
      <c r="V106" s="1">
        <v>31.8</v>
      </c>
      <c r="W106" s="1">
        <v>66.8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 t="s">
        <v>169</v>
      </c>
      <c r="AG106" s="1">
        <f>G106*Q106</f>
        <v>14.447999999999992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G106" xr:uid="{0864E89E-8884-4690-8EE3-DE7BD780BB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2025-04-01T12:21:40Z</dcterms:created>
  <dcterms:modified xsi:type="dcterms:W3CDTF">2025-04-01T12:43:13Z</dcterms:modified>
</cp:coreProperties>
</file>