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/>
</workbook>
</file>

<file path=xl/calcChain.xml><?xml version="1.0" encoding="utf-8"?>
<calcChain xmlns="http://schemas.openxmlformats.org/spreadsheetml/2006/main">
  <c r="G94" i="1" l="1"/>
  <c r="A94" i="1"/>
  <c r="A30" i="1"/>
  <c r="G30" i="1"/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<sst xmlns="http://schemas.openxmlformats.org/spreadsheetml/2006/main" count="339" uniqueCount="172">
  <si>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</si>
  <si>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</si>
  <si>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</si>
  <si>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</si>
  <si>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</si>
  <si>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</si>
  <si>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</si>
  <si>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</si>
  <si>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</si>
  <si>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</si>
  <si>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</si>
  <si>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</si>
  <si>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</si>
  <si>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</si>
  <si>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</si>
  <si>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</si>
  <si>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</si>
  <si>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</si>
  <si>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</si>
  <si>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</si>
  <si>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</si>
  <si>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</si>
  <si>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</si>
  <si>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</si>
  <si>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</si>
  <si>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</si>
  <si>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</si>
  <si>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</si>
  <si>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</si>
  <si>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</si>
  <si>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</si>
  <si>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</si>
  <si>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</si>
  <si>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</si>
  <si>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</si>
  <si>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</si>
  <si>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</si>
  <si>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</si>
  <si>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</si>
  <si>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</si>
  <si>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</si>
  <si>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</si>
  <si>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</si>
  <si>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</si>
  <si>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</si>
  <si>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</si>
  <si>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</si>
  <si>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</si>
  <si>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</si>
  <si>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</si>
  <si>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</si>
  <si>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</si>
  <si>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</si>
  <si>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</si>
  <si>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</si>
  <si>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</si>
  <si>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</si>
  <si>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</si>
  <si>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</si>
  <si>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</si>
  <si>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</si>
  <si>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</si>
  <si>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</si>
  <si>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</si>
  <si>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</si>
  <si>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</si>
  <si>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</si>
  <si>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</si>
  <si>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</si>
  <si>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</si>
  <si>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</si>
  <si>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</si>
  <si>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</si>
  <si>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</si>
  <si>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</si>
  <si>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</si>
  <si>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</si>
  <si>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</si>
  <si>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</si>
  <si>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</si>
  <si>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</si>
  <si>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</si>
  <si>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</si>
  <si>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</si>
  <si>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</si>
  <si>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</si>
  <si>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</si>
  <si>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</si>
  <si>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</si>
  <si>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</si>
  <si>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</si>
  <si>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</si>
  <si>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</si>
  <si>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</si>
  <si>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</si>
  <si>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</si>
  <si>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</si>
  <si>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</si>
  <si>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</si>
  <si>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</si>
  <si>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</si>
  <si>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</si>
  <si>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</si>
  <si>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</si>
  <si>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</si>
  <si>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</si>
  <si>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</si>
  <si>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</si>
  <si>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</si>
  <si>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</si>
  <si>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</si>
  <si>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</si>
  <si>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</si>
  <si>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</si>
  <si>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</si>
  <si>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</si>
  <si>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</si>
  <si>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</si>
  <si>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</si>
  <si>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</si>
  <si>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</si>
  <si>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</si>
  <si>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</si>
  <si>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</si>
  <si>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</si>
  <si>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</si>
  <si>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</si>
  <si>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</si>
  <si>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</si>
  <si>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</si>
  <si>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</si>
  <si>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</si>
  <si>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</si>
  <si>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</si>
  <si>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</si>
  <si>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</si>
  <si>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</si>
  <si>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</si>
  <si>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</si>
  <si>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</si>
  <si>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</si>
  <si>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</si>
  <si>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</si>
  <si>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</si>
  <si>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</si>
  <si>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</si>
  <si>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</si>
  <si>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</si>
  <si>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</si>
  <si>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</si>
  <si>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</si>
  <si>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</si>
  <si>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</si>
  <si>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</si>
  <si>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</si>
  <si>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</si>
  <si>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</si>
  <si>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</si>
  <si>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</si>
  <si>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</si>
  <si>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</si>
  <si>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</si>
  <si>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</si>
  <si>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</si>
  <si>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</si>
  <si>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</si>
  <si>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</si>
  <si>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</si>
  <si>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</si>
  <si>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</si>
  <si>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С ИНДЕЙКОЙ Папа может вар п/о 0,4кг 8шт. </t>
  </si>
  <si>
    <t xml:space="preserve"> ИТАЛЬЯНСКОЕ АССОРТИ с/в с/н мгс 1/90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</si>
</sst>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6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45410</v>
      </c>
      <c r="E3" s="7" t="s">
        <v>3</v>
      </c>
      <c r="F3" s="100"/>
      <c r="G3" s="104">
        <v>45413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8" t="str">
        <f>RIGHT(D15:D133,4)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>RIGHT(D16:D134,4)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1" ht="16.5" customHeight="1" x14ac:dyDescent="0.25">
      <c r="A17" s="98" t="str">
        <f>RIGHT(D17:D135,4)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1" ht="16.5" customHeight="1" x14ac:dyDescent="0.25">
      <c r="A18" s="98" t="str">
        <f>RIGHT(D18:D136,4)</f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1" ht="16.5" customHeight="1" x14ac:dyDescent="0.25">
      <c r="A19" s="98" t="str">
        <f>RIGHT(D19:D137,4)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1" ht="16.5" customHeight="1" x14ac:dyDescent="0.25">
      <c r="A20" s="98" t="str">
        <f>RIGHT(D20:D138,4)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1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130</v>
      </c>
      <c r="F21" s="23">
        <v>1.366666666666666</v>
      </c>
      <c r="G21" s="23">
        <f>E21*1</f>
        <v>130</v>
      </c>
      <c r="H21" s="14">
        <v>4.0999999999999996</v>
      </c>
      <c r="I21" s="14">
        <v>60</v>
      </c>
      <c r="J21" s="40"/>
    </row>
    <row r="22" spans="1:11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60</v>
      </c>
      <c r="F24" s="23">
        <v>2</v>
      </c>
      <c r="G24" s="23">
        <f>E24*1</f>
        <v>60</v>
      </c>
      <c r="H24" s="14">
        <v>4</v>
      </c>
      <c r="I24" s="14">
        <v>60</v>
      </c>
      <c r="J24" s="40"/>
    </row>
    <row r="25" spans="1:11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98" t="str">
        <f>RIGHT(D26:D143,4)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1" ht="16.5" customHeight="1" x14ac:dyDescent="0.25">
      <c r="A27" s="98" t="str">
        <f>RIGHT(D27:D144,4)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1" ht="16.5" customHeight="1" x14ac:dyDescent="0.25">
      <c r="A28" s="98" t="str">
        <f>RIGHT(D28:D145,4)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1" ht="16.5" customHeight="1" x14ac:dyDescent="0.25">
      <c r="A29" s="98" t="str">
        <f>RIGHT(D29:D146,4)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1" s="95" customFormat="1" ht="16.5" customHeight="1" x14ac:dyDescent="0.25">
      <c r="A30" s="98" t="str">
        <f>RIGHT(D30:D147,4)</f>
        <v>6797</v>
      </c>
      <c r="B30" s="27" t="s">
        <v>170</v>
      </c>
      <c r="C30" s="34" t="s">
        <v>25</v>
      </c>
      <c r="D30" s="28">
        <v>1001015026797</v>
      </c>
      <c r="E30" s="24">
        <v>80</v>
      </c>
      <c r="F30" s="23"/>
      <c r="G30" s="23">
        <f>E30*0.4</f>
        <v>32</v>
      </c>
      <c r="H30" s="14"/>
      <c r="I30" s="14"/>
      <c r="J30" s="40"/>
      <c r="K30" s="83"/>
    </row>
    <row r="31" spans="1:11" ht="16.5" customHeight="1" x14ac:dyDescent="0.25">
      <c r="A31" s="98" t="str">
        <f>RIGHT(D31:D148,4)</f>
        <v>4813</v>
      </c>
      <c r="B31" s="27" t="s">
        <v>43</v>
      </c>
      <c r="C31" s="31" t="s">
        <v>23</v>
      </c>
      <c r="D31" s="28">
        <v>1001012564813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8" t="str">
        <f>RIGHT(D32:D149,4)</f>
        <v>6392</v>
      </c>
      <c r="B32" s="27" t="s">
        <v>44</v>
      </c>
      <c r="C32" s="34" t="s">
        <v>25</v>
      </c>
      <c r="D32" s="28">
        <v>1001012566392</v>
      </c>
      <c r="E32" s="24">
        <v>400</v>
      </c>
      <c r="F32" s="23">
        <v>0.4</v>
      </c>
      <c r="G32" s="23">
        <f>E32*0.4</f>
        <v>160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45</v>
      </c>
      <c r="C33" s="31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46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47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48</v>
      </c>
      <c r="C36" s="34" t="s">
        <v>25</v>
      </c>
      <c r="D36" s="28">
        <v>1001012816716</v>
      </c>
      <c r="E36" s="24">
        <v>280</v>
      </c>
      <c r="F36" s="23">
        <v>0.5</v>
      </c>
      <c r="G36" s="23">
        <f>E36*0.5</f>
        <v>140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49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50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51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52</v>
      </c>
      <c r="C40" s="34" t="s">
        <v>25</v>
      </c>
      <c r="D40" s="28">
        <v>1001021966602</v>
      </c>
      <c r="E40" s="24">
        <v>200</v>
      </c>
      <c r="F40" s="23"/>
      <c r="G40" s="23">
        <f>E40*0.35</f>
        <v>70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53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54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55</v>
      </c>
      <c r="C43" s="34" t="s">
        <v>25</v>
      </c>
      <c r="D43" s="28">
        <v>1001025546822</v>
      </c>
      <c r="E43" s="24">
        <v>80</v>
      </c>
      <c r="F43" s="23"/>
      <c r="G43" s="23">
        <f>E43*0.36</f>
        <v>28.799999999999997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56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57</v>
      </c>
      <c r="C45" s="32" t="s">
        <v>23</v>
      </c>
      <c r="D45" s="28">
        <v>1001024976123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58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59</v>
      </c>
      <c r="C47" s="34" t="s">
        <v>25</v>
      </c>
      <c r="D47" s="28">
        <v>1001020965982</v>
      </c>
      <c r="E47" s="24">
        <v>120</v>
      </c>
      <c r="F47" s="23"/>
      <c r="G47" s="23">
        <f>E47*0.6</f>
        <v>72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60</v>
      </c>
      <c r="C48" s="34" t="s">
        <v>25</v>
      </c>
      <c r="D48" s="28">
        <v>1001020965976</v>
      </c>
      <c r="E48" s="24">
        <v>80</v>
      </c>
      <c r="F48" s="23"/>
      <c r="G48" s="23">
        <f>E48*0.35</f>
        <v>28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61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62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63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8" t="str">
        <f>RIGHT(D52:D171,4)</f>
        <v>6726</v>
      </c>
      <c r="B52" s="46" t="s">
        <v>64</v>
      </c>
      <c r="C52" s="34" t="s">
        <v>25</v>
      </c>
      <c r="D52" s="28">
        <v>1001022466726</v>
      </c>
      <c r="E52" s="24">
        <v>900</v>
      </c>
      <c r="F52" s="23">
        <v>0.45</v>
      </c>
      <c r="G52" s="23">
        <f>E52*0.41</f>
        <v>369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>RIGHT(D53:D172,4)</f>
        <v>5820</v>
      </c>
      <c r="B53" s="46" t="s">
        <v>65</v>
      </c>
      <c r="C53" s="31" t="s">
        <v>23</v>
      </c>
      <c r="D53" s="28">
        <v>1001022465820</v>
      </c>
      <c r="E53" s="24">
        <v>20</v>
      </c>
      <c r="F53" s="23"/>
      <c r="G53" s="23">
        <f>E53*1</f>
        <v>20</v>
      </c>
      <c r="H53" s="14"/>
      <c r="I53" s="14">
        <v>45</v>
      </c>
      <c r="J53" s="40"/>
    </row>
    <row r="54" spans="1:11" ht="16.5" customHeight="1" x14ac:dyDescent="0.25">
      <c r="A54" s="98" t="str">
        <f>RIGHT(D54:D173,4)</f>
        <v>6751</v>
      </c>
      <c r="B54" s="46" t="s">
        <v>66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>RIGHT(D55:D174,4)</f>
        <v>6563</v>
      </c>
      <c r="B55" s="46" t="s">
        <v>67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>RIGHT(D56:D175,4)</f>
        <v>6646</v>
      </c>
      <c r="B56" s="46" t="s">
        <v>68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>RIGHT(D57:D176,4)</f>
        <v>6144</v>
      </c>
      <c r="B57" s="46" t="s">
        <v>69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>RIGHT(D58:D177,4)</f>
        <v>6722</v>
      </c>
      <c r="B58" s="46" t="s">
        <v>70</v>
      </c>
      <c r="C58" s="34" t="s">
        <v>25</v>
      </c>
      <c r="D58" s="28">
        <v>1001022376722</v>
      </c>
      <c r="E58" s="24">
        <v>700</v>
      </c>
      <c r="F58" s="23">
        <v>0.41</v>
      </c>
      <c r="G58" s="23">
        <f>E58*0.41</f>
        <v>287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>RIGHT(D59:D178,4)</f>
        <v>3812</v>
      </c>
      <c r="B59" s="46" t="s">
        <v>71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>RIGHT(D60:D179,4)</f>
        <v>6113</v>
      </c>
      <c r="B60" s="27" t="s">
        <v>72</v>
      </c>
      <c r="C60" s="31" t="s">
        <v>23</v>
      </c>
      <c r="D60" s="28">
        <v>1001022376113</v>
      </c>
      <c r="E60" s="24">
        <v>400</v>
      </c>
      <c r="F60" s="23">
        <v>1.033333333333333</v>
      </c>
      <c r="G60" s="23">
        <f>E60*1</f>
        <v>400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>RIGHT(D61:D180,4)</f>
        <v>6661</v>
      </c>
      <c r="B61" s="27" t="s">
        <v>73</v>
      </c>
      <c r="C61" s="31" t="s">
        <v>23</v>
      </c>
      <c r="D61" s="28">
        <v>1001022246661</v>
      </c>
      <c r="E61" s="24">
        <v>60</v>
      </c>
      <c r="F61" s="23"/>
      <c r="G61" s="23">
        <f>E61*1</f>
        <v>60</v>
      </c>
      <c r="H61" s="14"/>
      <c r="I61" s="14"/>
      <c r="J61" s="40"/>
      <c r="K61" s="83"/>
    </row>
    <row r="62" spans="1:11" s="15" customFormat="1" ht="16.5" customHeight="1" x14ac:dyDescent="0.25">
      <c r="A62" s="98" t="str">
        <f>RIGHT(D62:D181,4)</f>
        <v>6713</v>
      </c>
      <c r="B62" s="27" t="s">
        <v>74</v>
      </c>
      <c r="C62" s="36" t="s">
        <v>25</v>
      </c>
      <c r="D62" s="28">
        <v>1001022246713</v>
      </c>
      <c r="E62" s="24"/>
      <c r="F62" s="23"/>
      <c r="G62" s="23">
        <f>E62*0.41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>RIGHT(D63:D182,4)</f>
        <v>6475</v>
      </c>
      <c r="B63" s="27" t="s">
        <v>75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8" t="str">
        <f>RIGHT(D64:D183,4)</f>
        <v>6776</v>
      </c>
      <c r="B64" s="27" t="s">
        <v>76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>RIGHT(D65:D184,4)</f>
        <v>6297</v>
      </c>
      <c r="B65" s="47" t="s">
        <v>77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78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79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80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81</v>
      </c>
      <c r="C69" s="31" t="s">
        <v>23</v>
      </c>
      <c r="D69" s="28">
        <v>1001031076527</v>
      </c>
      <c r="E69" s="24">
        <v>70</v>
      </c>
      <c r="F69" s="23">
        <v>1.0166666666666671</v>
      </c>
      <c r="G69" s="23">
        <f>E69*1</f>
        <v>70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82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83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84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85</v>
      </c>
      <c r="C73" s="34" t="s">
        <v>25</v>
      </c>
      <c r="D73" s="28">
        <v>1001300516669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86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>RIGHT(D75:D189,4)</f>
        <v/>
      </c>
      <c r="B75" s="75" t="s">
        <v>87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>RIGHT(D76:D190,4)</f>
        <v>6683</v>
      </c>
      <c r="B76" s="27" t="s">
        <v>88</v>
      </c>
      <c r="C76" s="34" t="s">
        <v>25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>RIGHT(D77:D191,4)</f>
        <v>6301</v>
      </c>
      <c r="B77" s="27" t="s">
        <v>89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>RIGHT(D78:D192,4)</f>
        <v>6302</v>
      </c>
      <c r="B78" s="27" t="s">
        <v>90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RIGHT(D79:D193,4)</f>
        <v>6684</v>
      </c>
      <c r="B79" s="27" t="s">
        <v>91</v>
      </c>
      <c r="C79" s="34" t="s">
        <v>25</v>
      </c>
      <c r="D79" s="28">
        <v>1001304506684</v>
      </c>
      <c r="E79" s="24">
        <v>200</v>
      </c>
      <c r="F79" s="23">
        <v>0.28000000000000003</v>
      </c>
      <c r="G79" s="23">
        <f>E79*0.28</f>
        <v>56.000000000000007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>RIGHT(D80:D194,4)</f>
        <v>6562</v>
      </c>
      <c r="B80" s="27" t="s">
        <v>92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1" ht="16.5" customHeight="1" x14ac:dyDescent="0.25">
      <c r="A81" s="98" t="str">
        <f>RIGHT(D81:D195,4)</f>
        <v>6215</v>
      </c>
      <c r="B81" s="27" t="s">
        <v>93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1" ht="16.5" customHeight="1" x14ac:dyDescent="0.25">
      <c r="A82" s="98" t="str">
        <f>RIGHT(D82:D196,4)</f>
        <v>6689</v>
      </c>
      <c r="B82" s="65" t="s">
        <v>94</v>
      </c>
      <c r="C82" s="34" t="s">
        <v>25</v>
      </c>
      <c r="D82" s="28">
        <v>1001303986689</v>
      </c>
      <c r="E82" s="24">
        <v>600</v>
      </c>
      <c r="F82" s="23">
        <v>0.35</v>
      </c>
      <c r="G82" s="23">
        <f>E82*0.35</f>
        <v>210</v>
      </c>
      <c r="H82" s="14">
        <v>2.8</v>
      </c>
      <c r="I82" s="14">
        <v>45</v>
      </c>
      <c r="J82" s="40"/>
    </row>
    <row r="83" spans="1:11" ht="16.5" customHeight="1" x14ac:dyDescent="0.25">
      <c r="A83" s="98" t="str">
        <f>RIGHT(D83:D197,4)</f>
        <v>6212</v>
      </c>
      <c r="B83" s="65" t="s">
        <v>95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1" ht="16.5" customHeight="1" x14ac:dyDescent="0.25">
      <c r="A84" s="98" t="str">
        <f>RIGHT(D84:D198,4)</f>
        <v>5341</v>
      </c>
      <c r="B84" s="65" t="s">
        <v>96</v>
      </c>
      <c r="C84" s="31" t="s">
        <v>23</v>
      </c>
      <c r="D84" s="28">
        <v>1001053985341</v>
      </c>
      <c r="E84" s="24">
        <v>80</v>
      </c>
      <c r="F84" s="23">
        <v>0.71250000000000002</v>
      </c>
      <c r="G84" s="23">
        <f>E84*1</f>
        <v>80</v>
      </c>
      <c r="H84" s="14">
        <v>5.7</v>
      </c>
      <c r="I84" s="14">
        <v>45</v>
      </c>
      <c r="J84" s="40"/>
    </row>
    <row r="85" spans="1:11" ht="16.5" customHeight="1" x14ac:dyDescent="0.25">
      <c r="A85" s="98" t="str">
        <f>RIGHT(D85:D199,4)</f>
        <v>6692</v>
      </c>
      <c r="B85" s="65" t="s">
        <v>97</v>
      </c>
      <c r="C85" s="34" t="s">
        <v>25</v>
      </c>
      <c r="D85" s="28">
        <v>1001303056692</v>
      </c>
      <c r="E85" s="24"/>
      <c r="F85" s="23">
        <v>0.28000000000000003</v>
      </c>
      <c r="G85" s="23">
        <f>E85*0.28</f>
        <v>0</v>
      </c>
      <c r="H85" s="14">
        <v>2.2400000000000002</v>
      </c>
      <c r="I85" s="14">
        <v>45</v>
      </c>
      <c r="J85" s="40"/>
    </row>
    <row r="86" spans="1:11" ht="16.5" customHeight="1" x14ac:dyDescent="0.25">
      <c r="A86" s="98" t="str">
        <f>RIGHT(D86:D200,4)</f>
        <v>6586</v>
      </c>
      <c r="B86" s="65" t="s">
        <v>98</v>
      </c>
      <c r="C86" s="34" t="s">
        <v>25</v>
      </c>
      <c r="D86" s="28">
        <v>1001215576586</v>
      </c>
      <c r="E86" s="24"/>
      <c r="F86" s="23"/>
      <c r="G86" s="23">
        <f>E86*0.09</f>
        <v>0</v>
      </c>
      <c r="H86" s="14"/>
      <c r="I86" s="14"/>
      <c r="J86" s="40"/>
    </row>
    <row r="87" spans="1:11" ht="16.5" customHeight="1" x14ac:dyDescent="0.25">
      <c r="A87" s="98" t="str">
        <f>RIGHT(D87:D198,4)</f>
        <v>6228</v>
      </c>
      <c r="B87" s="65" t="s">
        <v>99</v>
      </c>
      <c r="C87" s="34" t="s">
        <v>25</v>
      </c>
      <c r="D87" s="28">
        <v>1001225416228</v>
      </c>
      <c r="E87" s="24"/>
      <c r="F87" s="23"/>
      <c r="G87" s="23">
        <f>E87*0.09</f>
        <v>0</v>
      </c>
      <c r="H87" s="14"/>
      <c r="I87" s="14"/>
      <c r="J87" s="40"/>
    </row>
    <row r="88" spans="1:11" ht="16.5" customHeight="1" x14ac:dyDescent="0.25">
      <c r="A88" s="98" t="str">
        <f>RIGHT(D88:D198,4)</f>
        <v>5544</v>
      </c>
      <c r="B88" s="27" t="s">
        <v>100</v>
      </c>
      <c r="C88" s="31" t="s">
        <v>23</v>
      </c>
      <c r="D88" s="28">
        <v>1001051875544</v>
      </c>
      <c r="E88" s="24">
        <v>300</v>
      </c>
      <c r="F88" s="23">
        <v>0.85</v>
      </c>
      <c r="G88" s="23">
        <f>E88*1</f>
        <v>300</v>
      </c>
      <c r="H88" s="14">
        <v>5.0999999999999996</v>
      </c>
      <c r="I88" s="14">
        <v>45</v>
      </c>
      <c r="J88" s="40"/>
    </row>
    <row r="89" spans="1:11" ht="16.5" customHeight="1" x14ac:dyDescent="0.25">
      <c r="A89" s="98" t="str">
        <f>RIGHT(D89:D199,4)</f>
        <v>6213</v>
      </c>
      <c r="B89" s="27" t="s">
        <v>101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1" ht="15.75" customHeight="1" thickBot="1" x14ac:dyDescent="0.3">
      <c r="A90" s="98" t="str">
        <f>RIGHT(D90:D200,4)</f>
        <v>6697</v>
      </c>
      <c r="B90" s="27" t="s">
        <v>102</v>
      </c>
      <c r="C90" s="37" t="s">
        <v>25</v>
      </c>
      <c r="D90" s="28">
        <v>1001301876697</v>
      </c>
      <c r="E90" s="24"/>
      <c r="F90" s="23">
        <v>0.35</v>
      </c>
      <c r="G90" s="23">
        <f>E90*0.35</f>
        <v>0</v>
      </c>
      <c r="H90" s="14">
        <v>2.8</v>
      </c>
      <c r="I90" s="14">
        <v>45</v>
      </c>
      <c r="J90" s="40"/>
    </row>
    <row r="91" spans="1:11" ht="16.5" customHeight="1" thickTop="1" thickBot="1" x14ac:dyDescent="0.3">
      <c r="A91" s="98" t="str">
        <f>RIGHT(D91:D201,4)</f>
        <v/>
      </c>
      <c r="B91" s="75" t="s">
        <v>103</v>
      </c>
      <c r="C91" s="75"/>
      <c r="D91" s="75"/>
      <c r="E91" s="75"/>
      <c r="F91" s="74"/>
      <c r="G91" s="75"/>
      <c r="H91" s="75"/>
      <c r="I91" s="75"/>
      <c r="J91" s="76"/>
    </row>
    <row r="92" spans="1:11" ht="16.5" customHeight="1" thickTop="1" x14ac:dyDescent="0.25">
      <c r="A92" s="98" t="str">
        <f>RIGHT(D92:D202,4)</f>
        <v>5706</v>
      </c>
      <c r="B92" s="27" t="s">
        <v>104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1" ht="16.5" customHeight="1" x14ac:dyDescent="0.25">
      <c r="A93" s="98" t="str">
        <f>RIGHT(D93:D203,4)</f>
        <v>6454</v>
      </c>
      <c r="B93" s="27" t="s">
        <v>105</v>
      </c>
      <c r="C93" s="34" t="s">
        <v>25</v>
      </c>
      <c r="D93" s="28">
        <v>1001201976454</v>
      </c>
      <c r="E93" s="24"/>
      <c r="F93" s="23">
        <v>0.1</v>
      </c>
      <c r="G93" s="23">
        <f>E93*0.1</f>
        <v>0</v>
      </c>
      <c r="H93" s="14">
        <v>0.8</v>
      </c>
      <c r="I93" s="14">
        <v>60</v>
      </c>
      <c r="J93" s="40"/>
    </row>
    <row r="94" spans="1:11" s="95" customFormat="1" ht="16.5" customHeight="1" x14ac:dyDescent="0.25">
      <c r="A94" s="98" t="str">
        <f>RIGHT(D94:D204,4)</f>
        <v>6222</v>
      </c>
      <c r="B94" s="27" t="s">
        <v>171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  <c r="K94" s="83"/>
    </row>
    <row r="95" spans="1:11" ht="16.5" customHeight="1" x14ac:dyDescent="0.25">
      <c r="A95" s="98" t="str">
        <f>RIGHT(D95:D205,4)</f>
        <v>5931</v>
      </c>
      <c r="B95" s="27" t="s">
        <v>106</v>
      </c>
      <c r="C95" s="34" t="s">
        <v>25</v>
      </c>
      <c r="D95" s="28">
        <v>1001060755931</v>
      </c>
      <c r="E95" s="24"/>
      <c r="F95" s="23">
        <v>0.22</v>
      </c>
      <c r="G95" s="23">
        <f>E95*0.22</f>
        <v>0</v>
      </c>
      <c r="H95" s="14">
        <v>1.76</v>
      </c>
      <c r="I95" s="14">
        <v>120</v>
      </c>
      <c r="J95" s="40"/>
    </row>
    <row r="96" spans="1:11" ht="16.5" customHeight="1" x14ac:dyDescent="0.25">
      <c r="A96" s="98" t="str">
        <f>RIGHT(D96:D207,4)</f>
        <v>5708</v>
      </c>
      <c r="B96" s="27" t="s">
        <v>107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108</v>
      </c>
      <c r="C97" s="34" t="s">
        <v>25</v>
      </c>
      <c r="D97" s="28">
        <v>1001203146555</v>
      </c>
      <c r="E97" s="24"/>
      <c r="F97" s="23"/>
      <c r="G97" s="23">
        <f>E97*0.1</f>
        <v>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109</v>
      </c>
      <c r="C98" s="34" t="s">
        <v>25</v>
      </c>
      <c r="D98" s="28">
        <v>1001060764993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110</v>
      </c>
      <c r="C99" s="34" t="s">
        <v>25</v>
      </c>
      <c r="D99" s="28">
        <v>1001193115682</v>
      </c>
      <c r="E99" s="24">
        <v>800</v>
      </c>
      <c r="F99" s="23">
        <v>0.12</v>
      </c>
      <c r="G99" s="23">
        <f>E99*0.12</f>
        <v>96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111</v>
      </c>
      <c r="C100" s="34" t="s">
        <v>25</v>
      </c>
      <c r="D100" s="28">
        <v>1001205376221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8" t="str">
        <f t="shared" ref="A101:A108" si="0">RIGHT(D101:D216,4)</f>
        <v>4117</v>
      </c>
      <c r="B101" s="27" t="s">
        <v>112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0"/>
        <v>5483</v>
      </c>
      <c r="B102" s="27" t="s">
        <v>113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0"/>
        <v>6453</v>
      </c>
      <c r="B103" s="27" t="s">
        <v>114</v>
      </c>
      <c r="C103" s="34" t="s">
        <v>25</v>
      </c>
      <c r="D103" s="28">
        <v>1001202506453</v>
      </c>
      <c r="E103" s="24">
        <v>420</v>
      </c>
      <c r="F103" s="23">
        <v>0.1</v>
      </c>
      <c r="G103" s="23">
        <f>E103*0.1</f>
        <v>42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0"/>
        <v/>
      </c>
      <c r="B104" s="75" t="s">
        <v>115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0"/>
        <v>6756</v>
      </c>
      <c r="B105" s="29" t="s">
        <v>116</v>
      </c>
      <c r="C105" s="33" t="s">
        <v>23</v>
      </c>
      <c r="D105" s="30">
        <v>1001092446756</v>
      </c>
      <c r="E105" s="24"/>
      <c r="F105" s="23">
        <v>1.5249999999999999</v>
      </c>
      <c r="G105" s="23">
        <f>E105*1</f>
        <v>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0"/>
        <v>4611</v>
      </c>
      <c r="B106" s="29" t="s">
        <v>117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0"/>
        <v>6645</v>
      </c>
      <c r="B107" s="29" t="s">
        <v>118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0"/>
        <v>6470</v>
      </c>
      <c r="B108" s="29" t="s">
        <v>119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120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121</v>
      </c>
      <c r="C110" s="38" t="s">
        <v>25</v>
      </c>
      <c r="D110" s="52">
        <v>1001094053215</v>
      </c>
      <c r="E110" s="24">
        <v>80</v>
      </c>
      <c r="F110" s="23">
        <v>0.4</v>
      </c>
      <c r="G110" s="23">
        <f>E110*0.4</f>
        <v>32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122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123</v>
      </c>
      <c r="C112" s="36" t="s">
        <v>25</v>
      </c>
      <c r="D112" s="28">
        <v>1001082576281</v>
      </c>
      <c r="E112" s="24"/>
      <c r="F112" s="23">
        <v>0.3</v>
      </c>
      <c r="G112" s="23">
        <f>E112*0.3</f>
        <v>0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124</v>
      </c>
      <c r="C113" s="36" t="s">
        <v>25</v>
      </c>
      <c r="D113" s="28">
        <v>1001233296445</v>
      </c>
      <c r="E113" s="24">
        <v>100</v>
      </c>
      <c r="F113" s="23"/>
      <c r="G113" s="23">
        <f>E113*0.18</f>
        <v>18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125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126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127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128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129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1">RIGHT(D119:D234,4)</f>
        <v>6313</v>
      </c>
      <c r="B119" s="48" t="s">
        <v>130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1"/>
        <v/>
      </c>
      <c r="B120" s="75" t="s">
        <v>131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1"/>
        <v>4945</v>
      </c>
      <c r="B121" s="48" t="s">
        <v>132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1"/>
        <v/>
      </c>
      <c r="B122" s="75" t="s">
        <v>133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1"/>
        <v>4956</v>
      </c>
      <c r="B123" s="92" t="s">
        <v>134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1"/>
        <v>1762</v>
      </c>
      <c r="B124" s="48" t="s">
        <v>135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1"/>
        <v>1764</v>
      </c>
      <c r="B125" s="48" t="s">
        <v>136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1"/>
        <v/>
      </c>
      <c r="B126" s="75" t="s">
        <v>137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1"/>
        <v/>
      </c>
      <c r="B127" s="75" t="s">
        <v>138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1"/>
        <v>6004</v>
      </c>
      <c r="B128" s="48" t="s">
        <v>139</v>
      </c>
      <c r="C128" s="37" t="s">
        <v>25</v>
      </c>
      <c r="D128" s="69" t="s">
        <v>140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1"/>
        <v>5417</v>
      </c>
      <c r="B129" s="48" t="s">
        <v>141</v>
      </c>
      <c r="C129" s="31" t="s">
        <v>23</v>
      </c>
      <c r="D129" s="69" t="s">
        <v>142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1"/>
        <v>6019</v>
      </c>
      <c r="B130" s="48" t="s">
        <v>143</v>
      </c>
      <c r="C130" s="37" t="s">
        <v>25</v>
      </c>
      <c r="D130" s="70" t="s">
        <v>144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145</v>
      </c>
      <c r="C131" s="16"/>
      <c r="D131" s="49"/>
      <c r="E131" s="17">
        <f>SUM(E5:E130)</f>
        <v>7370</v>
      </c>
      <c r="F131" s="17">
        <f>SUM(F10:F130)</f>
        <v>40.307916666666671</v>
      </c>
      <c r="G131" s="17">
        <f>SUM(G11:G130)</f>
        <v>3284.8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146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43</v>
      </c>
    </row>
    <row r="12" spans="2:3" x14ac:dyDescent="0.25">
      <c r="B12" s="27" t="s">
        <v>109</v>
      </c>
    </row>
    <row r="13" spans="2:3" x14ac:dyDescent="0.25">
      <c r="B13" s="27" t="s">
        <v>147</v>
      </c>
    </row>
    <row r="14" spans="2:3" x14ac:dyDescent="0.25">
      <c r="B14" s="27" t="s">
        <v>148</v>
      </c>
    </row>
    <row r="15" spans="2:3" x14ac:dyDescent="0.25">
      <c r="B15" s="59" t="s">
        <v>22</v>
      </c>
      <c r="C15" s="62"/>
    </row>
    <row r="16" spans="2:3" x14ac:dyDescent="0.25">
      <c r="B16" s="59" t="s">
        <v>149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113</v>
      </c>
    </row>
    <row r="21" spans="2:3" x14ac:dyDescent="0.25">
      <c r="B21" s="59" t="s">
        <v>150</v>
      </c>
      <c r="C21" s="82"/>
    </row>
    <row r="22" spans="2:3" x14ac:dyDescent="0.25">
      <c r="B22" s="68" t="s">
        <v>151</v>
      </c>
      <c r="C22" s="62"/>
    </row>
    <row r="23" spans="2:3" x14ac:dyDescent="0.25">
      <c r="B23" s="27" t="s">
        <v>100</v>
      </c>
    </row>
    <row r="24" spans="2:3" x14ac:dyDescent="0.25">
      <c r="B24" s="27" t="s">
        <v>110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152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154</v>
      </c>
      <c r="C34" s="62"/>
    </row>
    <row r="35" spans="2:3" x14ac:dyDescent="0.25">
      <c r="B35" s="27" t="s">
        <v>155</v>
      </c>
    </row>
    <row r="36" spans="2:3" x14ac:dyDescent="0.25">
      <c r="B36" s="27" t="s">
        <v>57</v>
      </c>
    </row>
    <row r="37" spans="2:3" x14ac:dyDescent="0.25">
      <c r="B37" s="80" t="s">
        <v>156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157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158</v>
      </c>
      <c r="C53" s="62"/>
    </row>
    <row r="54" spans="2:3" x14ac:dyDescent="0.25">
      <c r="B54" s="80" t="s">
        <v>159</v>
      </c>
      <c r="C54" s="62"/>
    </row>
    <row r="55" spans="2:3" x14ac:dyDescent="0.25">
      <c r="B55" s="80" t="s">
        <v>160</v>
      </c>
      <c r="C55" s="82"/>
    </row>
    <row r="56" spans="2:3" x14ac:dyDescent="0.25">
      <c r="B56" s="71" t="s">
        <v>114</v>
      </c>
    </row>
    <row r="57" spans="2:3" x14ac:dyDescent="0.25">
      <c r="B57" s="27" t="s">
        <v>105</v>
      </c>
    </row>
    <row r="58" spans="2:3" x14ac:dyDescent="0.25">
      <c r="B58" s="80" t="s">
        <v>161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162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163</v>
      </c>
      <c r="C75" s="82"/>
    </row>
    <row r="76" spans="2:3" x14ac:dyDescent="0.25">
      <c r="B76" s="61" t="s">
        <v>164</v>
      </c>
      <c r="C76" s="62"/>
    </row>
    <row r="77" spans="2:3" x14ac:dyDescent="0.25">
      <c r="B77" s="61" t="s">
        <v>165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166</v>
      </c>
      <c r="C82" s="62"/>
    </row>
    <row r="83" spans="2:4" x14ac:dyDescent="0.25">
      <c r="B83" s="61" t="s">
        <v>167</v>
      </c>
      <c r="C83" s="62"/>
    </row>
    <row r="84" spans="2:4" x14ac:dyDescent="0.25">
      <c r="B84" s="61" t="s">
        <v>168</v>
      </c>
      <c r="C84" s="62"/>
    </row>
    <row r="85" spans="2:4" x14ac:dyDescent="0.25">
      <c r="B85" s="61" t="s">
        <v>169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2024-04-26T12:14:45Z</dcterms:modified>
</cp:coreProperties>
</file>