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45401</v>
      </c>
      <c r="E3" s="7" t="inlineStr">
        <is>
          <t xml:space="preserve">Доставка: </t>
        </is>
      </c>
      <c r="F3" s="104" t="n"/>
      <c r="G3" s="104" t="n">
        <v>45404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RIGHT(D30:D146,4)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RIGHT(D31:D147,4)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RIGHT(D34:D151,4)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RIGHT(D35:D152,4)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RIGHT(D36:D150,4)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RIGHT(D37:D151,4)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RIGHT(D38:D153,4)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RIGHT(D39:D154,4)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RIGHT(D40:D153,4)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RIGHT(D41:D154,4)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RIGHT(D42:D155,4)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RIGHT(D43:D156,4)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RIGHT(D44:D161,4)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>
        <v>150</v>
      </c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RIGHT(D45:D162,4)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>
        <v>40</v>
      </c>
      <c r="F45" s="23" t="n"/>
      <c r="G45" s="23">
        <f>E45*0.3</f>
        <v/>
      </c>
      <c r="H45" s="14" t="n"/>
      <c r="I45" s="14" t="n"/>
      <c r="J45" s="40" t="n"/>
    </row>
    <row r="46" ht="16.5" customHeight="1" s="95">
      <c r="A46" s="98">
        <f>RIGHT(D46:D166,4)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RIGHT(D47:D167,4)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200</v>
      </c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RIGHT(D48:D167,4)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RIGHT(D49:D168,4)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60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RIGHT(D50:D169,4)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>
        <v>400</v>
      </c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RIGHT(D51:D169,4)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>
        <v>600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RIGHT(D52:D170,4)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>
        <v>40</v>
      </c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RIGHT(D53:D171,4)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RIGHT(D54:D172,4)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RIGHT(D55:D173,4)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RIGHT(D56:D174,4)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RIGHT(D57:D175,4)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>
        <v>1200</v>
      </c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RIGHT(D58:D176,4)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>
        <v>300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RIGHT(D59:D177,4)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>
        <v>500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RIGHT(D60:D178,4)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>
        <v>20</v>
      </c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RIGHT(D61:D179,4)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>
        <v>320</v>
      </c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RIGHT(D62:D180,4)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>
        <v>60</v>
      </c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RIGHT(D63:D181,4)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>
        <v>120</v>
      </c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RIGHT(D64:D182,4)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>
        <v>300</v>
      </c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RIGHT(D65:D175,4)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RIGHT(D66:D176,4)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>
        <v>50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RIGHT(D67:D179,4)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RIGHT(D68:D181,4)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>
        <v>100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RIGHT(D69:D182,4)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RIGHT(D70:D183,4)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>
        <v>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RIGHT(D71:D184,4)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RIGHT(D72:D184,4)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>
        <v>120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RIGHT(D73:D185,4)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RIGHT(D74:D187,4)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RIGHT(D75:D188,4)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>
        <v>800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RIGHT(D76:D189,4)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RIGHT(D77:D190,4)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RIGHT(D78:D191,4)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>
        <v>400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RIGHT(D79:D192,4)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RIGHT(D80:D193,4)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RIGHT(D81:D194,4)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>
        <v>1000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RIGHT(D82:D195,4)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RIGHT(D83:D196,4)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>
        <v>100</v>
      </c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RIGHT(D84:D197,4)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>
        <v>120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RIGHT(D85:D198,4)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>
        <v>40</v>
      </c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RIGHT(D86:D196,4)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>
        <v>70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RIGHT(D87:D196,4)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>
        <v>200</v>
      </c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RIGHT(D88:D197,4)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RIGHT(D89:D198,4)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>
        <v>1000</v>
      </c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RIGHT(D90:D199,4)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RIGHT(D91:D200,4)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RIGHT(D92:D201,4)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>
        <v>280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RIGHT(D93:D203,4)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>
        <v>200</v>
      </c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/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RIGHT(D95:D206,4)</f>
        <v/>
      </c>
      <c r="B95" s="27" t="inlineStr">
        <is>
          <t>ПОСОЛЬСКАЯ с/к с/н в/у 1/100 10шт.</t>
        </is>
      </c>
      <c r="C95" s="34" t="inlineStr">
        <is>
          <t>ШТ</t>
        </is>
      </c>
      <c r="D95" s="28" t="n">
        <v>1001203146555</v>
      </c>
      <c r="E95" s="24" t="n">
        <v>110</v>
      </c>
      <c r="F95" s="23" t="n"/>
      <c r="G95" s="23">
        <f>E95*0.1</f>
        <v/>
      </c>
      <c r="H95" s="14" t="n"/>
      <c r="I95" s="14" t="n"/>
      <c r="J95" s="40" t="n"/>
      <c r="K95" s="83" t="n"/>
    </row>
    <row r="96" ht="16.5" customHeight="1" s="95">
      <c r="A96" s="98">
        <f>RIGHT(D96:D210,4)</f>
        <v/>
      </c>
      <c r="B96" s="27" t="inlineStr">
        <is>
          <t>САЛЯМИ ИТАЛЬЯНСКАЯ с/к в/у 1/250*8_120c</t>
        </is>
      </c>
      <c r="C96" s="34" t="inlineStr">
        <is>
          <t>ШТ</t>
        </is>
      </c>
      <c r="D96" s="28" t="n">
        <v>1001060764993</v>
      </c>
      <c r="E96" s="24" t="n">
        <v>200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8">
        <f>RIGHT(D97:D211,4)</f>
        <v/>
      </c>
      <c r="B97" s="27" t="inlineStr">
        <is>
          <t>САЛЯМИ МЕЛКОЗЕРНЕНАЯ с/к в/у 1/120_60с</t>
        </is>
      </c>
      <c r="C97" s="34" t="inlineStr">
        <is>
          <t>ШТ</t>
        </is>
      </c>
      <c r="D97" s="28" t="n">
        <v>1001193115682</v>
      </c>
      <c r="E97" s="24" t="n">
        <v>480</v>
      </c>
      <c r="F97" s="23" t="n">
        <v>0.12</v>
      </c>
      <c r="G97" s="23">
        <f>E97*0.12</f>
        <v/>
      </c>
      <c r="H97" s="14" t="n">
        <v>0.96</v>
      </c>
      <c r="I97" s="14" t="n">
        <v>60</v>
      </c>
      <c r="J97" s="40" t="n"/>
    </row>
    <row r="98" ht="16.5" customHeight="1" s="95">
      <c r="A98" s="98">
        <f>RIGHT(D98:D212,4)</f>
        <v/>
      </c>
      <c r="B98" s="27" t="inlineStr">
        <is>
          <t>НЕАПОЛИТАНСКИЙ ДУЭТ с/к с/н мгс 1/90</t>
        </is>
      </c>
      <c r="C98" s="34" t="inlineStr">
        <is>
          <t>ШТ</t>
        </is>
      </c>
      <c r="D98" s="28" t="n">
        <v>1001205376221</v>
      </c>
      <c r="E98" s="24" t="n">
        <v>40</v>
      </c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в/у_Л</t>
        </is>
      </c>
      <c r="C99" s="31" t="inlineStr">
        <is>
          <t>КГ</t>
        </is>
      </c>
      <c r="D99" s="28" t="n">
        <v>1001062504117</v>
      </c>
      <c r="E99" s="24" t="n">
        <v>30</v>
      </c>
      <c r="F99" s="23" t="n">
        <v>0.4875</v>
      </c>
      <c r="G99" s="23">
        <f>E99*1</f>
        <v/>
      </c>
      <c r="H99" s="14" t="n">
        <v>3.9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ЭКСТРА Папа может с/к в/у 1/250 8шт.</t>
        </is>
      </c>
      <c r="C100" s="34" t="inlineStr">
        <is>
          <t>ШТ</t>
        </is>
      </c>
      <c r="D100" s="28" t="n">
        <v>1001062505483</v>
      </c>
      <c r="E100" s="24" t="n">
        <v>200</v>
      </c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40" t="n"/>
    </row>
    <row r="101" ht="16.5" customHeight="1" s="95" thickBot="1">
      <c r="A101" s="98">
        <f>RIGHT(D101:D216,4)</f>
        <v/>
      </c>
      <c r="B101" s="27" t="inlineStr">
        <is>
          <t>ЭКСТРА Папа может с/к с/н в/у 1/100_60с</t>
        </is>
      </c>
      <c r="C101" s="34" t="inlineStr">
        <is>
          <t>ШТ</t>
        </is>
      </c>
      <c r="D101" s="28" t="n">
        <v>1001202506453</v>
      </c>
      <c r="E101" s="24" t="n">
        <v>280</v>
      </c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40" t="n"/>
    </row>
    <row r="102" ht="16.5" customHeight="1" s="95" thickBot="1" thickTop="1">
      <c r="A102" s="98">
        <f>RIGHT(D102:D217,4)</f>
        <v/>
      </c>
      <c r="B102" s="75" t="inlineStr">
        <is>
          <t>Ветчины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5" thickTop="1">
      <c r="A103" s="98">
        <f>RIGHT(D103:D218,4)</f>
        <v/>
      </c>
      <c r="B103" s="29" t="inlineStr">
        <is>
          <t>ВЕТЧ.ЛЮБИТЕЛЬСКАЯ п/о</t>
        </is>
      </c>
      <c r="C103" s="33" t="inlineStr">
        <is>
          <t>КГ</t>
        </is>
      </c>
      <c r="D103" s="30" t="n">
        <v>1001092446756</v>
      </c>
      <c r="E103" s="24" t="n">
        <v>50</v>
      </c>
      <c r="F103" s="23" t="n">
        <v>1.525</v>
      </c>
      <c r="G103" s="23">
        <f>E103*1</f>
        <v/>
      </c>
      <c r="H103" s="14" t="n">
        <v>6.1</v>
      </c>
      <c r="I103" s="14" t="n">
        <v>60</v>
      </c>
      <c r="J103" s="40" t="n"/>
    </row>
    <row r="104" ht="16.5" customHeight="1" s="95">
      <c r="A104" s="98">
        <f>RIGHT(D104:D219,4)</f>
        <v/>
      </c>
      <c r="B104" s="29" t="inlineStr">
        <is>
          <t>ВЕТЧ.ЛЮБИТЕЛЬСКАЯ п/о 0.4кг</t>
        </is>
      </c>
      <c r="C104" s="38" t="inlineStr">
        <is>
          <t>ШТ</t>
        </is>
      </c>
      <c r="D104" s="81" t="n">
        <v>1001092444611</v>
      </c>
      <c r="E104" s="24" t="n"/>
      <c r="F104" s="23" t="n"/>
      <c r="G104" s="23">
        <f>E104*0.4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>ВЕТЧ.КЛАССИЧЕСКАЯ СН п/о 0.8кг 4шт.</t>
        </is>
      </c>
      <c r="C105" s="38" t="inlineStr">
        <is>
          <t>ШТ</t>
        </is>
      </c>
      <c r="D105" s="81" t="n">
        <v>1001093956645</v>
      </c>
      <c r="E105" s="24" t="n"/>
      <c r="F105" s="23" t="n"/>
      <c r="G105" s="23">
        <f>E105*0.8</f>
        <v/>
      </c>
      <c r="H105" s="14" t="n"/>
      <c r="I105" s="14" t="n"/>
      <c r="J105" s="40" t="n"/>
    </row>
    <row r="106" ht="16.5" customHeight="1" s="95">
      <c r="A106" s="98">
        <f>RIGHT(D106:D221,4)</f>
        <v/>
      </c>
      <c r="B106" s="29" t="inlineStr">
        <is>
          <t xml:space="preserve">ВЕТЧ.МРАМОРНАЯ в/у_45с </t>
        </is>
      </c>
      <c r="C106" s="33" t="inlineStr">
        <is>
          <t>КГ</t>
        </is>
      </c>
      <c r="D106" s="81" t="n">
        <v>1001092436470</v>
      </c>
      <c r="E106" s="24" t="n">
        <v>30</v>
      </c>
      <c r="F106" s="23" t="n"/>
      <c r="G106" s="23">
        <f>E106*1</f>
        <v/>
      </c>
      <c r="H106" s="14" t="n"/>
      <c r="I106" s="14" t="n"/>
      <c r="J106" s="40" t="n"/>
    </row>
    <row r="107" ht="16.5" customHeight="1" s="95">
      <c r="A107" s="98">
        <f>RIGHT(D107:D221,4)</f>
        <v/>
      </c>
      <c r="B107" s="29" t="inlineStr">
        <is>
          <t>ВЕТЧ.ФИРМЕННАЯ С ИНДЕЙКОЙ п/о</t>
        </is>
      </c>
      <c r="C107" s="33" t="inlineStr">
        <is>
          <t>КГ</t>
        </is>
      </c>
      <c r="D107" s="81" t="n">
        <v>1001094966025</v>
      </c>
      <c r="E107" s="24" t="n"/>
      <c r="F107" s="23" t="n"/>
      <c r="G107" s="23">
        <f>E107*1</f>
        <v/>
      </c>
      <c r="H107" s="14" t="n"/>
      <c r="I107" s="14" t="n"/>
      <c r="J107" s="40" t="n"/>
    </row>
    <row r="108" ht="16.5" customHeight="1" s="95" thickBot="1">
      <c r="A108" s="98">
        <f>RIGHT(D108:D219,4)</f>
        <v/>
      </c>
      <c r="B108" s="27" t="inlineStr">
        <is>
          <t>ВЕТЧ.МЯСНАЯ Папа может п/о 0.4кг 8шт.</t>
        </is>
      </c>
      <c r="C108" s="38" t="inlineStr">
        <is>
          <t>ШТ</t>
        </is>
      </c>
      <c r="D108" s="52" t="n">
        <v>1001094053215</v>
      </c>
      <c r="E108" s="24" t="n">
        <v>80</v>
      </c>
      <c r="F108" s="23" t="n">
        <v>0.4</v>
      </c>
      <c r="G108" s="23">
        <f>E108*0.4</f>
        <v/>
      </c>
      <c r="H108" s="14" t="n">
        <v>3.2</v>
      </c>
      <c r="I108" s="14" t="n">
        <v>60</v>
      </c>
      <c r="J108" s="40" t="n"/>
    </row>
    <row r="109" ht="16.5" customHeight="1" s="95" thickBot="1" thickTop="1">
      <c r="A109" s="98">
        <f>RIGHT(D109:D222,4)</f>
        <v/>
      </c>
      <c r="B109" s="75" t="inlineStr">
        <is>
          <t>Копчености варенокопченые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8">
        <f>RIGHT(D110:D225,4)</f>
        <v/>
      </c>
      <c r="B110" s="48" t="inlineStr">
        <is>
          <t>СВИНИНА ДЕЛИКАТЕСНАЯ к/в мл/к в/у 0.3кг</t>
        </is>
      </c>
      <c r="C110" s="36" t="inlineStr">
        <is>
          <t>ШТ</t>
        </is>
      </c>
      <c r="D110" s="28" t="n">
        <v>1001082576281</v>
      </c>
      <c r="E110" s="24" t="n">
        <v>120</v>
      </c>
      <c r="F110" s="23" t="n">
        <v>0.3</v>
      </c>
      <c r="G110" s="23">
        <f>E110*0.3</f>
        <v/>
      </c>
      <c r="H110" s="14" t="n">
        <v>1.8</v>
      </c>
      <c r="I110" s="14" t="n">
        <v>30</v>
      </c>
      <c r="J110" s="40" t="n"/>
    </row>
    <row r="111" ht="16.5" customHeight="1" s="95" thickBot="1">
      <c r="A111" s="98">
        <f>RIGHT(D111:D226,4)</f>
        <v/>
      </c>
      <c r="B111" s="48" t="inlineStr">
        <is>
          <t xml:space="preserve">БЕКОН с/к с/н в/у 1/180 10шт. </t>
        </is>
      </c>
      <c r="C111" s="36" t="inlineStr">
        <is>
          <t>ШТ</t>
        </is>
      </c>
      <c r="D111" s="28" t="n">
        <v>1001233296445</v>
      </c>
      <c r="E111" s="24" t="n"/>
      <c r="F111" s="23" t="n"/>
      <c r="G111" s="23">
        <f>E111*0.18</f>
        <v/>
      </c>
      <c r="H111" s="97" t="n"/>
      <c r="I111" s="97" t="n"/>
      <c r="J111" s="96" t="n"/>
    </row>
    <row r="112" ht="16.5" customHeight="1" s="95" thickBot="1" thickTop="1">
      <c r="A112" s="98">
        <f>RIGHT(D112:D227,4)</f>
        <v/>
      </c>
      <c r="B112" s="75" t="inlineStr">
        <is>
          <t>Паштеты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Bot="1" thickTop="1">
      <c r="A113" s="98">
        <f>RIGHT(D113:D230,4)</f>
        <v/>
      </c>
      <c r="B113" s="75" t="inlineStr">
        <is>
          <t>Пельмени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8">
        <f>RIGHT(D114:D231,4)</f>
        <v/>
      </c>
      <c r="B114" s="48" t="inlineStr">
        <is>
          <t>ОСТАН.ТРАДИЦ. пельм кор.0.5кг зам._120с</t>
        </is>
      </c>
      <c r="C114" s="34" t="inlineStr">
        <is>
          <t>ШТ</t>
        </is>
      </c>
      <c r="D114" s="28" t="n">
        <v>1002112606314</v>
      </c>
      <c r="E114" s="24" t="n"/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АДЖИКОЙ пл.0.45кг зам. </t>
        </is>
      </c>
      <c r="C115" s="34" t="inlineStr">
        <is>
          <t>ШТ</t>
        </is>
      </c>
      <c r="D115" s="28" t="n">
        <v>1002115036155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>
      <c r="A116" s="98">
        <f>RIGHT(D116:D233,4)</f>
        <v/>
      </c>
      <c r="B116" s="48" t="inlineStr">
        <is>
          <t xml:space="preserve">ПЕЛЬМ.С БЕЛ.ГРИБАМИ пл.0.45кг зам. </t>
        </is>
      </c>
      <c r="C116" s="34" t="inlineStr">
        <is>
          <t>ШТ</t>
        </is>
      </c>
      <c r="D116" s="28" t="n">
        <v>1002115056157</v>
      </c>
      <c r="E116" s="24" t="n"/>
      <c r="F116" s="23" t="n"/>
      <c r="G116" s="23">
        <f>E116*0.45</f>
        <v/>
      </c>
      <c r="H116" s="14" t="n"/>
      <c r="I116" s="73" t="n"/>
      <c r="J116" s="40" t="n"/>
    </row>
    <row r="117" ht="16.5" customHeight="1" s="95" thickBot="1">
      <c r="A117" s="98">
        <f>RIGHT(D117:D232,4)</f>
        <v/>
      </c>
      <c r="B117" s="48" t="inlineStr">
        <is>
          <t>ОСТАН.ТРАДИЦ.пельм пл.0.9кг зам._120с</t>
        </is>
      </c>
      <c r="C117" s="37" t="inlineStr">
        <is>
          <t>ШТ</t>
        </is>
      </c>
      <c r="D117" s="28" t="n">
        <v>1002112606313</v>
      </c>
      <c r="E117" s="24" t="n"/>
      <c r="F117" s="23" t="n">
        <v>0.9</v>
      </c>
      <c r="G117" s="23">
        <f>E117*0.9</f>
        <v/>
      </c>
      <c r="H117" s="14" t="n">
        <v>9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Полуфабрикаты с картофелем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8">
        <f>RIGHT(D119:D234,4)</f>
        <v/>
      </c>
      <c r="B119" s="48" t="inlineStr">
        <is>
          <t>С КАРТОФЕЛЕМ вареники кор.0.5кг зам_120</t>
        </is>
      </c>
      <c r="C119" s="37" t="inlineStr">
        <is>
          <t>ШТ</t>
        </is>
      </c>
      <c r="D119" s="28" t="n">
        <v>1002151784945</v>
      </c>
      <c r="E119" s="24" t="n"/>
      <c r="F119" s="23" t="n">
        <v>0.5</v>
      </c>
      <c r="G119" s="23">
        <f>E119*0.5</f>
        <v/>
      </c>
      <c r="H119" s="14" t="n">
        <v>8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Блины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Format="1" customHeight="1" s="91" thickBot="1" thickTop="1">
      <c r="A121" s="98">
        <f>RIGHT(D121:D236,4)</f>
        <v/>
      </c>
      <c r="B121" s="92" t="inlineStr">
        <is>
          <t>С КУРИЦЕЙ И ГРИБАМИ 1/420 10шт.зам.</t>
        </is>
      </c>
      <c r="C121" s="93" t="inlineStr">
        <is>
          <t>ШТ</t>
        </is>
      </c>
      <c r="D121" s="86" t="n">
        <v>1002133974956</v>
      </c>
      <c r="E121" s="87" t="n"/>
      <c r="F121" s="88" t="n">
        <v>0.42</v>
      </c>
      <c r="G121" s="88">
        <f>E121*0.42</f>
        <v/>
      </c>
      <c r="H121" s="89" t="n">
        <v>4.2</v>
      </c>
      <c r="I121" s="94" t="n">
        <v>120</v>
      </c>
      <c r="J121" s="89" t="n"/>
      <c r="K121" s="90" t="n"/>
    </row>
    <row r="122" ht="16.5" customHeight="1" s="95" thickTop="1">
      <c r="A122" s="98">
        <f>RIGHT(D122:D237,4)</f>
        <v/>
      </c>
      <c r="B122" s="48" t="inlineStr">
        <is>
          <t>БЛИНЧ.С МЯСОМ пл.1/420 10шт.зам.</t>
        </is>
      </c>
      <c r="C122" s="34" t="inlineStr">
        <is>
          <t>ШТ</t>
        </is>
      </c>
      <c r="D122" s="28" t="n">
        <v>1002131151762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>
      <c r="A123" s="98">
        <f>RIGHT(D123:D238,4)</f>
        <v/>
      </c>
      <c r="B123" s="48" t="inlineStr">
        <is>
          <t>БЛИНЧ. С ТВОРОГОМ 1/420 12шт.зам.</t>
        </is>
      </c>
      <c r="C123" s="37" t="inlineStr">
        <is>
          <t>ШТ</t>
        </is>
      </c>
      <c r="D123" s="28" t="n">
        <v>1002131181764</v>
      </c>
      <c r="E123" s="24" t="n"/>
      <c r="F123" s="23" t="n">
        <v>0.42</v>
      </c>
      <c r="G123" s="23">
        <f>E123*0.42</f>
        <v/>
      </c>
      <c r="H123" s="14" t="n">
        <v>4.2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Консервы мясные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75" t="inlineStr">
        <is>
          <t>Мясокостные замороженные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8">
        <f>RIGHT(D126:D241,4)</f>
        <v/>
      </c>
      <c r="B126" s="48" t="inlineStr">
        <is>
          <t xml:space="preserve"> РАГУ СВИНОЕ 1кг 8шт.зам_120с </t>
        </is>
      </c>
      <c r="C126" s="37" t="inlineStr">
        <is>
          <t>ШТ</t>
        </is>
      </c>
      <c r="D126" s="69" t="inlineStr">
        <is>
          <t>1002162156004</t>
        </is>
      </c>
      <c r="E126" s="24" t="n"/>
      <c r="F126" s="23" t="n">
        <v>1</v>
      </c>
      <c r="G126" s="23">
        <f>E126*1</f>
        <v/>
      </c>
      <c r="H126" s="14" t="n">
        <v>8</v>
      </c>
      <c r="I126" s="73" t="n">
        <v>120</v>
      </c>
      <c r="J126" s="40" t="n"/>
    </row>
    <row r="127" ht="15.75" customHeight="1" s="95" thickTop="1">
      <c r="A127" s="98">
        <f>RIGHT(D127:D242,4)</f>
        <v/>
      </c>
      <c r="B127" s="48" t="inlineStr">
        <is>
          <t>ШАШЛЫК ИЗ СВИНИНЫ зам.</t>
        </is>
      </c>
      <c r="C127" s="31" t="inlineStr">
        <is>
          <t>КГ</t>
        </is>
      </c>
      <c r="D127" s="69" t="inlineStr">
        <is>
          <t>1002162215417</t>
        </is>
      </c>
      <c r="E127" s="24" t="n"/>
      <c r="F127" s="23" t="n">
        <v>2</v>
      </c>
      <c r="G127" s="23">
        <f>E127*1</f>
        <v/>
      </c>
      <c r="H127" s="14" t="n">
        <v>6</v>
      </c>
      <c r="I127" s="73" t="n">
        <v>90</v>
      </c>
      <c r="J127" s="40" t="n"/>
    </row>
    <row r="128" ht="15.75" customHeight="1" s="95" thickBot="1">
      <c r="A128" s="98">
        <f>RIGHT(D128:D243,4)</f>
        <v/>
      </c>
      <c r="B128" s="48" t="inlineStr">
        <is>
          <t>РЕБРЫШКИ ОБЫКНОВЕННЫЕ 1кг 12шт.зам.</t>
        </is>
      </c>
      <c r="C128" s="37" t="inlineStr">
        <is>
          <t>ШТ</t>
        </is>
      </c>
      <c r="D128" s="70" t="inlineStr">
        <is>
          <t>1002162166019</t>
        </is>
      </c>
      <c r="E128" s="24" t="n"/>
      <c r="F128" s="23" t="n">
        <v>1</v>
      </c>
      <c r="G128" s="23">
        <f>E128*1</f>
        <v/>
      </c>
      <c r="H128" s="14" t="n">
        <v>12</v>
      </c>
      <c r="I128" s="73" t="n">
        <v>120</v>
      </c>
      <c r="J128" s="40" t="n"/>
    </row>
    <row r="129" ht="16.5" customHeight="1" s="95" thickBot="1" thickTop="1">
      <c r="A129" s="78" t="n"/>
      <c r="B129" s="78" t="inlineStr">
        <is>
          <t>ВСЕГО:</t>
        </is>
      </c>
      <c r="C129" s="16" t="n"/>
      <c r="D129" s="49" t="n"/>
      <c r="E129" s="17">
        <f>SUM(E5:E128)</f>
        <v/>
      </c>
      <c r="F129" s="17">
        <f>SUM(F10:F128)</f>
        <v/>
      </c>
      <c r="G129" s="17">
        <f>SUM(G11:G128)</f>
        <v/>
      </c>
      <c r="H129" s="17">
        <f>SUM(H10:H125)</f>
        <v/>
      </c>
      <c r="I129" s="17" t="n"/>
      <c r="J129" s="17" t="n"/>
    </row>
    <row r="130" ht="15.75" customHeight="1" s="95" thickTop="1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</sheetData>
  <autoFilter ref="A9:J129"/>
  <mergeCells count="2">
    <mergeCell ref="E1:J1"/>
    <mergeCell ref="G3:J3"/>
  </mergeCells>
  <dataValidations disablePrompts="1" count="2">
    <dataValidation sqref="B122" showDropDown="0" showInputMessage="1" showErrorMessage="1" allowBlank="0" type="textLength" operator="lessThanOrEqual">
      <formula1>40</formula1>
    </dataValidation>
    <dataValidation sqref="D126:D1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2024-04-19T13:11:05Z</dcterms:modified>
  <cp:lastModifiedBy>Uaer4</cp:lastModifiedBy>
  <cp:lastPrinted>2023-11-08T08:22:20Z</cp:lastPrinted>
</cp:coreProperties>
</file>