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Ост СЫР\"/>
    </mc:Choice>
  </mc:AlternateContent>
  <xr:revisionPtr revIDLastSave="0" documentId="13_ncr:1_{D93346A8-749D-46D9-BE8E-6768827C5DC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Бердянск!$A$3:$I$51</definedName>
    <definedName name="_xlnm._FilterDatabase" localSheetId="2" hidden="1">Донецк!$A$3:$I$51</definedName>
    <definedName name="_xlnm._FilterDatabase" localSheetId="0" hidden="1">Мелитополь!$A$3:$I$51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3" l="1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1" i="3" s="1"/>
  <c r="F4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1" i="2" s="1"/>
  <c r="F4" i="2"/>
  <c r="H4" i="1" l="1"/>
  <c r="H5" i="1"/>
  <c r="F4" i="1"/>
  <c r="H6" i="1"/>
  <c r="F6" i="1"/>
  <c r="F12" i="1"/>
  <c r="F9" i="1"/>
  <c r="F24" i="1"/>
  <c r="H24" i="1"/>
  <c r="H25" i="1"/>
  <c r="F25" i="1"/>
  <c r="F26" i="1"/>
  <c r="H26" i="1"/>
  <c r="H27" i="1"/>
  <c r="F27" i="1"/>
  <c r="F28" i="1"/>
  <c r="H28" i="1"/>
  <c r="F29" i="1"/>
  <c r="F30" i="1"/>
  <c r="H30" i="1"/>
  <c r="H31" i="1"/>
  <c r="F31" i="1"/>
  <c r="F32" i="1"/>
  <c r="H33" i="1"/>
  <c r="F33" i="1"/>
  <c r="H34" i="1"/>
  <c r="F34" i="1"/>
  <c r="H35" i="1"/>
  <c r="F35" i="1"/>
  <c r="F37" i="1"/>
  <c r="F38" i="1"/>
  <c r="H38" i="1"/>
  <c r="H39" i="1"/>
  <c r="F39" i="1"/>
  <c r="F40" i="1"/>
  <c r="H40" i="1"/>
  <c r="F41" i="1"/>
  <c r="F42" i="1"/>
  <c r="H42" i="1"/>
  <c r="H43" i="1"/>
  <c r="F43" i="1"/>
  <c r="F44" i="1"/>
  <c r="H44" i="1"/>
  <c r="H45" i="1"/>
  <c r="F45" i="1"/>
  <c r="F46" i="1"/>
  <c r="H46" i="1"/>
  <c r="H47" i="1"/>
  <c r="F47" i="1"/>
  <c r="F48" i="1"/>
  <c r="H48" i="1"/>
  <c r="H50" i="1"/>
  <c r="F50" i="1"/>
  <c r="F49" i="1"/>
  <c r="H49" i="1"/>
  <c r="F11" i="1"/>
  <c r="H8" i="1"/>
  <c r="F8" i="1"/>
  <c r="H41" i="1"/>
  <c r="F20" i="1"/>
  <c r="H37" i="1"/>
  <c r="H36" i="1"/>
  <c r="F36" i="1"/>
  <c r="H32" i="1"/>
  <c r="H29" i="1"/>
  <c r="F21" i="1"/>
  <c r="F15" i="1"/>
  <c r="H23" i="1"/>
  <c r="H22" i="1"/>
  <c r="H19" i="1"/>
  <c r="H18" i="1"/>
  <c r="H17" i="1"/>
  <c r="H16" i="1"/>
  <c r="H14" i="1"/>
  <c r="H13" i="1"/>
  <c r="H11" i="1"/>
  <c r="H10" i="1"/>
  <c r="H7" i="1"/>
  <c r="H21" i="1"/>
  <c r="H20" i="1"/>
  <c r="H15" i="1"/>
  <c r="H12" i="1"/>
  <c r="H9" i="1"/>
  <c r="F23" i="1"/>
  <c r="F22" i="1"/>
  <c r="F19" i="1"/>
  <c r="F18" i="1"/>
  <c r="F17" i="1"/>
  <c r="F16" i="1"/>
  <c r="F14" i="1"/>
  <c r="F13" i="1"/>
  <c r="F10" i="1"/>
  <c r="F7" i="1"/>
  <c r="F5" i="1"/>
  <c r="H51" i="1" l="1"/>
  <c r="A53" i="1" s="1"/>
</calcChain>
</file>

<file path=xl/sharedStrings.xml><?xml version="1.0" encoding="utf-8"?>
<sst xmlns="http://schemas.openxmlformats.org/spreadsheetml/2006/main" count="225" uniqueCount="68">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</sst>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3" fillId="2" borderId="3" xfId="0" applyNumberFormat="1" applyFont="1" applyFill="1" applyBorder="1" applyAlignment="1">
      <alignment horizontal="left"/>
    </xf>
    <xf numFmtId="0" fontId="14" fillId="0" borderId="3" xfId="0" applyNumberFormat="1" applyFont="1" applyBorder="1"/>
    <xf numFmtId="0" fontId="15" fillId="0" borderId="3" xfId="0" applyFont="1" applyBorder="1"/>
    <xf numFmtId="0" fontId="16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4" fillId="2" borderId="3" xfId="0" applyNumberFormat="1" applyFont="1" applyFill="1" applyBorder="1" applyAlignment="1">
      <alignment horizontal="left"/>
    </xf>
    <xf numFmtId="0" fontId="13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F2" sqref="F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>
        <v>1600</v>
      </c>
      <c r="E5" s="9"/>
      <c r="F5" s="5">
        <f>D5/C5</f>
        <v>160</v>
      </c>
      <c r="G5" s="10">
        <v>0.18</v>
      </c>
      <c r="H5" s="5">
        <f>G5*D5</f>
        <v>288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>
        <v>693</v>
      </c>
      <c r="F6" s="34">
        <f>E6/16.5</f>
        <v>42</v>
      </c>
      <c r="G6" s="10">
        <v>3.2</v>
      </c>
      <c r="H6" s="5">
        <f>E6</f>
        <v>693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27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27"/>
      <c r="F12" s="28">
        <f>E12/15</f>
        <v>0</v>
      </c>
      <c r="G12" s="28">
        <v>2.5</v>
      </c>
      <c r="H12" s="28">
        <f>E12</f>
        <v>0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27">
        <v>600</v>
      </c>
      <c r="E14" s="27"/>
      <c r="F14" s="28">
        <f>D14/C14</f>
        <v>60</v>
      </c>
      <c r="G14" s="29">
        <v>0.18</v>
      </c>
      <c r="H14" s="28">
        <f>G14*D14</f>
        <v>108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>
        <v>120</v>
      </c>
      <c r="F15" s="28">
        <f>E15/20</f>
        <v>6</v>
      </c>
      <c r="G15" s="28">
        <v>2.5</v>
      </c>
      <c r="H15" s="28">
        <f>E15</f>
        <v>120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31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27">
        <v>96</v>
      </c>
      <c r="E19" s="27"/>
      <c r="F19" s="28">
        <f>D19/C19</f>
        <v>8</v>
      </c>
      <c r="G19" s="29">
        <v>0.2</v>
      </c>
      <c r="H19" s="28">
        <f>G19*D19</f>
        <v>19.200000000000003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27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27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27">
        <v>504</v>
      </c>
      <c r="E24" s="27"/>
      <c r="F24" s="28">
        <f>D24/C24</f>
        <v>28</v>
      </c>
      <c r="G24" s="25">
        <v>0.2</v>
      </c>
      <c r="H24" s="28">
        <f>G24*D24</f>
        <v>100.80000000000001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>
        <v>705</v>
      </c>
      <c r="F25" s="28">
        <f>E25/15</f>
        <v>47</v>
      </c>
      <c r="G25" s="25">
        <v>3.5</v>
      </c>
      <c r="H25" s="28">
        <f>E25</f>
        <v>705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27">
        <v>450</v>
      </c>
      <c r="E26" s="27"/>
      <c r="F26" s="28">
        <f>D26/C26</f>
        <v>25</v>
      </c>
      <c r="G26" s="25">
        <v>0.2</v>
      </c>
      <c r="H26" s="28">
        <f>G26*D26</f>
        <v>90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>
        <v>1560</v>
      </c>
      <c r="F27" s="28">
        <f>E27/15</f>
        <v>104</v>
      </c>
      <c r="G27" s="25">
        <v>3.5</v>
      </c>
      <c r="H27" s="28">
        <f>E27</f>
        <v>1560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27">
        <v>1200</v>
      </c>
      <c r="E29" s="35"/>
      <c r="F29" s="34">
        <f t="shared" ref="F29:F37" si="0">D29/C29</f>
        <v>150</v>
      </c>
      <c r="G29" s="25">
        <v>0.19</v>
      </c>
      <c r="H29" s="28">
        <f t="shared" ref="H29:H37" si="1">G29*D29</f>
        <v>228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27">
        <v>702</v>
      </c>
      <c r="E30" s="35"/>
      <c r="F30" s="34">
        <f t="shared" si="0"/>
        <v>117</v>
      </c>
      <c r="G30" s="25">
        <v>0.1</v>
      </c>
      <c r="H30" s="28">
        <f t="shared" si="1"/>
        <v>70.2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27">
        <v>228</v>
      </c>
      <c r="E31" s="35"/>
      <c r="F31" s="34">
        <f t="shared" si="0"/>
        <v>38</v>
      </c>
      <c r="G31" s="25">
        <v>0.1</v>
      </c>
      <c r="H31" s="28">
        <f t="shared" si="1"/>
        <v>22.8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35"/>
      <c r="E32" s="35"/>
      <c r="F32" s="34">
        <f t="shared" si="0"/>
        <v>0</v>
      </c>
      <c r="G32" s="25">
        <v>0.1</v>
      </c>
      <c r="H32" s="28">
        <f t="shared" si="1"/>
        <v>0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27">
        <v>152</v>
      </c>
      <c r="E33" s="35"/>
      <c r="F33" s="34">
        <f t="shared" si="0"/>
        <v>19</v>
      </c>
      <c r="G33" s="25">
        <v>0.1</v>
      </c>
      <c r="H33" s="28">
        <f t="shared" si="1"/>
        <v>15.200000000000001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35"/>
      <c r="E34" s="35"/>
      <c r="F34" s="34">
        <f t="shared" si="0"/>
        <v>0</v>
      </c>
      <c r="G34" s="25">
        <v>0.14000000000000001</v>
      </c>
      <c r="H34" s="28">
        <f t="shared" si="1"/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27">
        <v>544</v>
      </c>
      <c r="E35" s="35"/>
      <c r="F35" s="34">
        <f t="shared" si="0"/>
        <v>34</v>
      </c>
      <c r="G35" s="25">
        <v>0.14000000000000001</v>
      </c>
      <c r="H35" s="28">
        <f t="shared" si="1"/>
        <v>76.160000000000011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27">
        <v>300</v>
      </c>
      <c r="E36" s="35"/>
      <c r="F36" s="34">
        <f t="shared" si="0"/>
        <v>50</v>
      </c>
      <c r="G36" s="25">
        <v>0.18</v>
      </c>
      <c r="H36" s="28">
        <f t="shared" si="1"/>
        <v>54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35"/>
      <c r="E37" s="35"/>
      <c r="F37" s="34">
        <f t="shared" si="0"/>
        <v>0</v>
      </c>
      <c r="G37" s="25">
        <v>0.1</v>
      </c>
      <c r="H37" s="28">
        <f t="shared" si="1"/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9">
        <v>148.5</v>
      </c>
      <c r="F38" s="34">
        <f>E38/13.5</f>
        <v>11</v>
      </c>
      <c r="G38" s="25">
        <v>4.5</v>
      </c>
      <c r="H38" s="34">
        <f>E38</f>
        <v>148.5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35"/>
      <c r="E40" s="35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35"/>
      <c r="E41" s="35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9">
        <v>148.5</v>
      </c>
      <c r="F42" s="34">
        <f>E42/16.5</f>
        <v>9</v>
      </c>
      <c r="G42" s="25">
        <v>3.2</v>
      </c>
      <c r="H42" s="34">
        <f>E42</f>
        <v>148.5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9">
        <v>99</v>
      </c>
      <c r="F43" s="34">
        <f>E43/16.5</f>
        <v>6</v>
      </c>
      <c r="G43" s="25">
        <v>3.2</v>
      </c>
      <c r="H43" s="34">
        <f>E43</f>
        <v>99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9">
        <v>99</v>
      </c>
      <c r="F44" s="34">
        <f>E44/16.5</f>
        <v>6</v>
      </c>
      <c r="G44" s="25">
        <v>3.2</v>
      </c>
      <c r="H44" s="34">
        <f>E44</f>
        <v>99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27">
        <v>48</v>
      </c>
      <c r="E45" s="35"/>
      <c r="F45" s="34">
        <f>D45/C45</f>
        <v>6</v>
      </c>
      <c r="G45" s="25">
        <v>0.4</v>
      </c>
      <c r="H45" s="34">
        <f>G45*D45</f>
        <v>19.200000000000003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27">
        <v>56</v>
      </c>
      <c r="E46" s="35"/>
      <c r="F46" s="34">
        <f>D46/C46</f>
        <v>2</v>
      </c>
      <c r="G46" s="25">
        <v>0.4</v>
      </c>
      <c r="H46" s="34">
        <f>G46*D46</f>
        <v>22.400000000000002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27">
        <v>352</v>
      </c>
      <c r="E47" s="35"/>
      <c r="F47" s="34">
        <f>D47/C47</f>
        <v>22</v>
      </c>
      <c r="G47" s="25">
        <v>0.18</v>
      </c>
      <c r="H47" s="34">
        <f>G47*D47</f>
        <v>63.36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27">
        <v>256</v>
      </c>
      <c r="E48" s="35"/>
      <c r="F48" s="34">
        <f>D48/C48</f>
        <v>16</v>
      </c>
      <c r="G48" s="25">
        <v>0.18</v>
      </c>
      <c r="H48" s="34">
        <f>G48*D48</f>
        <v>46.08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35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27">
        <v>64</v>
      </c>
      <c r="E50" s="35"/>
      <c r="F50" s="34">
        <f>D50/C50</f>
        <v>4</v>
      </c>
      <c r="G50" s="25">
        <v>0.14000000000000001</v>
      </c>
      <c r="H50" s="28">
        <f>G50*D50</f>
        <v>8.9600000000000009</v>
      </c>
      <c r="I50" s="34"/>
    </row>
    <row r="51" spans="1:9">
      <c r="B51" s="22" t="s">
        <v>13</v>
      </c>
      <c r="H51" s="23">
        <f>SUM(H4:H50)</f>
        <v>4805.3599999999988</v>
      </c>
    </row>
    <row r="53" spans="1:9">
      <c r="A53" s="1">
        <f>H51+Бердянск!H51+Донецк!H51</f>
        <v>10828.259999999997</v>
      </c>
    </row>
  </sheetData>
  <sheetProtection selectLockedCells="1" selectUnlockedCells="1"/>
  <autoFilter ref="A3:I51" xr:uid="{69DC96E8-787D-4927-AC72-4BEBD03C5F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159A-5D6C-463C-B6B5-0B57DCCEB760}">
  <dimension ref="A1:I51"/>
  <sheetViews>
    <sheetView topLeftCell="A19" workbookViewId="0">
      <selection activeCell="E57" sqref="E57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>
        <v>412.5</v>
      </c>
      <c r="F6" s="34">
        <f>E6/16.5</f>
        <v>25</v>
      </c>
      <c r="G6" s="10">
        <v>3.2</v>
      </c>
      <c r="H6" s="5">
        <f>E6</f>
        <v>412.5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27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9">
        <v>195</v>
      </c>
      <c r="F12" s="28">
        <f>E12/15</f>
        <v>13</v>
      </c>
      <c r="G12" s="28">
        <v>2.5</v>
      </c>
      <c r="H12" s="28">
        <f>E12</f>
        <v>195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27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>
        <v>120</v>
      </c>
      <c r="F15" s="28">
        <f>E15/20</f>
        <v>6</v>
      </c>
      <c r="G15" s="28">
        <v>2.5</v>
      </c>
      <c r="H15" s="28">
        <f>E15</f>
        <v>120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27">
        <v>120</v>
      </c>
      <c r="E17" s="27"/>
      <c r="F17" s="28">
        <f>D17/C17</f>
        <v>10</v>
      </c>
      <c r="G17" s="29">
        <v>0.2</v>
      </c>
      <c r="H17" s="28">
        <f>G17*D17</f>
        <v>24</v>
      </c>
      <c r="I17" s="28"/>
    </row>
    <row r="18" spans="1:9">
      <c r="A18" s="24">
        <v>6159802</v>
      </c>
      <c r="B18" s="25" t="s">
        <v>31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27">
        <v>120</v>
      </c>
      <c r="E19" s="27"/>
      <c r="F19" s="28">
        <f>D19/C19</f>
        <v>10</v>
      </c>
      <c r="G19" s="29">
        <v>0.2</v>
      </c>
      <c r="H19" s="28">
        <f>G19*D19</f>
        <v>24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9">
        <v>42</v>
      </c>
      <c r="F20" s="28">
        <f>E20/7</f>
        <v>6</v>
      </c>
      <c r="G20" s="29">
        <v>3.5</v>
      </c>
      <c r="H20" s="28">
        <f>E20</f>
        <v>42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9">
        <v>700</v>
      </c>
      <c r="F21" s="28">
        <f>E21/7</f>
        <v>100</v>
      </c>
      <c r="G21" s="29">
        <v>3.5</v>
      </c>
      <c r="H21" s="28">
        <f>E21</f>
        <v>700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27">
        <v>306</v>
      </c>
      <c r="E24" s="27"/>
      <c r="F24" s="28">
        <f>D24/C24</f>
        <v>17</v>
      </c>
      <c r="G24" s="25">
        <v>0.2</v>
      </c>
      <c r="H24" s="28">
        <f>G24*D24</f>
        <v>61.2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27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>
        <v>900</v>
      </c>
      <c r="F27" s="28">
        <f>E27/15</f>
        <v>60</v>
      </c>
      <c r="G27" s="25">
        <v>3.5</v>
      </c>
      <c r="H27" s="28">
        <f>E27</f>
        <v>900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27">
        <v>104</v>
      </c>
      <c r="E29" s="35"/>
      <c r="F29" s="34">
        <f t="shared" ref="F29:F37" si="0">D29/C29</f>
        <v>13</v>
      </c>
      <c r="G29" s="25">
        <v>0.19</v>
      </c>
      <c r="H29" s="28">
        <f t="shared" ref="H29:H37" si="1">G29*D29</f>
        <v>19.760000000000002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27">
        <v>402</v>
      </c>
      <c r="E30" s="35"/>
      <c r="F30" s="34">
        <f t="shared" si="0"/>
        <v>67</v>
      </c>
      <c r="G30" s="25">
        <v>0.1</v>
      </c>
      <c r="H30" s="28">
        <f t="shared" si="1"/>
        <v>40.200000000000003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35"/>
      <c r="E31" s="35"/>
      <c r="F31" s="34">
        <f t="shared" si="0"/>
        <v>0</v>
      </c>
      <c r="G31" s="25">
        <v>0.1</v>
      </c>
      <c r="H31" s="28">
        <f t="shared" si="1"/>
        <v>0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27">
        <v>64</v>
      </c>
      <c r="E32" s="35"/>
      <c r="F32" s="34">
        <f t="shared" si="0"/>
        <v>8</v>
      </c>
      <c r="G32" s="25">
        <v>0.1</v>
      </c>
      <c r="H32" s="28">
        <f t="shared" si="1"/>
        <v>6.4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27">
        <v>152</v>
      </c>
      <c r="E33" s="35"/>
      <c r="F33" s="34">
        <f t="shared" si="0"/>
        <v>19</v>
      </c>
      <c r="G33" s="25">
        <v>0.1</v>
      </c>
      <c r="H33" s="28">
        <f t="shared" si="1"/>
        <v>15.200000000000001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35"/>
      <c r="E34" s="35"/>
      <c r="F34" s="34">
        <f t="shared" si="0"/>
        <v>0</v>
      </c>
      <c r="G34" s="25">
        <v>0.14000000000000001</v>
      </c>
      <c r="H34" s="28">
        <f t="shared" si="1"/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35"/>
      <c r="E35" s="35"/>
      <c r="F35" s="34">
        <f t="shared" si="0"/>
        <v>0</v>
      </c>
      <c r="G35" s="25">
        <v>0.14000000000000001</v>
      </c>
      <c r="H35" s="28">
        <f t="shared" si="1"/>
        <v>0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27">
        <v>228</v>
      </c>
      <c r="E36" s="35"/>
      <c r="F36" s="34">
        <f t="shared" si="0"/>
        <v>38</v>
      </c>
      <c r="G36" s="25">
        <v>0.18</v>
      </c>
      <c r="H36" s="28">
        <f t="shared" si="1"/>
        <v>41.04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35"/>
      <c r="E37" s="35"/>
      <c r="F37" s="34">
        <f t="shared" si="0"/>
        <v>0</v>
      </c>
      <c r="G37" s="25">
        <v>0.1</v>
      </c>
      <c r="H37" s="28">
        <f t="shared" si="1"/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9">
        <v>54</v>
      </c>
      <c r="F38" s="34">
        <f>E38/13.5</f>
        <v>4</v>
      </c>
      <c r="G38" s="25">
        <v>4.5</v>
      </c>
      <c r="H38" s="34">
        <f>E38</f>
        <v>54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35"/>
      <c r="E40" s="35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35"/>
      <c r="E41" s="35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9">
        <v>49.5</v>
      </c>
      <c r="F42" s="34">
        <f>E42/16.5</f>
        <v>3</v>
      </c>
      <c r="G42" s="25">
        <v>3.2</v>
      </c>
      <c r="H42" s="34">
        <f>E42</f>
        <v>49.5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9">
        <v>49.5</v>
      </c>
      <c r="F43" s="34">
        <f>E43/16.5</f>
        <v>3</v>
      </c>
      <c r="G43" s="25">
        <v>3.2</v>
      </c>
      <c r="H43" s="34">
        <f>E43</f>
        <v>49.5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9">
        <v>49.5</v>
      </c>
      <c r="F44" s="34">
        <f>E44/16.5</f>
        <v>3</v>
      </c>
      <c r="G44" s="25">
        <v>3.2</v>
      </c>
      <c r="H44" s="34">
        <f>E44</f>
        <v>49.5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27">
        <v>304</v>
      </c>
      <c r="E45" s="35"/>
      <c r="F45" s="34">
        <f>D45/C45</f>
        <v>38</v>
      </c>
      <c r="G45" s="25">
        <v>0.4</v>
      </c>
      <c r="H45" s="34">
        <f>G45*D45</f>
        <v>121.60000000000001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27">
        <v>308</v>
      </c>
      <c r="E46" s="35"/>
      <c r="F46" s="34">
        <f>D46/C46</f>
        <v>11</v>
      </c>
      <c r="G46" s="25">
        <v>0.4</v>
      </c>
      <c r="H46" s="34">
        <f>G46*D46</f>
        <v>123.2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27">
        <v>304</v>
      </c>
      <c r="E47" s="35"/>
      <c r="F47" s="34">
        <f>D47/C47</f>
        <v>19</v>
      </c>
      <c r="G47" s="25">
        <v>0.18</v>
      </c>
      <c r="H47" s="34">
        <f>G47*D47</f>
        <v>54.72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27">
        <v>128</v>
      </c>
      <c r="E48" s="35"/>
      <c r="F48" s="34">
        <f>D48/C48</f>
        <v>8</v>
      </c>
      <c r="G48" s="25">
        <v>0.18</v>
      </c>
      <c r="H48" s="34">
        <f>G48*D48</f>
        <v>23.04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35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35"/>
      <c r="E50" s="35"/>
      <c r="F50" s="34">
        <f>D50/C50</f>
        <v>0</v>
      </c>
      <c r="G50" s="25">
        <v>0.14000000000000001</v>
      </c>
      <c r="H50" s="28">
        <f>G50*D50</f>
        <v>0</v>
      </c>
      <c r="I50" s="34"/>
    </row>
    <row r="51" spans="1:9">
      <c r="B51" s="22" t="s">
        <v>13</v>
      </c>
      <c r="H51" s="23">
        <f>SUM(H4:H50)</f>
        <v>3126.3599999999992</v>
      </c>
    </row>
  </sheetData>
  <autoFilter ref="A3:I51" xr:uid="{5CEC452A-7A16-4105-A973-6055E02CF09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EAC2-AE46-495C-89A7-04961DEFA03B}">
  <dimension ref="A1:I51"/>
  <sheetViews>
    <sheetView topLeftCell="A19" workbookViewId="0">
      <selection activeCell="E29" sqref="E29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/>
      <c r="F6" s="34">
        <f>E6/16.5</f>
        <v>0</v>
      </c>
      <c r="G6" s="10">
        <v>3.2</v>
      </c>
      <c r="H6" s="5">
        <f>E6</f>
        <v>0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27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27"/>
      <c r="F12" s="28">
        <f>E12/15</f>
        <v>0</v>
      </c>
      <c r="G12" s="28">
        <v>2.5</v>
      </c>
      <c r="H12" s="28">
        <f>E12</f>
        <v>0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27">
        <v>120</v>
      </c>
      <c r="E14" s="27"/>
      <c r="F14" s="28">
        <f>D14/C14</f>
        <v>12</v>
      </c>
      <c r="G14" s="29">
        <v>0.18</v>
      </c>
      <c r="H14" s="28">
        <f>G14*D14</f>
        <v>21.599999999999998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27"/>
      <c r="F15" s="28">
        <f>E15/20</f>
        <v>0</v>
      </c>
      <c r="G15" s="28">
        <v>2.5</v>
      </c>
      <c r="H15" s="28">
        <f>E15</f>
        <v>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27">
        <v>120</v>
      </c>
      <c r="E17" s="27"/>
      <c r="F17" s="28">
        <f>D17/C17</f>
        <v>10</v>
      </c>
      <c r="G17" s="29">
        <v>0.2</v>
      </c>
      <c r="H17" s="28">
        <f>G17*D17</f>
        <v>24</v>
      </c>
      <c r="I17" s="28"/>
    </row>
    <row r="18" spans="1:9">
      <c r="A18" s="24">
        <v>6159802</v>
      </c>
      <c r="B18" s="25" t="s">
        <v>31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27">
        <v>120</v>
      </c>
      <c r="E19" s="27"/>
      <c r="F19" s="28">
        <f>D19/C19</f>
        <v>10</v>
      </c>
      <c r="G19" s="29">
        <v>0.2</v>
      </c>
      <c r="H19" s="28">
        <f>G19*D19</f>
        <v>24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27">
        <v>273</v>
      </c>
      <c r="F20" s="28">
        <f>E20/7</f>
        <v>39</v>
      </c>
      <c r="G20" s="29">
        <v>3.5</v>
      </c>
      <c r="H20" s="28">
        <f>E20</f>
        <v>273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27">
        <v>105</v>
      </c>
      <c r="F21" s="28">
        <f>E21/7</f>
        <v>15</v>
      </c>
      <c r="G21" s="29">
        <v>3.5</v>
      </c>
      <c r="H21" s="28">
        <f>E21</f>
        <v>105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27">
        <v>234</v>
      </c>
      <c r="E24" s="27"/>
      <c r="F24" s="28">
        <f>D24/C24</f>
        <v>13</v>
      </c>
      <c r="G24" s="25">
        <v>0.2</v>
      </c>
      <c r="H24" s="28">
        <f>G24*D24</f>
        <v>46.800000000000004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27">
        <v>234</v>
      </c>
      <c r="E26" s="27"/>
      <c r="F26" s="28">
        <f>D26/C26</f>
        <v>13</v>
      </c>
      <c r="G26" s="25">
        <v>0.2</v>
      </c>
      <c r="H26" s="28">
        <f>G26*D26</f>
        <v>46.800000000000004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27">
        <v>1830</v>
      </c>
      <c r="F27" s="28">
        <f>E27/15</f>
        <v>122</v>
      </c>
      <c r="G27" s="25">
        <v>3.5</v>
      </c>
      <c r="H27" s="28">
        <f>E27</f>
        <v>1830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27">
        <v>200</v>
      </c>
      <c r="E29" s="35"/>
      <c r="F29" s="34">
        <f>D29/C29</f>
        <v>25</v>
      </c>
      <c r="G29" s="25">
        <v>0.19</v>
      </c>
      <c r="H29" s="28">
        <f>G29*D29</f>
        <v>38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27">
        <v>60</v>
      </c>
      <c r="E30" s="35"/>
      <c r="F30" s="34">
        <f>D30/C30</f>
        <v>10</v>
      </c>
      <c r="G30" s="25">
        <v>0.1</v>
      </c>
      <c r="H30" s="28">
        <f>G30*D30</f>
        <v>6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27">
        <v>60</v>
      </c>
      <c r="E31" s="35"/>
      <c r="F31" s="34">
        <f>D31/C31</f>
        <v>10</v>
      </c>
      <c r="G31" s="25">
        <v>0.1</v>
      </c>
      <c r="H31" s="28">
        <f>G31*D31</f>
        <v>6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27">
        <v>64</v>
      </c>
      <c r="E32" s="35"/>
      <c r="F32" s="34">
        <f>D32/C32</f>
        <v>8</v>
      </c>
      <c r="G32" s="25">
        <v>0.1</v>
      </c>
      <c r="H32" s="28">
        <f>G32*D32</f>
        <v>6.4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27">
        <v>64</v>
      </c>
      <c r="E33" s="35"/>
      <c r="F33" s="34">
        <f>D33/C33</f>
        <v>8</v>
      </c>
      <c r="G33" s="25">
        <v>0.1</v>
      </c>
      <c r="H33" s="28">
        <f>G33*D33</f>
        <v>6.4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35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27">
        <v>96</v>
      </c>
      <c r="E35" s="35"/>
      <c r="F35" s="34">
        <f>D35/C35</f>
        <v>6</v>
      </c>
      <c r="G35" s="25">
        <v>0.14000000000000001</v>
      </c>
      <c r="H35" s="28">
        <f>G35*D35</f>
        <v>13.440000000000001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27">
        <v>48</v>
      </c>
      <c r="E36" s="35"/>
      <c r="F36" s="34">
        <f>D36/C36</f>
        <v>8</v>
      </c>
      <c r="G36" s="25">
        <v>0.18</v>
      </c>
      <c r="H36" s="28">
        <f>G36*D36</f>
        <v>8.64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35"/>
      <c r="E37" s="35"/>
      <c r="F37" s="34">
        <f>D37/C37</f>
        <v>0</v>
      </c>
      <c r="G37" s="25">
        <v>0.1</v>
      </c>
      <c r="H37" s="28">
        <f>G37*D37</f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27">
        <v>54</v>
      </c>
      <c r="F38" s="34">
        <f>E38/13.5</f>
        <v>4</v>
      </c>
      <c r="G38" s="25">
        <v>4.5</v>
      </c>
      <c r="H38" s="34">
        <f>E38</f>
        <v>54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35"/>
      <c r="E40" s="35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35"/>
      <c r="E41" s="35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27">
        <v>148.5</v>
      </c>
      <c r="F42" s="34">
        <f>E42/16.5</f>
        <v>9</v>
      </c>
      <c r="G42" s="25">
        <v>3.2</v>
      </c>
      <c r="H42" s="34">
        <f>E42</f>
        <v>148.5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27">
        <v>148.5</v>
      </c>
      <c r="F43" s="34">
        <f>E43/16.5</f>
        <v>9</v>
      </c>
      <c r="G43" s="25">
        <v>3.2</v>
      </c>
      <c r="H43" s="34">
        <f>E43</f>
        <v>148.5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27">
        <v>16.5</v>
      </c>
      <c r="F44" s="34">
        <f>E44/16.5</f>
        <v>1</v>
      </c>
      <c r="G44" s="25">
        <v>3.2</v>
      </c>
      <c r="H44" s="34">
        <f>E44</f>
        <v>16.5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27">
        <v>48</v>
      </c>
      <c r="E45" s="35"/>
      <c r="F45" s="34">
        <f>D45/C45</f>
        <v>6</v>
      </c>
      <c r="G45" s="25">
        <v>0.4</v>
      </c>
      <c r="H45" s="34">
        <f>G45*D45</f>
        <v>19.200000000000003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27">
        <v>56</v>
      </c>
      <c r="E46" s="35"/>
      <c r="F46" s="34">
        <f>D46/C46</f>
        <v>2</v>
      </c>
      <c r="G46" s="25">
        <v>0.4</v>
      </c>
      <c r="H46" s="34">
        <f>G46*D46</f>
        <v>22.400000000000002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27">
        <v>48</v>
      </c>
      <c r="E47" s="35"/>
      <c r="F47" s="34">
        <f>D47/C47</f>
        <v>3</v>
      </c>
      <c r="G47" s="25">
        <v>0.18</v>
      </c>
      <c r="H47" s="34">
        <f>G47*D47</f>
        <v>8.64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27">
        <v>64</v>
      </c>
      <c r="E48" s="35"/>
      <c r="F48" s="34">
        <f>D48/C48</f>
        <v>4</v>
      </c>
      <c r="G48" s="25">
        <v>0.18</v>
      </c>
      <c r="H48" s="34">
        <f>G48*D48</f>
        <v>11.52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35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27">
        <v>80</v>
      </c>
      <c r="E50" s="35"/>
      <c r="F50" s="34">
        <f>D50/C50</f>
        <v>5</v>
      </c>
      <c r="G50" s="25">
        <v>0.14000000000000001</v>
      </c>
      <c r="H50" s="28">
        <f>G50*D50</f>
        <v>11.200000000000001</v>
      </c>
      <c r="I50" s="34"/>
    </row>
    <row r="51" spans="1:9">
      <c r="B51" s="22" t="s">
        <v>13</v>
      </c>
      <c r="H51" s="23">
        <f>SUM(H4:H50)</f>
        <v>2896.5399999999995</v>
      </c>
    </row>
  </sheetData>
  <autoFilter ref="A3:I51" xr:uid="{C37503AF-89FE-453B-8842-54A3EE97A7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2024-04-17T08:41:29Z</dcterms:modified>
</cp:coreProperties>
</file>