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8,24 Симф Ост\"/>
    </mc:Choice>
  </mc:AlternateContent>
  <xr:revisionPtr revIDLastSave="0" documentId="13_ncr:1_{B423C7CB-4CD0-437E-8DE6-C06435656D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AF41" i="1" l="1"/>
  <c r="AE4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8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Y6" i="1" s="1"/>
  <c r="V27" i="1"/>
  <c r="V29" i="1"/>
  <c r="V31" i="1"/>
  <c r="V33" i="1"/>
  <c r="V41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U41" i="1"/>
  <c r="S7" i="1"/>
  <c r="V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2" i="1"/>
  <c r="S43" i="1"/>
  <c r="V43" i="1" s="1"/>
  <c r="S44" i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8" i="1"/>
  <c r="N39" i="1"/>
  <c r="N40" i="1"/>
  <c r="N42" i="1"/>
  <c r="N43" i="1"/>
  <c r="N44" i="1"/>
  <c r="N45" i="1"/>
  <c r="N46" i="1"/>
  <c r="N47" i="1"/>
  <c r="N48" i="1"/>
  <c r="N49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7" i="1"/>
  <c r="N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U28" i="1" s="1"/>
  <c r="L29" i="1"/>
  <c r="L30" i="1"/>
  <c r="U30" i="1" s="1"/>
  <c r="L31" i="1"/>
  <c r="L32" i="1"/>
  <c r="U32" i="1" s="1"/>
  <c r="L33" i="1"/>
  <c r="L34" i="1"/>
  <c r="L35" i="1"/>
  <c r="L36" i="1"/>
  <c r="L37" i="1"/>
  <c r="L38" i="1"/>
  <c r="L39" i="1"/>
  <c r="L40" i="1"/>
  <c r="L42" i="1"/>
  <c r="L43" i="1"/>
  <c r="U43" i="1" s="1"/>
  <c r="L44" i="1"/>
  <c r="L45" i="1"/>
  <c r="U45" i="1" s="1"/>
  <c r="L46" i="1"/>
  <c r="L47" i="1"/>
  <c r="U47" i="1" s="1"/>
  <c r="L48" i="1"/>
  <c r="L49" i="1"/>
  <c r="U49" i="1" s="1"/>
  <c r="L50" i="1"/>
  <c r="L51" i="1"/>
  <c r="U51" i="1" s="1"/>
  <c r="L52" i="1"/>
  <c r="L53" i="1"/>
  <c r="U53" i="1" s="1"/>
  <c r="L54" i="1"/>
  <c r="L55" i="1"/>
  <c r="U55" i="1" s="1"/>
  <c r="L56" i="1"/>
  <c r="L57" i="1"/>
  <c r="U57" i="1" s="1"/>
  <c r="L58" i="1"/>
  <c r="L59" i="1"/>
  <c r="U59" i="1" s="1"/>
  <c r="L60" i="1"/>
  <c r="L61" i="1"/>
  <c r="U61" i="1" s="1"/>
  <c r="L62" i="1"/>
  <c r="L63" i="1"/>
  <c r="U63" i="1" s="1"/>
  <c r="L64" i="1"/>
  <c r="L65" i="1"/>
  <c r="U65" i="1" s="1"/>
  <c r="L66" i="1"/>
  <c r="L67" i="1"/>
  <c r="U67" i="1" s="1"/>
  <c r="L68" i="1"/>
  <c r="L69" i="1"/>
  <c r="U69" i="1" s="1"/>
  <c r="L70" i="1"/>
  <c r="L71" i="1"/>
  <c r="U71" i="1" s="1"/>
  <c r="L72" i="1"/>
  <c r="L73" i="1"/>
  <c r="U73" i="1" s="1"/>
  <c r="L74" i="1"/>
  <c r="L75" i="1"/>
  <c r="U75" i="1" s="1"/>
  <c r="L76" i="1"/>
  <c r="L77" i="1"/>
  <c r="U77" i="1" s="1"/>
  <c r="L78" i="1"/>
  <c r="L79" i="1"/>
  <c r="U79" i="1" s="1"/>
  <c r="L80" i="1"/>
  <c r="L81" i="1"/>
  <c r="U81" i="1" s="1"/>
  <c r="L82" i="1"/>
  <c r="L83" i="1"/>
  <c r="U83" i="1" s="1"/>
  <c r="L84" i="1"/>
  <c r="L85" i="1"/>
  <c r="U85" i="1" s="1"/>
  <c r="L86" i="1"/>
  <c r="L87" i="1"/>
  <c r="U87" i="1" s="1"/>
  <c r="L88" i="1"/>
  <c r="L89" i="1"/>
  <c r="U89" i="1" s="1"/>
  <c r="L90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X6" i="1"/>
  <c r="Z6" i="1"/>
  <c r="AA6" i="1"/>
  <c r="AB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7" i="1"/>
  <c r="F6" i="1"/>
  <c r="E6" i="1"/>
  <c r="AF90" i="1" l="1"/>
  <c r="AE90" i="1"/>
  <c r="AF88" i="1"/>
  <c r="AE88" i="1"/>
  <c r="AF86" i="1"/>
  <c r="AE86" i="1"/>
  <c r="AF84" i="1"/>
  <c r="AE84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70" i="1"/>
  <c r="AE70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39" i="1"/>
  <c r="AE39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9" i="1"/>
  <c r="AE9" i="1"/>
  <c r="L6" i="1"/>
  <c r="AF7" i="1"/>
  <c r="AE7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K6" i="1"/>
  <c r="M6" i="1"/>
  <c r="U7" i="1"/>
  <c r="AE6" i="1"/>
  <c r="AF6" i="1"/>
  <c r="U26" i="1"/>
  <c r="S6" i="1"/>
  <c r="U34" i="1"/>
  <c r="J6" i="1"/>
  <c r="I6" i="1"/>
</calcChain>
</file>

<file path=xl/sharedStrings.xml><?xml version="1.0" encoding="utf-8"?>
<sst xmlns="http://schemas.openxmlformats.org/spreadsheetml/2006/main" count="221" uniqueCount="121">
  <si>
    <t>Период: 13.08.2024 - 20.08.2024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</si>
  <si>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</si>
  <si>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</si>
  <si>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</si>
  <si>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</si>
  <si>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</si>
  <si>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</si>
  <si>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</si>
  <si>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</si>
  <si>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</si>
  <si>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</si>
  <si>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</si>
  <si>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</si>
  <si>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</si>
  <si>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</si>
  <si>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</si>
  <si>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</si>
  <si>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</si>
  <si>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</si>
  <si>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</si>
  <si>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</si>
  <si>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</si>
  <si>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</si>
  <si>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</si>
  <si>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</si>
  <si>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</si>
  <si>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</si>
  <si>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</si>
  <si>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</si>
  <si>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</si>
  <si>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</si>
  <si>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</si>
  <si>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</si>
  <si>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</si>
  <si>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</si>
  <si>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</si>
  <si>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</si>
  <si>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</si>
  <si>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</si>
  <si>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</si>
  <si>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</si>
  <si>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</si>
  <si>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</si>
  <si>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</si>
  <si>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</si>
  <si>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</si>
  <si>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</si>
  <si>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</si>
  <si>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</si>
  <si>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</si>
  <si>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</si>
  <si>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</si>
  <si>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</si>
  <si>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</si>
  <si>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</si>
  <si>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</si>
  <si>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</si>
  <si>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</si>
  <si>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</si>
  <si>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</si>
  <si>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</si>
  <si>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</si>
  <si>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</si>
  <si>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</si>
  <si>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</si>
  <si>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</si>
  <si>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</si>
  <si>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</si>
  <si>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</si>
  <si>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</si>
  <si>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</si>
  <si>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</si>
  <si>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</si>
  <si>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</si>
  <si>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</si>
  <si>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</si>
  <si>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</si>
  <si>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</si>
  <si>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</si>
  <si>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</si>
  <si>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</si>
  <si>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</si>
  <si>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</si>
  <si>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</si>
  <si>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</si>
  <si>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</si>
  <si>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</si>
  <si>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</si>
  <si>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6459 СЕРВЕЛАТ ШВЕЙЦАРСК. в/к с/н в/у 1/100*10  ОСТАНКИНО</t>
  </si>
  <si>
    <t>6790 СЕРВЕЛАТ ЕВРОПЕЙСКИЙ в/к в/у  ОСТАНКИНО</t>
  </si>
  <si>
    <t>6794 БАЛЫКОВАЯ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</si>
  <si>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</si>
  <si>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</si>
  <si>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</si>
  <si>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</si>
  <si>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</si>
  <si>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</si>
  <si>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</si>
  <si>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</si>
  <si>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</si>
  <si>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</si>
  <si>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</si>
  <si>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</si>
  <si>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</si>
  <si>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</si>
  <si>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</si>
  <si>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</si>
  <si>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20,08г</t>
  </si>
  <si>
    <t>21,08,</t>
  </si>
  <si>
    <t>22,08,</t>
  </si>
  <si>
    <t>23,08,</t>
  </si>
  <si>
    <t>25,08,</t>
  </si>
  <si>
    <t>26,08г</t>
  </si>
  <si>
    <t>02,08,</t>
  </si>
  <si>
    <t>09,08,</t>
  </si>
  <si>
    <t>16,08,</t>
  </si>
  <si>
    <t>20,08,</t>
  </si>
  <si>
    <t>16,3т</t>
  </si>
  <si>
    <t>увел</t>
  </si>
  <si>
    <t>0,8т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</si>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</sst>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8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09.08.2024 - 16.08.2024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16,08,</v>
          </cell>
          <cell r="L5" t="str">
            <v>18,08,</v>
          </cell>
          <cell r="M5" t="str">
            <v>20,08,</v>
          </cell>
          <cell r="N5" t="str">
            <v>20,08г</v>
          </cell>
          <cell r="O5" t="str">
            <v>кор</v>
          </cell>
          <cell r="Q5" t="str">
            <v>21,08,</v>
          </cell>
          <cell r="R5" t="str">
            <v>22,08,</v>
          </cell>
          <cell r="T5" t="str">
            <v>23,08,</v>
          </cell>
          <cell r="Y5" t="str">
            <v>26,07,</v>
          </cell>
          <cell r="Z5" t="str">
            <v>02,08,</v>
          </cell>
          <cell r="AA5" t="str">
            <v>09,08,</v>
          </cell>
          <cell r="AB5" t="str">
            <v>17,08,</v>
          </cell>
        </row>
        <row r="6">
          <cell r="E6">
            <v>113255.397</v>
          </cell>
          <cell r="F6">
            <v>59943.126000000011</v>
          </cell>
          <cell r="I6">
            <v>114016.22</v>
          </cell>
          <cell r="J6">
            <v>-760.82300000000009</v>
          </cell>
          <cell r="K6">
            <v>18900</v>
          </cell>
          <cell r="L6">
            <v>3770</v>
          </cell>
          <cell r="M6">
            <v>9990</v>
          </cell>
          <cell r="N6">
            <v>41710</v>
          </cell>
          <cell r="O6">
            <v>-2400</v>
          </cell>
          <cell r="P6">
            <v>0</v>
          </cell>
          <cell r="Q6">
            <v>12780</v>
          </cell>
          <cell r="R6">
            <v>23405</v>
          </cell>
          <cell r="S6">
            <v>22651.079399999995</v>
          </cell>
          <cell r="T6">
            <v>18550</v>
          </cell>
          <cell r="W6">
            <v>0</v>
          </cell>
          <cell r="X6">
            <v>0</v>
          </cell>
          <cell r="Y6">
            <v>21462.685199999989</v>
          </cell>
          <cell r="Z6">
            <v>20732.989000000001</v>
          </cell>
          <cell r="AA6">
            <v>21517.589</v>
          </cell>
          <cell r="AB6">
            <v>17941.492999999999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-3</v>
          </cell>
          <cell r="D7">
            <v>774</v>
          </cell>
          <cell r="E7">
            <v>414</v>
          </cell>
          <cell r="F7">
            <v>346</v>
          </cell>
          <cell r="G7">
            <v>0.4</v>
          </cell>
          <cell r="H7">
            <v>60</v>
          </cell>
          <cell r="I7">
            <v>425</v>
          </cell>
          <cell r="J7">
            <v>-11</v>
          </cell>
          <cell r="K7">
            <v>80</v>
          </cell>
          <cell r="L7">
            <v>0</v>
          </cell>
          <cell r="M7">
            <v>0</v>
          </cell>
          <cell r="N7">
            <v>160</v>
          </cell>
          <cell r="R7">
            <v>40</v>
          </cell>
          <cell r="S7">
            <v>82.8</v>
          </cell>
          <cell r="T7">
            <v>80</v>
          </cell>
          <cell r="U7">
            <v>8.5265700483091784</v>
          </cell>
          <cell r="V7">
            <v>4.1787439613526569</v>
          </cell>
          <cell r="Y7">
            <v>98.4</v>
          </cell>
          <cell r="Z7">
            <v>87.2</v>
          </cell>
          <cell r="AA7">
            <v>96.8</v>
          </cell>
          <cell r="AB7">
            <v>87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730.26</v>
          </cell>
          <cell r="D8">
            <v>3130.7020000000002</v>
          </cell>
          <cell r="E8">
            <v>2320.261</v>
          </cell>
          <cell r="F8">
            <v>1525.8789999999999</v>
          </cell>
          <cell r="G8">
            <v>1</v>
          </cell>
          <cell r="H8">
            <v>45</v>
          </cell>
          <cell r="I8">
            <v>2286.1</v>
          </cell>
          <cell r="J8">
            <v>34.161000000000058</v>
          </cell>
          <cell r="K8">
            <v>500</v>
          </cell>
          <cell r="L8">
            <v>0</v>
          </cell>
          <cell r="M8">
            <v>400</v>
          </cell>
          <cell r="N8">
            <v>580</v>
          </cell>
          <cell r="Q8">
            <v>120</v>
          </cell>
          <cell r="R8">
            <v>470</v>
          </cell>
          <cell r="S8">
            <v>464.05219999999997</v>
          </cell>
          <cell r="T8">
            <v>400</v>
          </cell>
          <cell r="U8">
            <v>8.6108394702147741</v>
          </cell>
          <cell r="V8">
            <v>3.2881624093151589</v>
          </cell>
          <cell r="Y8">
            <v>614.53239999999994</v>
          </cell>
          <cell r="Z8">
            <v>487.83479999999997</v>
          </cell>
          <cell r="AA8">
            <v>482.63860000000005</v>
          </cell>
          <cell r="AB8">
            <v>673.596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775.35</v>
          </cell>
          <cell r="D9">
            <v>3777.4279999999999</v>
          </cell>
          <cell r="E9">
            <v>2424.6950000000002</v>
          </cell>
          <cell r="F9">
            <v>1700.9480000000001</v>
          </cell>
          <cell r="G9">
            <v>1</v>
          </cell>
          <cell r="H9">
            <v>60</v>
          </cell>
          <cell r="I9">
            <v>2357.65</v>
          </cell>
          <cell r="J9">
            <v>67.045000000000073</v>
          </cell>
          <cell r="K9">
            <v>400</v>
          </cell>
          <cell r="L9">
            <v>0</v>
          </cell>
          <cell r="M9">
            <v>0</v>
          </cell>
          <cell r="N9">
            <v>700</v>
          </cell>
          <cell r="O9">
            <v>-300</v>
          </cell>
          <cell r="Q9">
            <v>430</v>
          </cell>
          <cell r="R9">
            <v>500</v>
          </cell>
          <cell r="S9">
            <v>484.93900000000002</v>
          </cell>
          <cell r="T9">
            <v>450</v>
          </cell>
          <cell r="U9">
            <v>8.0029611971815022</v>
          </cell>
          <cell r="V9">
            <v>3.5075504341783192</v>
          </cell>
          <cell r="Y9">
            <v>525.77340000000004</v>
          </cell>
          <cell r="Z9">
            <v>455.69560000000001</v>
          </cell>
          <cell r="AA9">
            <v>481.68079999999998</v>
          </cell>
          <cell r="AB9">
            <v>443.79899999999998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83.004000000000005</v>
          </cell>
          <cell r="D10">
            <v>84.087000000000003</v>
          </cell>
          <cell r="E10">
            <v>85.001999999999995</v>
          </cell>
          <cell r="F10">
            <v>81.582999999999998</v>
          </cell>
          <cell r="G10">
            <v>1</v>
          </cell>
          <cell r="H10">
            <v>120</v>
          </cell>
          <cell r="I10">
            <v>83.2</v>
          </cell>
          <cell r="J10">
            <v>1.8019999999999925</v>
          </cell>
          <cell r="K10">
            <v>0</v>
          </cell>
          <cell r="L10">
            <v>10</v>
          </cell>
          <cell r="M10">
            <v>0</v>
          </cell>
          <cell r="N10">
            <v>50</v>
          </cell>
          <cell r="S10">
            <v>17.000399999999999</v>
          </cell>
          <cell r="T10">
            <v>20</v>
          </cell>
          <cell r="U10">
            <v>9.5046587139126135</v>
          </cell>
          <cell r="V10">
            <v>4.7988870850097642</v>
          </cell>
          <cell r="Y10">
            <v>16.765999999999998</v>
          </cell>
          <cell r="Z10">
            <v>12.043600000000001</v>
          </cell>
          <cell r="AA10">
            <v>14.925000000000001</v>
          </cell>
          <cell r="AB10">
            <v>25.463999999999999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55.49</v>
          </cell>
          <cell r="D11">
            <v>412.31400000000002</v>
          </cell>
          <cell r="E11">
            <v>174.142</v>
          </cell>
          <cell r="F11">
            <v>79.756</v>
          </cell>
          <cell r="G11">
            <v>1</v>
          </cell>
          <cell r="H11">
            <v>60</v>
          </cell>
          <cell r="I11">
            <v>170.15</v>
          </cell>
          <cell r="J11">
            <v>3.9919999999999902</v>
          </cell>
          <cell r="K11">
            <v>20</v>
          </cell>
          <cell r="L11">
            <v>0</v>
          </cell>
          <cell r="M11">
            <v>0</v>
          </cell>
          <cell r="N11">
            <v>100</v>
          </cell>
          <cell r="Q11">
            <v>20</v>
          </cell>
          <cell r="R11">
            <v>40</v>
          </cell>
          <cell r="S11">
            <v>34.828400000000002</v>
          </cell>
          <cell r="T11">
            <v>30</v>
          </cell>
          <cell r="U11">
            <v>8.3195323356800763</v>
          </cell>
          <cell r="V11">
            <v>2.2899702541603979</v>
          </cell>
          <cell r="Y11">
            <v>28.077999999999996</v>
          </cell>
          <cell r="Z11">
            <v>31.742000000000001</v>
          </cell>
          <cell r="AA11">
            <v>31.282</v>
          </cell>
          <cell r="AB11">
            <v>15.936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108.727</v>
          </cell>
          <cell r="D12">
            <v>1175.4190000000001</v>
          </cell>
          <cell r="E12">
            <v>699.77300000000002</v>
          </cell>
          <cell r="F12">
            <v>459.82900000000001</v>
          </cell>
          <cell r="G12">
            <v>1</v>
          </cell>
          <cell r="H12">
            <v>60</v>
          </cell>
          <cell r="I12">
            <v>673.15</v>
          </cell>
          <cell r="J12">
            <v>26.623000000000047</v>
          </cell>
          <cell r="K12">
            <v>100</v>
          </cell>
          <cell r="L12">
            <v>0</v>
          </cell>
          <cell r="M12">
            <v>0</v>
          </cell>
          <cell r="N12">
            <v>200</v>
          </cell>
          <cell r="Q12">
            <v>150</v>
          </cell>
          <cell r="R12">
            <v>150</v>
          </cell>
          <cell r="S12">
            <v>139.9546</v>
          </cell>
          <cell r="T12">
            <v>120</v>
          </cell>
          <cell r="U12">
            <v>8.4300837557322161</v>
          </cell>
          <cell r="V12">
            <v>3.2855583167684377</v>
          </cell>
          <cell r="Y12">
            <v>153.00659999999999</v>
          </cell>
          <cell r="Z12">
            <v>119.58699999999999</v>
          </cell>
          <cell r="AA12">
            <v>142.27260000000001</v>
          </cell>
          <cell r="AB12">
            <v>108.736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97</v>
          </cell>
          <cell r="D13">
            <v>934</v>
          </cell>
          <cell r="E13">
            <v>588</v>
          </cell>
          <cell r="F13">
            <v>430</v>
          </cell>
          <cell r="G13">
            <v>0.25</v>
          </cell>
          <cell r="H13">
            <v>120</v>
          </cell>
          <cell r="I13">
            <v>599</v>
          </cell>
          <cell r="J13">
            <v>-11</v>
          </cell>
          <cell r="K13">
            <v>120</v>
          </cell>
          <cell r="L13">
            <v>0</v>
          </cell>
          <cell r="M13">
            <v>0</v>
          </cell>
          <cell r="N13">
            <v>120</v>
          </cell>
          <cell r="Q13">
            <v>120</v>
          </cell>
          <cell r="R13">
            <v>120</v>
          </cell>
          <cell r="S13">
            <v>117.6</v>
          </cell>
          <cell r="T13">
            <v>80</v>
          </cell>
          <cell r="U13">
            <v>8.4183673469387763</v>
          </cell>
          <cell r="V13">
            <v>3.656462585034014</v>
          </cell>
          <cell r="Y13">
            <v>122.6</v>
          </cell>
          <cell r="Z13">
            <v>111.6</v>
          </cell>
          <cell r="AA13">
            <v>125.8</v>
          </cell>
          <cell r="AB13">
            <v>87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3.044</v>
          </cell>
          <cell r="D14">
            <v>388.44799999999998</v>
          </cell>
          <cell r="E14">
            <v>111.59699999999999</v>
          </cell>
          <cell r="F14">
            <v>38.676000000000002</v>
          </cell>
          <cell r="G14">
            <v>1</v>
          </cell>
          <cell r="H14">
            <v>30</v>
          </cell>
          <cell r="I14">
            <v>108.9</v>
          </cell>
          <cell r="J14">
            <v>2.6969999999999885</v>
          </cell>
          <cell r="K14">
            <v>20</v>
          </cell>
          <cell r="L14">
            <v>20</v>
          </cell>
          <cell r="M14">
            <v>0</v>
          </cell>
          <cell r="N14">
            <v>20</v>
          </cell>
          <cell r="Q14">
            <v>30</v>
          </cell>
          <cell r="R14">
            <v>30</v>
          </cell>
          <cell r="S14">
            <v>22.319399999999998</v>
          </cell>
          <cell r="T14">
            <v>20</v>
          </cell>
          <cell r="U14">
            <v>8.0054123318727211</v>
          </cell>
          <cell r="V14">
            <v>1.7328422807064707</v>
          </cell>
          <cell r="Y14">
            <v>20.9878</v>
          </cell>
          <cell r="Z14">
            <v>16.817</v>
          </cell>
          <cell r="AA14">
            <v>19.645400000000002</v>
          </cell>
          <cell r="AB14">
            <v>1.494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105.32299999999999</v>
          </cell>
          <cell r="D15">
            <v>762.03599999999994</v>
          </cell>
          <cell r="E15">
            <v>582.005</v>
          </cell>
          <cell r="F15">
            <v>281.66899999999998</v>
          </cell>
          <cell r="G15">
            <v>1</v>
          </cell>
          <cell r="H15">
            <v>45</v>
          </cell>
          <cell r="I15">
            <v>578.16</v>
          </cell>
          <cell r="J15">
            <v>3.8450000000000273</v>
          </cell>
          <cell r="K15">
            <v>100</v>
          </cell>
          <cell r="L15">
            <v>0</v>
          </cell>
          <cell r="M15">
            <v>0</v>
          </cell>
          <cell r="N15">
            <v>300</v>
          </cell>
          <cell r="Q15">
            <v>150</v>
          </cell>
          <cell r="R15">
            <v>150</v>
          </cell>
          <cell r="S15">
            <v>116.401</v>
          </cell>
          <cell r="T15">
            <v>100</v>
          </cell>
          <cell r="U15">
            <v>9.2926091700243116</v>
          </cell>
          <cell r="V15">
            <v>2.4198159809623627</v>
          </cell>
          <cell r="Y15">
            <v>99.86</v>
          </cell>
          <cell r="Z15">
            <v>103.3128</v>
          </cell>
          <cell r="AA15">
            <v>107.7672</v>
          </cell>
          <cell r="AB15">
            <v>112.639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247</v>
          </cell>
          <cell r="D16">
            <v>1844</v>
          </cell>
          <cell r="E16">
            <v>1262</v>
          </cell>
          <cell r="F16">
            <v>796</v>
          </cell>
          <cell r="G16">
            <v>0.25</v>
          </cell>
          <cell r="H16">
            <v>120</v>
          </cell>
          <cell r="I16">
            <v>1290</v>
          </cell>
          <cell r="J16">
            <v>-28</v>
          </cell>
          <cell r="K16">
            <v>200</v>
          </cell>
          <cell r="L16">
            <v>0</v>
          </cell>
          <cell r="M16">
            <v>0</v>
          </cell>
          <cell r="N16">
            <v>600</v>
          </cell>
          <cell r="Q16">
            <v>80</v>
          </cell>
          <cell r="R16">
            <v>200</v>
          </cell>
          <cell r="S16">
            <v>252.4</v>
          </cell>
          <cell r="T16">
            <v>240</v>
          </cell>
          <cell r="U16">
            <v>8.3835182250396194</v>
          </cell>
          <cell r="V16">
            <v>3.1537242472266245</v>
          </cell>
          <cell r="Y16">
            <v>245.4</v>
          </cell>
          <cell r="Z16">
            <v>248</v>
          </cell>
          <cell r="AA16">
            <v>253.2</v>
          </cell>
          <cell r="AB16">
            <v>209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350.62700000000001</v>
          </cell>
          <cell r="D17">
            <v>1630.519</v>
          </cell>
          <cell r="E17">
            <v>1374.963</v>
          </cell>
          <cell r="F17">
            <v>607.51300000000003</v>
          </cell>
          <cell r="G17">
            <v>1</v>
          </cell>
          <cell r="H17">
            <v>45</v>
          </cell>
          <cell r="I17">
            <v>1353.6</v>
          </cell>
          <cell r="J17">
            <v>21.363000000000056</v>
          </cell>
          <cell r="K17">
            <v>350</v>
          </cell>
          <cell r="L17">
            <v>250</v>
          </cell>
          <cell r="M17">
            <v>0</v>
          </cell>
          <cell r="N17">
            <v>400</v>
          </cell>
          <cell r="Q17">
            <v>180</v>
          </cell>
          <cell r="R17">
            <v>300</v>
          </cell>
          <cell r="S17">
            <v>274.99259999999998</v>
          </cell>
          <cell r="T17">
            <v>250</v>
          </cell>
          <cell r="U17">
            <v>8.5002760074271091</v>
          </cell>
          <cell r="V17">
            <v>2.2091976293180258</v>
          </cell>
          <cell r="Y17">
            <v>308.73</v>
          </cell>
          <cell r="Z17">
            <v>237.29740000000001</v>
          </cell>
          <cell r="AA17">
            <v>250.91219999999998</v>
          </cell>
          <cell r="AB17">
            <v>287.22399999999999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841</v>
          </cell>
          <cell r="D18">
            <v>5608</v>
          </cell>
          <cell r="E18">
            <v>4241</v>
          </cell>
          <cell r="F18">
            <v>2171</v>
          </cell>
          <cell r="G18">
            <v>0.12</v>
          </cell>
          <cell r="H18">
            <v>60</v>
          </cell>
          <cell r="I18">
            <v>4301</v>
          </cell>
          <cell r="J18">
            <v>-60</v>
          </cell>
          <cell r="K18">
            <v>600</v>
          </cell>
          <cell r="L18">
            <v>0</v>
          </cell>
          <cell r="M18">
            <v>0</v>
          </cell>
          <cell r="N18">
            <v>2000</v>
          </cell>
          <cell r="Q18">
            <v>800</v>
          </cell>
          <cell r="R18">
            <v>800</v>
          </cell>
          <cell r="S18">
            <v>848.2</v>
          </cell>
          <cell r="T18">
            <v>650</v>
          </cell>
          <cell r="U18">
            <v>8.2775288846970057</v>
          </cell>
          <cell r="V18">
            <v>2.5595378448479131</v>
          </cell>
          <cell r="Y18">
            <v>781.8</v>
          </cell>
          <cell r="Z18">
            <v>859.8</v>
          </cell>
          <cell r="AA18">
            <v>830</v>
          </cell>
          <cell r="AB18">
            <v>571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60.039000000000001</v>
          </cell>
          <cell r="D19">
            <v>319.57499999999999</v>
          </cell>
          <cell r="E19">
            <v>356.54399999999998</v>
          </cell>
          <cell r="F19">
            <v>22.067</v>
          </cell>
          <cell r="G19">
            <v>1</v>
          </cell>
          <cell r="H19" t="e">
            <v>#N/A</v>
          </cell>
          <cell r="I19">
            <v>357.6</v>
          </cell>
          <cell r="J19">
            <v>-1.05600000000004</v>
          </cell>
          <cell r="K19">
            <v>40</v>
          </cell>
          <cell r="L19">
            <v>20</v>
          </cell>
          <cell r="M19">
            <v>0</v>
          </cell>
          <cell r="N19">
            <v>150</v>
          </cell>
          <cell r="Q19">
            <v>150</v>
          </cell>
          <cell r="R19">
            <v>105</v>
          </cell>
          <cell r="S19">
            <v>71.308799999999991</v>
          </cell>
          <cell r="T19">
            <v>100</v>
          </cell>
          <cell r="U19">
            <v>8.232742662897147</v>
          </cell>
          <cell r="V19">
            <v>0.30945689732543535</v>
          </cell>
          <cell r="Y19">
            <v>67.001999999999995</v>
          </cell>
          <cell r="Z19">
            <v>51.195800000000006</v>
          </cell>
          <cell r="AA19">
            <v>49.757799999999996</v>
          </cell>
          <cell r="AB19">
            <v>14.384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233</v>
          </cell>
          <cell r="D20">
            <v>1669</v>
          </cell>
          <cell r="E20">
            <v>1352</v>
          </cell>
          <cell r="F20">
            <v>523</v>
          </cell>
          <cell r="G20">
            <v>0.25</v>
          </cell>
          <cell r="H20">
            <v>120</v>
          </cell>
          <cell r="I20">
            <v>1384</v>
          </cell>
          <cell r="J20">
            <v>-32</v>
          </cell>
          <cell r="K20">
            <v>200</v>
          </cell>
          <cell r="L20">
            <v>0</v>
          </cell>
          <cell r="M20">
            <v>0</v>
          </cell>
          <cell r="N20">
            <v>1000</v>
          </cell>
          <cell r="Q20">
            <v>80</v>
          </cell>
          <cell r="R20">
            <v>240</v>
          </cell>
          <cell r="S20">
            <v>270.39999999999998</v>
          </cell>
          <cell r="T20">
            <v>200</v>
          </cell>
          <cell r="U20">
            <v>8.2951183431952664</v>
          </cell>
          <cell r="V20">
            <v>1.9341715976331362</v>
          </cell>
          <cell r="Y20">
            <v>229.2</v>
          </cell>
          <cell r="Z20">
            <v>243.8</v>
          </cell>
          <cell r="AA20">
            <v>241</v>
          </cell>
          <cell r="AB20">
            <v>193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39.546999999999997</v>
          </cell>
          <cell r="D21">
            <v>45.017000000000003</v>
          </cell>
          <cell r="E21">
            <v>71.144000000000005</v>
          </cell>
          <cell r="F21">
            <v>5</v>
          </cell>
          <cell r="G21">
            <v>1</v>
          </cell>
          <cell r="H21">
            <v>120</v>
          </cell>
          <cell r="I21">
            <v>81.7</v>
          </cell>
          <cell r="J21">
            <v>-10.555999999999997</v>
          </cell>
          <cell r="K21">
            <v>0</v>
          </cell>
          <cell r="L21">
            <v>50</v>
          </cell>
          <cell r="M21">
            <v>0</v>
          </cell>
          <cell r="N21">
            <v>100</v>
          </cell>
          <cell r="S21">
            <v>14.228800000000001</v>
          </cell>
          <cell r="U21">
            <v>10.893399302822443</v>
          </cell>
          <cell r="V21">
            <v>0.35139997751040142</v>
          </cell>
          <cell r="Y21">
            <v>19.109000000000002</v>
          </cell>
          <cell r="Z21">
            <v>9.8225999999999996</v>
          </cell>
          <cell r="AA21">
            <v>12.340199999999999</v>
          </cell>
          <cell r="AB21">
            <v>8.0000000000000002E-3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57.564999999999998</v>
          </cell>
          <cell r="D22">
            <v>212.57599999999999</v>
          </cell>
          <cell r="E22">
            <v>223.68700000000001</v>
          </cell>
          <cell r="F22">
            <v>42.262</v>
          </cell>
          <cell r="G22">
            <v>1</v>
          </cell>
          <cell r="H22">
            <v>45</v>
          </cell>
          <cell r="I22">
            <v>220.2</v>
          </cell>
          <cell r="J22">
            <v>3.4870000000000232</v>
          </cell>
          <cell r="K22">
            <v>40</v>
          </cell>
          <cell r="L22">
            <v>0</v>
          </cell>
          <cell r="M22">
            <v>0</v>
          </cell>
          <cell r="N22">
            <v>160</v>
          </cell>
          <cell r="Q22">
            <v>40</v>
          </cell>
          <cell r="R22">
            <v>50</v>
          </cell>
          <cell r="S22">
            <v>44.737400000000001</v>
          </cell>
          <cell r="T22">
            <v>40</v>
          </cell>
          <cell r="U22">
            <v>8.3210468198867158</v>
          </cell>
          <cell r="V22">
            <v>0.9446682194316165</v>
          </cell>
          <cell r="Y22">
            <v>41.447600000000001</v>
          </cell>
          <cell r="Z22">
            <v>41.4636</v>
          </cell>
          <cell r="AA22">
            <v>38.074799999999996</v>
          </cell>
          <cell r="AB22">
            <v>45.945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79.938000000000002</v>
          </cell>
          <cell r="D23">
            <v>757.85400000000004</v>
          </cell>
          <cell r="E23">
            <v>428.09</v>
          </cell>
          <cell r="F23">
            <v>344.88</v>
          </cell>
          <cell r="G23">
            <v>1</v>
          </cell>
          <cell r="H23">
            <v>60</v>
          </cell>
          <cell r="I23">
            <v>411.8</v>
          </cell>
          <cell r="J23">
            <v>16.289999999999964</v>
          </cell>
          <cell r="K23">
            <v>50</v>
          </cell>
          <cell r="L23">
            <v>0</v>
          </cell>
          <cell r="M23">
            <v>0</v>
          </cell>
          <cell r="N23">
            <v>100</v>
          </cell>
          <cell r="Q23">
            <v>60</v>
          </cell>
          <cell r="R23">
            <v>100</v>
          </cell>
          <cell r="S23">
            <v>85.617999999999995</v>
          </cell>
          <cell r="T23">
            <v>50</v>
          </cell>
          <cell r="U23">
            <v>8.2328482328482337</v>
          </cell>
          <cell r="V23">
            <v>4.0281249270013317</v>
          </cell>
          <cell r="Y23">
            <v>83.381600000000006</v>
          </cell>
          <cell r="Z23">
            <v>83.244</v>
          </cell>
          <cell r="AA23">
            <v>92.845200000000006</v>
          </cell>
          <cell r="AB23">
            <v>62.694000000000003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123</v>
          </cell>
          <cell r="D24">
            <v>2082</v>
          </cell>
          <cell r="E24">
            <v>1282</v>
          </cell>
          <cell r="F24">
            <v>888</v>
          </cell>
          <cell r="G24">
            <v>0.22</v>
          </cell>
          <cell r="H24">
            <v>120</v>
          </cell>
          <cell r="I24">
            <v>1312</v>
          </cell>
          <cell r="J24">
            <v>-30</v>
          </cell>
          <cell r="K24">
            <v>120</v>
          </cell>
          <cell r="L24">
            <v>0</v>
          </cell>
          <cell r="M24">
            <v>0</v>
          </cell>
          <cell r="N24">
            <v>600</v>
          </cell>
          <cell r="Q24">
            <v>80</v>
          </cell>
          <cell r="R24">
            <v>240</v>
          </cell>
          <cell r="S24">
            <v>256.39999999999998</v>
          </cell>
          <cell r="T24">
            <v>200</v>
          </cell>
          <cell r="U24">
            <v>8.2995319812792516</v>
          </cell>
          <cell r="V24">
            <v>3.463338533541342</v>
          </cell>
          <cell r="Y24">
            <v>246.8</v>
          </cell>
          <cell r="Z24">
            <v>248.6</v>
          </cell>
          <cell r="AA24">
            <v>270.60000000000002</v>
          </cell>
          <cell r="AB24">
            <v>212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384</v>
          </cell>
          <cell r="D25">
            <v>1726</v>
          </cell>
          <cell r="E25">
            <v>1176</v>
          </cell>
          <cell r="F25">
            <v>931</v>
          </cell>
          <cell r="G25">
            <v>0.4</v>
          </cell>
          <cell r="H25">
            <v>60</v>
          </cell>
          <cell r="I25">
            <v>1178</v>
          </cell>
          <cell r="J25">
            <v>-2</v>
          </cell>
          <cell r="K25">
            <v>120</v>
          </cell>
          <cell r="L25">
            <v>0</v>
          </cell>
          <cell r="M25">
            <v>0</v>
          </cell>
          <cell r="N25">
            <v>480</v>
          </cell>
          <cell r="R25">
            <v>240</v>
          </cell>
          <cell r="S25">
            <v>235.2</v>
          </cell>
          <cell r="T25">
            <v>160</v>
          </cell>
          <cell r="U25">
            <v>8.2100340136054424</v>
          </cell>
          <cell r="V25">
            <v>3.9583333333333335</v>
          </cell>
          <cell r="Y25">
            <v>276.60000000000002</v>
          </cell>
          <cell r="Z25">
            <v>232.8</v>
          </cell>
          <cell r="AA25">
            <v>263</v>
          </cell>
          <cell r="AB25">
            <v>242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1770.1859999999999</v>
          </cell>
          <cell r="D26">
            <v>3424.4160000000002</v>
          </cell>
          <cell r="E26">
            <v>3483</v>
          </cell>
          <cell r="F26">
            <v>1427</v>
          </cell>
          <cell r="G26">
            <v>1</v>
          </cell>
          <cell r="H26">
            <v>45</v>
          </cell>
          <cell r="I26">
            <v>3050.5</v>
          </cell>
          <cell r="J26">
            <v>432.5</v>
          </cell>
          <cell r="K26">
            <v>500</v>
          </cell>
          <cell r="L26">
            <v>700</v>
          </cell>
          <cell r="M26">
            <v>550</v>
          </cell>
          <cell r="N26">
            <v>930</v>
          </cell>
          <cell r="Q26">
            <v>580</v>
          </cell>
          <cell r="R26">
            <v>700</v>
          </cell>
          <cell r="S26">
            <v>696.6</v>
          </cell>
          <cell r="T26">
            <v>550</v>
          </cell>
          <cell r="U26">
            <v>8.5228251507321264</v>
          </cell>
          <cell r="V26">
            <v>2.0485213896066607</v>
          </cell>
          <cell r="Y26">
            <v>773.8</v>
          </cell>
          <cell r="Z26">
            <v>684</v>
          </cell>
          <cell r="AA26">
            <v>594.20000000000005</v>
          </cell>
          <cell r="AB26">
            <v>1025.0899999999999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61</v>
          </cell>
          <cell r="D27">
            <v>1054</v>
          </cell>
          <cell r="E27">
            <v>752</v>
          </cell>
          <cell r="F27">
            <v>345</v>
          </cell>
          <cell r="G27">
            <v>0.3</v>
          </cell>
          <cell r="H27" t="e">
            <v>#N/A</v>
          </cell>
          <cell r="I27">
            <v>762</v>
          </cell>
          <cell r="J27">
            <v>-10</v>
          </cell>
          <cell r="K27">
            <v>120</v>
          </cell>
          <cell r="L27">
            <v>0</v>
          </cell>
          <cell r="M27">
            <v>0</v>
          </cell>
          <cell r="N27">
            <v>240</v>
          </cell>
          <cell r="Q27">
            <v>240</v>
          </cell>
          <cell r="R27">
            <v>240</v>
          </cell>
          <cell r="S27">
            <v>150.4</v>
          </cell>
          <cell r="T27">
            <v>120</v>
          </cell>
          <cell r="U27">
            <v>8.6768617021276597</v>
          </cell>
          <cell r="V27">
            <v>2.2938829787234041</v>
          </cell>
          <cell r="Y27">
            <v>131.80000000000001</v>
          </cell>
          <cell r="Z27">
            <v>129.19999999999999</v>
          </cell>
          <cell r="AA27">
            <v>142</v>
          </cell>
          <cell r="AB27">
            <v>94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3</v>
          </cell>
          <cell r="D28">
            <v>999</v>
          </cell>
          <cell r="E28">
            <v>793</v>
          </cell>
          <cell r="F28">
            <v>205</v>
          </cell>
          <cell r="G28">
            <v>0.09</v>
          </cell>
          <cell r="H28">
            <v>45</v>
          </cell>
          <cell r="I28">
            <v>811</v>
          </cell>
          <cell r="J28">
            <v>-18</v>
          </cell>
          <cell r="K28">
            <v>100</v>
          </cell>
          <cell r="L28">
            <v>100</v>
          </cell>
          <cell r="M28">
            <v>0</v>
          </cell>
          <cell r="N28">
            <v>450</v>
          </cell>
          <cell r="Q28">
            <v>170</v>
          </cell>
          <cell r="R28">
            <v>160</v>
          </cell>
          <cell r="S28">
            <v>158.6</v>
          </cell>
          <cell r="T28">
            <v>120</v>
          </cell>
          <cell r="U28">
            <v>8.2282471626733926</v>
          </cell>
          <cell r="V28">
            <v>1.2925598991172762</v>
          </cell>
          <cell r="Y28">
            <v>110.6</v>
          </cell>
          <cell r="Z28">
            <v>116.6</v>
          </cell>
          <cell r="AA28">
            <v>128.4</v>
          </cell>
          <cell r="AB28">
            <v>64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107</v>
          </cell>
          <cell r="D29">
            <v>348</v>
          </cell>
          <cell r="E29">
            <v>315</v>
          </cell>
          <cell r="F29">
            <v>124</v>
          </cell>
          <cell r="G29">
            <v>0.4</v>
          </cell>
          <cell r="H29">
            <v>60</v>
          </cell>
          <cell r="I29">
            <v>337</v>
          </cell>
          <cell r="J29">
            <v>-22</v>
          </cell>
          <cell r="K29">
            <v>40</v>
          </cell>
          <cell r="L29">
            <v>40</v>
          </cell>
          <cell r="M29">
            <v>0</v>
          </cell>
          <cell r="N29">
            <v>160</v>
          </cell>
          <cell r="Q29">
            <v>40</v>
          </cell>
          <cell r="R29">
            <v>80</v>
          </cell>
          <cell r="S29">
            <v>63</v>
          </cell>
          <cell r="T29">
            <v>40</v>
          </cell>
          <cell r="U29">
            <v>8.3174603174603181</v>
          </cell>
          <cell r="V29">
            <v>1.9682539682539681</v>
          </cell>
          <cell r="Y29">
            <v>50.4</v>
          </cell>
          <cell r="Z29">
            <v>63.2</v>
          </cell>
          <cell r="AA29">
            <v>54</v>
          </cell>
          <cell r="AB29">
            <v>38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109</v>
          </cell>
          <cell r="D30">
            <v>697</v>
          </cell>
          <cell r="E30">
            <v>517</v>
          </cell>
          <cell r="F30">
            <v>295</v>
          </cell>
          <cell r="G30">
            <v>0.4</v>
          </cell>
          <cell r="H30">
            <v>60</v>
          </cell>
          <cell r="I30">
            <v>525</v>
          </cell>
          <cell r="J30">
            <v>-8</v>
          </cell>
          <cell r="K30">
            <v>80</v>
          </cell>
          <cell r="L30">
            <v>0</v>
          </cell>
          <cell r="M30">
            <v>0</v>
          </cell>
          <cell r="N30">
            <v>280</v>
          </cell>
          <cell r="R30">
            <v>120</v>
          </cell>
          <cell r="S30">
            <v>103.4</v>
          </cell>
          <cell r="T30">
            <v>80</v>
          </cell>
          <cell r="U30">
            <v>8.2688588007736943</v>
          </cell>
          <cell r="V30">
            <v>2.852998065764023</v>
          </cell>
          <cell r="Y30">
            <v>101.2</v>
          </cell>
          <cell r="Z30">
            <v>98.2</v>
          </cell>
          <cell r="AA30">
            <v>102.6</v>
          </cell>
          <cell r="AB30">
            <v>46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144.011</v>
          </cell>
          <cell r="D31">
            <v>913.45299999999997</v>
          </cell>
          <cell r="E31">
            <v>663.62199999999996</v>
          </cell>
          <cell r="F31">
            <v>310.05500000000001</v>
          </cell>
          <cell r="G31">
            <v>1</v>
          </cell>
          <cell r="H31">
            <v>45</v>
          </cell>
          <cell r="I31">
            <v>633.65</v>
          </cell>
          <cell r="J31">
            <v>29.97199999999998</v>
          </cell>
          <cell r="K31">
            <v>110</v>
          </cell>
          <cell r="L31">
            <v>0</v>
          </cell>
          <cell r="M31">
            <v>0</v>
          </cell>
          <cell r="N31">
            <v>300</v>
          </cell>
          <cell r="Q31">
            <v>120</v>
          </cell>
          <cell r="R31">
            <v>150</v>
          </cell>
          <cell r="S31">
            <v>132.7244</v>
          </cell>
          <cell r="T31">
            <v>100</v>
          </cell>
          <cell r="U31">
            <v>8.2129209097950344</v>
          </cell>
          <cell r="V31">
            <v>2.3360813836792631</v>
          </cell>
          <cell r="Y31">
            <v>107.5112</v>
          </cell>
          <cell r="Z31">
            <v>131.1138</v>
          </cell>
          <cell r="AA31">
            <v>129.41559999999998</v>
          </cell>
          <cell r="AB31">
            <v>118.76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59</v>
          </cell>
          <cell r="D32">
            <v>1880</v>
          </cell>
          <cell r="E32">
            <v>1098</v>
          </cell>
          <cell r="F32">
            <v>818</v>
          </cell>
          <cell r="G32">
            <v>0.4</v>
          </cell>
          <cell r="H32">
            <v>60</v>
          </cell>
          <cell r="I32">
            <v>1117</v>
          </cell>
          <cell r="J32">
            <v>-19</v>
          </cell>
          <cell r="K32">
            <v>200</v>
          </cell>
          <cell r="L32">
            <v>0</v>
          </cell>
          <cell r="M32">
            <v>0</v>
          </cell>
          <cell r="N32">
            <v>440</v>
          </cell>
          <cell r="R32">
            <v>160</v>
          </cell>
          <cell r="S32">
            <v>219.6</v>
          </cell>
          <cell r="T32">
            <v>200</v>
          </cell>
          <cell r="U32">
            <v>8.278688524590164</v>
          </cell>
          <cell r="V32">
            <v>3.7249544626593809</v>
          </cell>
          <cell r="Y32">
            <v>237.6</v>
          </cell>
          <cell r="Z32">
            <v>218.2</v>
          </cell>
          <cell r="AA32">
            <v>253.8</v>
          </cell>
          <cell r="AB32">
            <v>208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1690</v>
          </cell>
          <cell r="D33">
            <v>10839</v>
          </cell>
          <cell r="E33">
            <v>7442</v>
          </cell>
          <cell r="F33">
            <v>5193</v>
          </cell>
          <cell r="G33">
            <v>0.4</v>
          </cell>
          <cell r="H33">
            <v>60</v>
          </cell>
          <cell r="I33">
            <v>7516</v>
          </cell>
          <cell r="J33">
            <v>-74</v>
          </cell>
          <cell r="K33">
            <v>1200</v>
          </cell>
          <cell r="L33">
            <v>0</v>
          </cell>
          <cell r="M33">
            <v>0</v>
          </cell>
          <cell r="N33">
            <v>2400</v>
          </cell>
          <cell r="O33">
            <v>-400</v>
          </cell>
          <cell r="Q33">
            <v>800</v>
          </cell>
          <cell r="R33">
            <v>1400</v>
          </cell>
          <cell r="S33">
            <v>1488.4</v>
          </cell>
          <cell r="T33">
            <v>1200</v>
          </cell>
          <cell r="U33">
            <v>7.9232733136253692</v>
          </cell>
          <cell r="V33">
            <v>3.4889814565976884</v>
          </cell>
          <cell r="Y33">
            <v>1551.8</v>
          </cell>
          <cell r="Z33">
            <v>1504.6</v>
          </cell>
          <cell r="AA33">
            <v>1543.4</v>
          </cell>
          <cell r="AB33">
            <v>1243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46</v>
          </cell>
          <cell r="D34">
            <v>2397</v>
          </cell>
          <cell r="E34">
            <v>1378</v>
          </cell>
          <cell r="F34">
            <v>800</v>
          </cell>
          <cell r="G34">
            <v>0.5</v>
          </cell>
          <cell r="H34" t="e">
            <v>#N/A</v>
          </cell>
          <cell r="I34">
            <v>1373</v>
          </cell>
          <cell r="J34">
            <v>5</v>
          </cell>
          <cell r="K34">
            <v>200</v>
          </cell>
          <cell r="L34">
            <v>0</v>
          </cell>
          <cell r="M34">
            <v>0</v>
          </cell>
          <cell r="N34">
            <v>400</v>
          </cell>
          <cell r="Q34">
            <v>360</v>
          </cell>
          <cell r="R34">
            <v>320</v>
          </cell>
          <cell r="S34">
            <v>275.60000000000002</v>
          </cell>
          <cell r="T34">
            <v>200</v>
          </cell>
          <cell r="U34">
            <v>8.2728592162554424</v>
          </cell>
          <cell r="V34">
            <v>2.9027576197387517</v>
          </cell>
          <cell r="Y34">
            <v>269.8</v>
          </cell>
          <cell r="Z34">
            <v>220.8</v>
          </cell>
          <cell r="AA34">
            <v>240.6</v>
          </cell>
          <cell r="AB34">
            <v>198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-4</v>
          </cell>
          <cell r="D35">
            <v>287</v>
          </cell>
          <cell r="E35">
            <v>77</v>
          </cell>
          <cell r="F35">
            <v>206</v>
          </cell>
          <cell r="G35">
            <v>0.5</v>
          </cell>
          <cell r="H35" t="e">
            <v>#N/A</v>
          </cell>
          <cell r="I35">
            <v>77</v>
          </cell>
          <cell r="J35">
            <v>0</v>
          </cell>
          <cell r="K35">
            <v>40</v>
          </cell>
          <cell r="L35">
            <v>0</v>
          </cell>
          <cell r="M35">
            <v>0</v>
          </cell>
          <cell r="N35">
            <v>0</v>
          </cell>
          <cell r="S35">
            <v>15.4</v>
          </cell>
          <cell r="U35">
            <v>15.974025974025974</v>
          </cell>
          <cell r="V35">
            <v>13.376623376623376</v>
          </cell>
          <cell r="Y35">
            <v>23.4</v>
          </cell>
          <cell r="Z35">
            <v>25.8</v>
          </cell>
          <cell r="AA35">
            <v>34.4</v>
          </cell>
          <cell r="AB35">
            <v>11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921</v>
          </cell>
          <cell r="D36">
            <v>3359</v>
          </cell>
          <cell r="E36">
            <v>2624</v>
          </cell>
          <cell r="F36">
            <v>1620</v>
          </cell>
          <cell r="G36">
            <v>0.4</v>
          </cell>
          <cell r="H36">
            <v>60</v>
          </cell>
          <cell r="I36">
            <v>2672</v>
          </cell>
          <cell r="J36">
            <v>-48</v>
          </cell>
          <cell r="K36">
            <v>440</v>
          </cell>
          <cell r="L36">
            <v>0</v>
          </cell>
          <cell r="M36">
            <v>0</v>
          </cell>
          <cell r="N36">
            <v>1000</v>
          </cell>
          <cell r="Q36">
            <v>320</v>
          </cell>
          <cell r="R36">
            <v>600</v>
          </cell>
          <cell r="S36">
            <v>524.79999999999995</v>
          </cell>
          <cell r="T36">
            <v>400</v>
          </cell>
          <cell r="U36">
            <v>8.3460365853658551</v>
          </cell>
          <cell r="V36">
            <v>3.0868902439024395</v>
          </cell>
          <cell r="Y36">
            <v>670.4</v>
          </cell>
          <cell r="Z36">
            <v>579.6</v>
          </cell>
          <cell r="AA36">
            <v>554.6</v>
          </cell>
          <cell r="AB36">
            <v>438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2025</v>
          </cell>
          <cell r="D37">
            <v>6636</v>
          </cell>
          <cell r="E37">
            <v>5691</v>
          </cell>
          <cell r="F37">
            <v>2927</v>
          </cell>
          <cell r="G37">
            <v>0.4</v>
          </cell>
          <cell r="H37">
            <v>60</v>
          </cell>
          <cell r="I37">
            <v>5763</v>
          </cell>
          <cell r="J37">
            <v>-72</v>
          </cell>
          <cell r="K37">
            <v>1000</v>
          </cell>
          <cell r="L37">
            <v>0</v>
          </cell>
          <cell r="M37">
            <v>0</v>
          </cell>
          <cell r="N37">
            <v>2800</v>
          </cell>
          <cell r="O37">
            <v>-400</v>
          </cell>
          <cell r="Q37">
            <v>600</v>
          </cell>
          <cell r="R37">
            <v>1200</v>
          </cell>
          <cell r="S37">
            <v>1138.2</v>
          </cell>
          <cell r="T37">
            <v>1000</v>
          </cell>
          <cell r="U37">
            <v>8.0188016165875933</v>
          </cell>
          <cell r="V37">
            <v>2.571604287471446</v>
          </cell>
          <cell r="Y37">
            <v>1292.2</v>
          </cell>
          <cell r="Z37">
            <v>1190.5999999999999</v>
          </cell>
          <cell r="AA37">
            <v>1131.2</v>
          </cell>
          <cell r="AB37">
            <v>885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282</v>
          </cell>
          <cell r="D38">
            <v>3115</v>
          </cell>
          <cell r="E38">
            <v>1706</v>
          </cell>
          <cell r="F38">
            <v>1277</v>
          </cell>
          <cell r="G38">
            <v>0.3</v>
          </cell>
          <cell r="H38">
            <v>60</v>
          </cell>
          <cell r="I38">
            <v>1751</v>
          </cell>
          <cell r="J38">
            <v>-45</v>
          </cell>
          <cell r="K38">
            <v>320</v>
          </cell>
          <cell r="L38">
            <v>0</v>
          </cell>
          <cell r="M38">
            <v>0</v>
          </cell>
          <cell r="N38">
            <v>600</v>
          </cell>
          <cell r="R38">
            <v>360</v>
          </cell>
          <cell r="S38">
            <v>341.2</v>
          </cell>
          <cell r="T38">
            <v>280</v>
          </cell>
          <cell r="U38">
            <v>8.3147713950762014</v>
          </cell>
          <cell r="V38">
            <v>3.7426729191090269</v>
          </cell>
          <cell r="Y38">
            <v>385.4</v>
          </cell>
          <cell r="Z38">
            <v>350.8</v>
          </cell>
          <cell r="AA38">
            <v>395.2</v>
          </cell>
          <cell r="AB38">
            <v>353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1039</v>
          </cell>
          <cell r="D39">
            <v>3787</v>
          </cell>
          <cell r="E39">
            <v>3602</v>
          </cell>
          <cell r="F39">
            <v>1180</v>
          </cell>
          <cell r="G39">
            <v>0.1</v>
          </cell>
          <cell r="H39">
            <v>60</v>
          </cell>
          <cell r="I39">
            <v>3673</v>
          </cell>
          <cell r="J39">
            <v>-71</v>
          </cell>
          <cell r="K39">
            <v>980</v>
          </cell>
          <cell r="L39">
            <v>0</v>
          </cell>
          <cell r="M39">
            <v>0</v>
          </cell>
          <cell r="N39">
            <v>1960</v>
          </cell>
          <cell r="Q39">
            <v>560</v>
          </cell>
          <cell r="R39">
            <v>700</v>
          </cell>
          <cell r="S39">
            <v>720.4</v>
          </cell>
          <cell r="T39">
            <v>700</v>
          </cell>
          <cell r="U39">
            <v>8.4397556912826204</v>
          </cell>
          <cell r="V39">
            <v>1.6379789006107719</v>
          </cell>
          <cell r="Y39">
            <v>529</v>
          </cell>
          <cell r="Z39">
            <v>335.4</v>
          </cell>
          <cell r="AA39">
            <v>581.4</v>
          </cell>
          <cell r="AB39">
            <v>411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68</v>
          </cell>
          <cell r="D40">
            <v>4599</v>
          </cell>
          <cell r="E40">
            <v>2917</v>
          </cell>
          <cell r="F40">
            <v>1704</v>
          </cell>
          <cell r="G40">
            <v>0.1</v>
          </cell>
          <cell r="H40">
            <v>60</v>
          </cell>
          <cell r="I40">
            <v>3010</v>
          </cell>
          <cell r="J40">
            <v>-93</v>
          </cell>
          <cell r="K40">
            <v>980</v>
          </cell>
          <cell r="L40">
            <v>0</v>
          </cell>
          <cell r="M40">
            <v>0</v>
          </cell>
          <cell r="N40">
            <v>980</v>
          </cell>
          <cell r="Q40">
            <v>140</v>
          </cell>
          <cell r="R40">
            <v>560</v>
          </cell>
          <cell r="S40">
            <v>583.4</v>
          </cell>
          <cell r="T40">
            <v>560</v>
          </cell>
          <cell r="U40">
            <v>8.440178265341105</v>
          </cell>
          <cell r="V40">
            <v>2.920809050394241</v>
          </cell>
          <cell r="Y40">
            <v>393.4</v>
          </cell>
          <cell r="Z40">
            <v>348.8</v>
          </cell>
          <cell r="AA40">
            <v>323.39999999999998</v>
          </cell>
          <cell r="AB40">
            <v>368</v>
          </cell>
          <cell r="AC40" t="str">
            <v>костик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24.96</v>
          </cell>
          <cell r="D41">
            <v>9.6850000000000005</v>
          </cell>
          <cell r="E41">
            <v>8.5050000000000008</v>
          </cell>
          <cell r="F41">
            <v>26.14</v>
          </cell>
          <cell r="G41">
            <v>1</v>
          </cell>
          <cell r="H41">
            <v>45</v>
          </cell>
          <cell r="I41">
            <v>8.8000000000000007</v>
          </cell>
          <cell r="J41">
            <v>-0.29499999999999993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1.7010000000000001</v>
          </cell>
          <cell r="U41">
            <v>15.367430922986479</v>
          </cell>
          <cell r="V41">
            <v>15.367430922986479</v>
          </cell>
          <cell r="Y41">
            <v>8.7469999999999999</v>
          </cell>
          <cell r="Z41">
            <v>5.8049999999999997</v>
          </cell>
          <cell r="AA41">
            <v>3.8840000000000003</v>
          </cell>
          <cell r="AB41">
            <v>2.395</v>
          </cell>
          <cell r="AC41" t="str">
            <v>костик</v>
          </cell>
          <cell r="AD41" t="e">
            <v>#N/A</v>
          </cell>
        </row>
        <row r="42">
          <cell r="A42" t="str">
            <v>6527 ШПИКАЧКИ СОЧНЫЕ ПМ сар б/о мгс 1*3 45с ОСТАНКИНО</v>
          </cell>
          <cell r="B42" t="str">
            <v>кг</v>
          </cell>
          <cell r="C42">
            <v>43.945999999999998</v>
          </cell>
          <cell r="D42">
            <v>950.03300000000002</v>
          </cell>
          <cell r="E42">
            <v>561.94799999999998</v>
          </cell>
          <cell r="F42">
            <v>429.07600000000002</v>
          </cell>
          <cell r="G42">
            <v>1</v>
          </cell>
          <cell r="H42">
            <v>45</v>
          </cell>
          <cell r="I42">
            <v>575.20000000000005</v>
          </cell>
          <cell r="J42">
            <v>-13.252000000000066</v>
          </cell>
          <cell r="K42">
            <v>110</v>
          </cell>
          <cell r="L42">
            <v>0</v>
          </cell>
          <cell r="M42">
            <v>0</v>
          </cell>
          <cell r="N42">
            <v>140</v>
          </cell>
          <cell r="Q42">
            <v>50</v>
          </cell>
          <cell r="R42">
            <v>120</v>
          </cell>
          <cell r="S42">
            <v>112.3896</v>
          </cell>
          <cell r="T42">
            <v>80</v>
          </cell>
          <cell r="U42">
            <v>8.2665655896986916</v>
          </cell>
          <cell r="V42">
            <v>3.8177553795013064</v>
          </cell>
          <cell r="Y42">
            <v>121.386</v>
          </cell>
          <cell r="Z42">
            <v>113.9618</v>
          </cell>
          <cell r="AA42">
            <v>131.35840000000002</v>
          </cell>
          <cell r="AB42">
            <v>96.034000000000006</v>
          </cell>
          <cell r="AC42">
            <v>0</v>
          </cell>
          <cell r="AD42" t="e">
            <v>#N/A</v>
          </cell>
        </row>
        <row r="43">
          <cell r="A43" t="str">
            <v>6586 МРАМОРНАЯ И БАЛЫКОВАЯ в/к с/н мгс 1/90 ОСТАНКИНО</v>
          </cell>
          <cell r="B43" t="str">
            <v>шт</v>
          </cell>
          <cell r="C43">
            <v>4</v>
          </cell>
          <cell r="D43">
            <v>625</v>
          </cell>
          <cell r="E43">
            <v>409</v>
          </cell>
          <cell r="F43">
            <v>196</v>
          </cell>
          <cell r="G43">
            <v>0.09</v>
          </cell>
          <cell r="H43">
            <v>45</v>
          </cell>
          <cell r="I43">
            <v>433</v>
          </cell>
          <cell r="J43">
            <v>-24</v>
          </cell>
          <cell r="K43">
            <v>0</v>
          </cell>
          <cell r="L43">
            <v>0</v>
          </cell>
          <cell r="M43">
            <v>0</v>
          </cell>
          <cell r="N43">
            <v>120</v>
          </cell>
          <cell r="Q43">
            <v>200</v>
          </cell>
          <cell r="R43">
            <v>90</v>
          </cell>
          <cell r="S43">
            <v>81.8</v>
          </cell>
          <cell r="T43">
            <v>70</v>
          </cell>
          <cell r="U43">
            <v>8.2640586797066025</v>
          </cell>
          <cell r="V43">
            <v>2.3960880195599024</v>
          </cell>
          <cell r="Y43">
            <v>59.2</v>
          </cell>
          <cell r="Z43">
            <v>56.8</v>
          </cell>
          <cell r="AA43">
            <v>58.2</v>
          </cell>
          <cell r="AB43">
            <v>31</v>
          </cell>
          <cell r="AC43">
            <v>0</v>
          </cell>
          <cell r="AD43" t="e">
            <v>#N/A</v>
          </cell>
        </row>
        <row r="44">
          <cell r="A44" t="str">
            <v>6602 БАВАРСКИЕ ПМ сос ц/о мгс 0,35кг 8шт.  ОСТАНКИНО</v>
          </cell>
          <cell r="B44" t="str">
            <v>шт</v>
          </cell>
          <cell r="C44">
            <v>59</v>
          </cell>
          <cell r="D44">
            <v>563</v>
          </cell>
          <cell r="E44">
            <v>291</v>
          </cell>
          <cell r="F44">
            <v>329</v>
          </cell>
          <cell r="G44">
            <v>0.35</v>
          </cell>
          <cell r="H44">
            <v>45</v>
          </cell>
          <cell r="I44">
            <v>295</v>
          </cell>
          <cell r="J44">
            <v>-4</v>
          </cell>
          <cell r="K44">
            <v>80</v>
          </cell>
          <cell r="L44">
            <v>0</v>
          </cell>
          <cell r="M44">
            <v>0</v>
          </cell>
          <cell r="N44">
            <v>0</v>
          </cell>
          <cell r="R44">
            <v>40</v>
          </cell>
          <cell r="S44">
            <v>58.2</v>
          </cell>
          <cell r="T44">
            <v>40</v>
          </cell>
          <cell r="U44">
            <v>8.4020618556701034</v>
          </cell>
          <cell r="V44">
            <v>5.6529209621993122</v>
          </cell>
          <cell r="Y44">
            <v>78</v>
          </cell>
          <cell r="Z44">
            <v>73.400000000000006</v>
          </cell>
          <cell r="AA44">
            <v>80</v>
          </cell>
          <cell r="AB44">
            <v>53</v>
          </cell>
          <cell r="AC44" t="str">
            <v>увел</v>
          </cell>
          <cell r="AD44" t="e">
            <v>#N/A</v>
          </cell>
        </row>
        <row r="45">
          <cell r="A45" t="str">
            <v>6661 СОЧНЫЙ ГРИЛЬ ПМ сос п/о мгс 1.5*4_Маяк  ОСТАНКИНО</v>
          </cell>
          <cell r="B45" t="str">
            <v>кг</v>
          </cell>
          <cell r="C45">
            <v>3.1709999999999998</v>
          </cell>
          <cell r="D45">
            <v>116.544</v>
          </cell>
          <cell r="E45">
            <v>66.751999999999995</v>
          </cell>
          <cell r="F45">
            <v>49.841000000000001</v>
          </cell>
          <cell r="G45">
            <v>1</v>
          </cell>
          <cell r="H45">
            <v>45</v>
          </cell>
          <cell r="I45">
            <v>68</v>
          </cell>
          <cell r="J45">
            <v>-1.2480000000000047</v>
          </cell>
          <cell r="K45">
            <v>10</v>
          </cell>
          <cell r="L45">
            <v>0</v>
          </cell>
          <cell r="M45">
            <v>0</v>
          </cell>
          <cell r="N45">
            <v>30</v>
          </cell>
          <cell r="R45">
            <v>20</v>
          </cell>
          <cell r="S45">
            <v>13.350399999999999</v>
          </cell>
          <cell r="T45">
            <v>10</v>
          </cell>
          <cell r="U45">
            <v>8.976584971236818</v>
          </cell>
          <cell r="V45">
            <v>3.7332963806327903</v>
          </cell>
          <cell r="Y45">
            <v>12.6732</v>
          </cell>
          <cell r="Z45">
            <v>11.5344</v>
          </cell>
          <cell r="AA45">
            <v>14.849</v>
          </cell>
          <cell r="AB45">
            <v>21.681999999999999</v>
          </cell>
          <cell r="AC45">
            <v>0</v>
          </cell>
          <cell r="AD45" t="e">
            <v>#N/A</v>
          </cell>
        </row>
        <row r="46">
          <cell r="A46" t="str">
            <v>6666 БОЯНСКАЯ Папа может п/к в/у 0,28кг 8 шт. ОСТАНКИНО</v>
          </cell>
          <cell r="B46" t="str">
            <v>шт</v>
          </cell>
          <cell r="C46">
            <v>143</v>
          </cell>
          <cell r="D46">
            <v>3153</v>
          </cell>
          <cell r="E46">
            <v>1817</v>
          </cell>
          <cell r="F46">
            <v>1042</v>
          </cell>
          <cell r="G46">
            <v>0.28000000000000003</v>
          </cell>
          <cell r="H46">
            <v>45</v>
          </cell>
          <cell r="I46">
            <v>1852</v>
          </cell>
          <cell r="J46">
            <v>-35</v>
          </cell>
          <cell r="K46">
            <v>320</v>
          </cell>
          <cell r="L46">
            <v>0</v>
          </cell>
          <cell r="M46">
            <v>0</v>
          </cell>
          <cell r="N46">
            <v>920</v>
          </cell>
          <cell r="Q46">
            <v>80</v>
          </cell>
          <cell r="R46">
            <v>400</v>
          </cell>
          <cell r="S46">
            <v>363.4</v>
          </cell>
          <cell r="T46">
            <v>240</v>
          </cell>
          <cell r="U46">
            <v>8.2608695652173925</v>
          </cell>
          <cell r="V46">
            <v>2.8673637864611998</v>
          </cell>
          <cell r="Y46">
            <v>317.2</v>
          </cell>
          <cell r="Z46">
            <v>317.60000000000002</v>
          </cell>
          <cell r="AA46">
            <v>380.4</v>
          </cell>
          <cell r="AB46">
            <v>275</v>
          </cell>
          <cell r="AC46">
            <v>0</v>
          </cell>
          <cell r="AD46" t="e">
            <v>#N/A</v>
          </cell>
        </row>
        <row r="47">
          <cell r="A47" t="str">
            <v>6683 СЕРВЕЛАТ ЗЕРНИСТЫЙ ПМ в/к в/у 0,35кг  ОСТАНКИНО</v>
          </cell>
          <cell r="B47" t="str">
            <v>шт</v>
          </cell>
          <cell r="C47">
            <v>252</v>
          </cell>
          <cell r="D47">
            <v>7854</v>
          </cell>
          <cell r="E47">
            <v>4845</v>
          </cell>
          <cell r="F47">
            <v>2292</v>
          </cell>
          <cell r="G47">
            <v>0.35</v>
          </cell>
          <cell r="H47">
            <v>45</v>
          </cell>
          <cell r="I47">
            <v>4913</v>
          </cell>
          <cell r="J47">
            <v>-68</v>
          </cell>
          <cell r="K47">
            <v>600</v>
          </cell>
          <cell r="L47">
            <v>0</v>
          </cell>
          <cell r="M47">
            <v>1400</v>
          </cell>
          <cell r="N47">
            <v>1400</v>
          </cell>
          <cell r="Q47">
            <v>600</v>
          </cell>
          <cell r="R47">
            <v>1000</v>
          </cell>
          <cell r="S47">
            <v>969</v>
          </cell>
          <cell r="T47">
            <v>800</v>
          </cell>
          <cell r="U47">
            <v>8.3508771929824555</v>
          </cell>
          <cell r="V47">
            <v>2.365325077399381</v>
          </cell>
          <cell r="Y47">
            <v>709.6</v>
          </cell>
          <cell r="Z47">
            <v>798.4</v>
          </cell>
          <cell r="AA47">
            <v>898</v>
          </cell>
          <cell r="AB47">
            <v>691</v>
          </cell>
          <cell r="AC47" t="str">
            <v>пл600</v>
          </cell>
          <cell r="AD47" t="e">
            <v>#N/A</v>
          </cell>
        </row>
        <row r="48">
          <cell r="A48" t="str">
            <v>6684 СЕРВЕЛАТ КАРЕЛЬСКИЙ ПМ в/к в/у 0.28кг  ОСТАНКИНО</v>
          </cell>
          <cell r="B48" t="str">
            <v>шт</v>
          </cell>
          <cell r="C48">
            <v>430</v>
          </cell>
          <cell r="D48">
            <v>5471</v>
          </cell>
          <cell r="E48">
            <v>3557</v>
          </cell>
          <cell r="F48">
            <v>2313</v>
          </cell>
          <cell r="G48">
            <v>0.28000000000000003</v>
          </cell>
          <cell r="H48">
            <v>45</v>
          </cell>
          <cell r="I48">
            <v>3598</v>
          </cell>
          <cell r="J48">
            <v>-41</v>
          </cell>
          <cell r="K48">
            <v>600</v>
          </cell>
          <cell r="L48">
            <v>0</v>
          </cell>
          <cell r="M48">
            <v>0</v>
          </cell>
          <cell r="N48">
            <v>1200</v>
          </cell>
          <cell r="Q48">
            <v>480</v>
          </cell>
          <cell r="R48">
            <v>720</v>
          </cell>
          <cell r="S48">
            <v>711.4</v>
          </cell>
          <cell r="T48">
            <v>600</v>
          </cell>
          <cell r="U48">
            <v>8.3117795895417483</v>
          </cell>
          <cell r="V48">
            <v>3.2513353949957833</v>
          </cell>
          <cell r="Y48">
            <v>663</v>
          </cell>
          <cell r="Z48">
            <v>688.6</v>
          </cell>
          <cell r="AA48">
            <v>749.6</v>
          </cell>
          <cell r="AB48">
            <v>545</v>
          </cell>
          <cell r="AC48" t="str">
            <v>м335з</v>
          </cell>
          <cell r="AD48" t="str">
            <v>м303з</v>
          </cell>
        </row>
        <row r="49">
          <cell r="A49" t="str">
            <v>6689 СЕРВЕЛАТ ОХОТНИЧИЙ ПМ в/к в/у 0,35кг 8шт  ОСТАНКИНО</v>
          </cell>
          <cell r="B49" t="str">
            <v>шт</v>
          </cell>
          <cell r="C49">
            <v>1447</v>
          </cell>
          <cell r="D49">
            <v>6153</v>
          </cell>
          <cell r="E49">
            <v>5773</v>
          </cell>
          <cell r="F49">
            <v>1730</v>
          </cell>
          <cell r="G49">
            <v>0.35</v>
          </cell>
          <cell r="H49">
            <v>45</v>
          </cell>
          <cell r="I49">
            <v>5852</v>
          </cell>
          <cell r="J49">
            <v>-79</v>
          </cell>
          <cell r="K49">
            <v>1000</v>
          </cell>
          <cell r="L49">
            <v>1200</v>
          </cell>
          <cell r="M49">
            <v>1400</v>
          </cell>
          <cell r="N49">
            <v>1400</v>
          </cell>
          <cell r="O49">
            <v>-400</v>
          </cell>
          <cell r="Q49">
            <v>600</v>
          </cell>
          <cell r="R49">
            <v>1280</v>
          </cell>
          <cell r="S49">
            <v>1154.5999999999999</v>
          </cell>
          <cell r="T49">
            <v>1000</v>
          </cell>
          <cell r="U49">
            <v>7.9767884981811887</v>
          </cell>
          <cell r="V49">
            <v>1.4983544084531442</v>
          </cell>
          <cell r="Y49">
            <v>1079.4000000000001</v>
          </cell>
          <cell r="Z49">
            <v>1037.2</v>
          </cell>
          <cell r="AA49">
            <v>1000.4</v>
          </cell>
          <cell r="AB49">
            <v>805</v>
          </cell>
          <cell r="AC49" t="str">
            <v>пл600</v>
          </cell>
          <cell r="AD49">
            <v>0</v>
          </cell>
        </row>
        <row r="50">
          <cell r="A50" t="str">
            <v>6697 СЕРВЕЛАТ ФИНСКИЙ ПМ в/к в/у 0,35кг 8шт.  ОСТАНКИНО</v>
          </cell>
          <cell r="B50" t="str">
            <v>шт</v>
          </cell>
          <cell r="C50">
            <v>1860</v>
          </cell>
          <cell r="D50">
            <v>9646</v>
          </cell>
          <cell r="E50">
            <v>8017</v>
          </cell>
          <cell r="F50">
            <v>3440</v>
          </cell>
          <cell r="G50">
            <v>0.35</v>
          </cell>
          <cell r="H50">
            <v>45</v>
          </cell>
          <cell r="I50">
            <v>8108</v>
          </cell>
          <cell r="J50">
            <v>-91</v>
          </cell>
          <cell r="K50">
            <v>1000</v>
          </cell>
          <cell r="L50">
            <v>1000</v>
          </cell>
          <cell r="M50">
            <v>2000</v>
          </cell>
          <cell r="N50">
            <v>2000</v>
          </cell>
          <cell r="O50">
            <v>-400</v>
          </cell>
          <cell r="Q50">
            <v>600</v>
          </cell>
          <cell r="R50">
            <v>2000</v>
          </cell>
          <cell r="S50">
            <v>1603.4</v>
          </cell>
          <cell r="T50">
            <v>1200</v>
          </cell>
          <cell r="U50">
            <v>8.0079830360483975</v>
          </cell>
          <cell r="V50">
            <v>2.1454409380067356</v>
          </cell>
          <cell r="Y50">
            <v>1482.4</v>
          </cell>
          <cell r="Z50">
            <v>1456.4</v>
          </cell>
          <cell r="AA50">
            <v>1474</v>
          </cell>
          <cell r="AB50">
            <v>1232</v>
          </cell>
          <cell r="AC50" t="str">
            <v>пл600</v>
          </cell>
          <cell r="AD50">
            <v>0</v>
          </cell>
        </row>
        <row r="51">
          <cell r="A51" t="str">
            <v>6713 СОЧНЫЙ ГРИЛЬ ПМ сос п/о мгс 0.41кг 8шт.  ОСТАНКИНО</v>
          </cell>
          <cell r="B51" t="str">
            <v>шт</v>
          </cell>
          <cell r="C51">
            <v>343</v>
          </cell>
          <cell r="D51">
            <v>2950</v>
          </cell>
          <cell r="E51">
            <v>2278</v>
          </cell>
          <cell r="F51">
            <v>980</v>
          </cell>
          <cell r="G51">
            <v>0.41</v>
          </cell>
          <cell r="H51">
            <v>45</v>
          </cell>
          <cell r="I51">
            <v>2327</v>
          </cell>
          <cell r="J51">
            <v>-49</v>
          </cell>
          <cell r="K51">
            <v>360</v>
          </cell>
          <cell r="L51">
            <v>120</v>
          </cell>
          <cell r="M51">
            <v>0</v>
          </cell>
          <cell r="N51">
            <v>1200</v>
          </cell>
          <cell r="Q51">
            <v>280</v>
          </cell>
          <cell r="R51">
            <v>480</v>
          </cell>
          <cell r="S51">
            <v>455.6</v>
          </cell>
          <cell r="T51">
            <v>360</v>
          </cell>
          <cell r="U51">
            <v>8.2967515364354689</v>
          </cell>
          <cell r="V51">
            <v>2.1510096575943809</v>
          </cell>
          <cell r="Y51">
            <v>413.8</v>
          </cell>
          <cell r="Z51">
            <v>424.8</v>
          </cell>
          <cell r="AA51">
            <v>429.6</v>
          </cell>
          <cell r="AB51">
            <v>320</v>
          </cell>
          <cell r="AC51">
            <v>0</v>
          </cell>
          <cell r="AD51">
            <v>0</v>
          </cell>
        </row>
        <row r="52">
          <cell r="A52" t="str">
            <v>6722 СОЧНЫЕ ПМ сос п/о мгс 0,41кг 10шт.  ОСТАНКИНО</v>
          </cell>
          <cell r="B52" t="str">
            <v>шт</v>
          </cell>
          <cell r="C52">
            <v>2379</v>
          </cell>
          <cell r="D52">
            <v>14086</v>
          </cell>
          <cell r="E52">
            <v>9528</v>
          </cell>
          <cell r="F52">
            <v>4991</v>
          </cell>
          <cell r="G52">
            <v>0.41</v>
          </cell>
          <cell r="H52">
            <v>45</v>
          </cell>
          <cell r="I52">
            <v>9381</v>
          </cell>
          <cell r="J52">
            <v>147</v>
          </cell>
          <cell r="K52">
            <v>1600</v>
          </cell>
          <cell r="L52">
            <v>0</v>
          </cell>
          <cell r="M52">
            <v>2000</v>
          </cell>
          <cell r="N52">
            <v>3200</v>
          </cell>
          <cell r="O52">
            <v>-500</v>
          </cell>
          <cell r="Q52">
            <v>500</v>
          </cell>
          <cell r="R52">
            <v>2000</v>
          </cell>
          <cell r="S52">
            <v>1905.6</v>
          </cell>
          <cell r="T52">
            <v>1500</v>
          </cell>
          <cell r="U52">
            <v>8.0242443324937032</v>
          </cell>
          <cell r="V52">
            <v>2.619122586062133</v>
          </cell>
          <cell r="Y52">
            <v>1824.2</v>
          </cell>
          <cell r="Z52">
            <v>1833.6</v>
          </cell>
          <cell r="AA52">
            <v>1909.6</v>
          </cell>
          <cell r="AB52">
            <v>1535</v>
          </cell>
          <cell r="AC52" t="e">
            <v>#N/A</v>
          </cell>
          <cell r="AD52" t="e">
            <v>#N/A</v>
          </cell>
        </row>
        <row r="53">
          <cell r="A53" t="str">
            <v>6726 СЛИВОЧНЫЕ ПМ сос п/о мгс 0.41кг 10шт.  ОСТАНКИНО</v>
          </cell>
          <cell r="B53" t="str">
            <v>шт</v>
          </cell>
          <cell r="C53">
            <v>830</v>
          </cell>
          <cell r="D53">
            <v>5871</v>
          </cell>
          <cell r="E53">
            <v>4557</v>
          </cell>
          <cell r="F53">
            <v>2078</v>
          </cell>
          <cell r="G53">
            <v>0.41</v>
          </cell>
          <cell r="H53">
            <v>45</v>
          </cell>
          <cell r="I53">
            <v>4653</v>
          </cell>
          <cell r="J53">
            <v>-96</v>
          </cell>
          <cell r="K53">
            <v>600</v>
          </cell>
          <cell r="L53">
            <v>0</v>
          </cell>
          <cell r="M53">
            <v>1000</v>
          </cell>
          <cell r="N53">
            <v>1500</v>
          </cell>
          <cell r="Q53">
            <v>700</v>
          </cell>
          <cell r="R53">
            <v>950</v>
          </cell>
          <cell r="S53">
            <v>911.4</v>
          </cell>
          <cell r="T53">
            <v>700</v>
          </cell>
          <cell r="U53">
            <v>8.2598200570550802</v>
          </cell>
          <cell r="V53">
            <v>2.2800087777046305</v>
          </cell>
          <cell r="Y53">
            <v>970.8</v>
          </cell>
          <cell r="Z53">
            <v>881.4</v>
          </cell>
          <cell r="AA53">
            <v>868.8</v>
          </cell>
          <cell r="AB53">
            <v>604</v>
          </cell>
          <cell r="AC53">
            <v>0</v>
          </cell>
          <cell r="AD53">
            <v>0</v>
          </cell>
        </row>
        <row r="54">
          <cell r="A54" t="str">
            <v>6747 РУССКАЯ ПРЕМИУМ ПМ вар ф/о в/у  ОСТАНКИНО</v>
          </cell>
          <cell r="B54" t="str">
            <v>кг</v>
          </cell>
          <cell r="C54">
            <v>14.8</v>
          </cell>
          <cell r="D54">
            <v>123.59</v>
          </cell>
          <cell r="E54">
            <v>70.808999999999997</v>
          </cell>
          <cell r="F54">
            <v>3.0350000000000001</v>
          </cell>
          <cell r="G54">
            <v>1</v>
          </cell>
          <cell r="H54">
            <v>30</v>
          </cell>
          <cell r="I54">
            <v>70.5</v>
          </cell>
          <cell r="J54">
            <v>0.3089999999999975</v>
          </cell>
          <cell r="K54">
            <v>10</v>
          </cell>
          <cell r="L54">
            <v>30</v>
          </cell>
          <cell r="M54">
            <v>0</v>
          </cell>
          <cell r="N54">
            <v>40</v>
          </cell>
          <cell r="R54">
            <v>20</v>
          </cell>
          <cell r="S54">
            <v>14.161799999999999</v>
          </cell>
          <cell r="T54">
            <v>10</v>
          </cell>
          <cell r="U54">
            <v>7.9816831193774807</v>
          </cell>
          <cell r="V54">
            <v>0.21430891553333617</v>
          </cell>
          <cell r="Y54">
            <v>10.808</v>
          </cell>
          <cell r="Z54">
            <v>9.5549999999999997</v>
          </cell>
          <cell r="AA54">
            <v>7.7927999999999997</v>
          </cell>
          <cell r="AB54">
            <v>0</v>
          </cell>
          <cell r="AC54" t="str">
            <v>костик</v>
          </cell>
          <cell r="AD54">
            <v>0</v>
          </cell>
        </row>
        <row r="55">
          <cell r="A55" t="str">
            <v>6759 МОЛОЧНЫЕ ГОСТ сос ц/о мгс 0.4кг 7шт.  ОСТАНКИНО</v>
          </cell>
          <cell r="B55" t="str">
            <v>шт</v>
          </cell>
          <cell r="C55">
            <v>73</v>
          </cell>
          <cell r="D55">
            <v>287</v>
          </cell>
          <cell r="E55">
            <v>149</v>
          </cell>
          <cell r="F55">
            <v>241</v>
          </cell>
          <cell r="G55">
            <v>0.4</v>
          </cell>
          <cell r="H55" t="e">
            <v>#N/A</v>
          </cell>
          <cell r="I55">
            <v>149</v>
          </cell>
          <cell r="J55">
            <v>0</v>
          </cell>
          <cell r="K55">
            <v>40</v>
          </cell>
          <cell r="L55">
            <v>0</v>
          </cell>
          <cell r="M55">
            <v>0</v>
          </cell>
          <cell r="N55">
            <v>0</v>
          </cell>
          <cell r="S55">
            <v>29.8</v>
          </cell>
          <cell r="U55">
            <v>9.4295302013422813</v>
          </cell>
          <cell r="V55">
            <v>8.0872483221476514</v>
          </cell>
          <cell r="Y55">
            <v>15.8</v>
          </cell>
          <cell r="Z55">
            <v>9.4</v>
          </cell>
          <cell r="AA55">
            <v>25</v>
          </cell>
          <cell r="AB55">
            <v>5</v>
          </cell>
          <cell r="AC55" t="str">
            <v>?</v>
          </cell>
          <cell r="AD55" t="e">
            <v>#N/A</v>
          </cell>
        </row>
        <row r="56">
          <cell r="A56" t="str">
            <v>6761 МОЛОЧНЫЕ ГОСТ сос ц/о мгс 1*4  ОСТАНКИНО</v>
          </cell>
          <cell r="B56" t="str">
            <v>кг</v>
          </cell>
          <cell r="C56">
            <v>28.925000000000001</v>
          </cell>
          <cell r="D56">
            <v>122.301</v>
          </cell>
          <cell r="E56">
            <v>53.423999999999999</v>
          </cell>
          <cell r="F56">
            <v>101.80500000000001</v>
          </cell>
          <cell r="G56">
            <v>1</v>
          </cell>
          <cell r="H56" t="e">
            <v>#N/A</v>
          </cell>
          <cell r="I56">
            <v>49.5</v>
          </cell>
          <cell r="J56">
            <v>3.9239999999999995</v>
          </cell>
          <cell r="K56">
            <v>20</v>
          </cell>
          <cell r="L56">
            <v>0</v>
          </cell>
          <cell r="M56">
            <v>0</v>
          </cell>
          <cell r="N56">
            <v>0</v>
          </cell>
          <cell r="S56">
            <v>10.684799999999999</v>
          </cell>
          <cell r="U56">
            <v>11.39983902365978</v>
          </cell>
          <cell r="V56">
            <v>9.5280211141060214</v>
          </cell>
          <cell r="Y56">
            <v>1.8455999999999999</v>
          </cell>
          <cell r="Z56">
            <v>3.2979999999999996</v>
          </cell>
          <cell r="AA56">
            <v>9.5291999999999994</v>
          </cell>
          <cell r="AB56">
            <v>-0.16800000000000001</v>
          </cell>
          <cell r="AC56" t="str">
            <v>?</v>
          </cell>
          <cell r="AD56" t="e">
            <v>#N/A</v>
          </cell>
        </row>
        <row r="57">
          <cell r="A57" t="str">
            <v>6762 СЛИВОЧНЫЕ сос ц/о мгс 0.41кг 8шт.  ОСТАНКИНО</v>
          </cell>
          <cell r="B57" t="str">
            <v>шт</v>
          </cell>
          <cell r="C57">
            <v>493</v>
          </cell>
          <cell r="D57">
            <v>315</v>
          </cell>
          <cell r="E57">
            <v>280</v>
          </cell>
          <cell r="F57">
            <v>515</v>
          </cell>
          <cell r="G57">
            <v>0.41</v>
          </cell>
          <cell r="H57" t="e">
            <v>#N/A</v>
          </cell>
          <cell r="I57">
            <v>299</v>
          </cell>
          <cell r="J57">
            <v>-19</v>
          </cell>
          <cell r="K57">
            <v>40</v>
          </cell>
          <cell r="L57">
            <v>0</v>
          </cell>
          <cell r="M57">
            <v>0</v>
          </cell>
          <cell r="N57">
            <v>0</v>
          </cell>
          <cell r="S57">
            <v>56</v>
          </cell>
          <cell r="U57">
            <v>9.9107142857142865</v>
          </cell>
          <cell r="V57">
            <v>9.1964285714285712</v>
          </cell>
          <cell r="Y57">
            <v>38.799999999999997</v>
          </cell>
          <cell r="Z57">
            <v>64.8</v>
          </cell>
          <cell r="AA57">
            <v>39</v>
          </cell>
          <cell r="AB57">
            <v>42</v>
          </cell>
          <cell r="AC57" t="str">
            <v>?</v>
          </cell>
          <cell r="AD57" t="e">
            <v>#N/A</v>
          </cell>
        </row>
        <row r="58">
          <cell r="A58" t="str">
            <v>6764 СЛИВОЧНЫЕ сос ц/о мгс 1*4  ОСТАНКИНО</v>
          </cell>
          <cell r="B58" t="str">
            <v>кг</v>
          </cell>
          <cell r="C58">
            <v>22.431999999999999</v>
          </cell>
          <cell r="D58">
            <v>124.6</v>
          </cell>
          <cell r="E58">
            <v>36.347999999999999</v>
          </cell>
          <cell r="F58">
            <v>111.839</v>
          </cell>
          <cell r="G58">
            <v>1</v>
          </cell>
          <cell r="H58" t="e">
            <v>#N/A</v>
          </cell>
          <cell r="I58">
            <v>34</v>
          </cell>
          <cell r="J58">
            <v>2.347999999999999</v>
          </cell>
          <cell r="K58">
            <v>20</v>
          </cell>
          <cell r="L58">
            <v>0</v>
          </cell>
          <cell r="M58">
            <v>0</v>
          </cell>
          <cell r="N58">
            <v>0</v>
          </cell>
          <cell r="S58">
            <v>7.2695999999999996</v>
          </cell>
          <cell r="U58">
            <v>18.135660834158688</v>
          </cell>
          <cell r="V58">
            <v>15.38447782546495</v>
          </cell>
          <cell r="Y58">
            <v>2.3117999999999999</v>
          </cell>
          <cell r="Z58">
            <v>2.7185999999999999</v>
          </cell>
          <cell r="AA58">
            <v>8.8056000000000001</v>
          </cell>
          <cell r="AB58">
            <v>3.056</v>
          </cell>
          <cell r="AC58" t="str">
            <v>?</v>
          </cell>
          <cell r="AD58" t="e">
            <v>#N/A</v>
          </cell>
        </row>
        <row r="59">
          <cell r="A59" t="str">
            <v>6765 РУБЛЕНЫЕ сос ц/о мгс 0.36кг 6шт.  ОСТАНКИНО</v>
          </cell>
          <cell r="B59" t="str">
            <v>шт</v>
          </cell>
          <cell r="C59">
            <v>161</v>
          </cell>
          <cell r="D59">
            <v>1407</v>
          </cell>
          <cell r="E59">
            <v>1208</v>
          </cell>
          <cell r="F59">
            <v>346</v>
          </cell>
          <cell r="G59">
            <v>0.36</v>
          </cell>
          <cell r="H59" t="e">
            <v>#N/A</v>
          </cell>
          <cell r="I59">
            <v>1229</v>
          </cell>
          <cell r="J59">
            <v>-21</v>
          </cell>
          <cell r="K59">
            <v>80</v>
          </cell>
          <cell r="L59">
            <v>0</v>
          </cell>
          <cell r="M59">
            <v>0</v>
          </cell>
          <cell r="N59">
            <v>800</v>
          </cell>
          <cell r="Q59">
            <v>320</v>
          </cell>
          <cell r="R59">
            <v>240</v>
          </cell>
          <cell r="S59">
            <v>241.6</v>
          </cell>
          <cell r="T59">
            <v>200</v>
          </cell>
          <cell r="U59">
            <v>8.2201986754966896</v>
          </cell>
          <cell r="V59">
            <v>1.4321192052980132</v>
          </cell>
          <cell r="Y59">
            <v>173.4</v>
          </cell>
          <cell r="Z59">
            <v>188.6</v>
          </cell>
          <cell r="AA59">
            <v>192.2</v>
          </cell>
          <cell r="AB59">
            <v>174</v>
          </cell>
          <cell r="AC59" t="str">
            <v>костик</v>
          </cell>
          <cell r="AD59" t="e">
            <v>#N/A</v>
          </cell>
        </row>
        <row r="60">
          <cell r="A60" t="str">
            <v>6767 РУБЛЕНЫЕ сос ц/о мгс 1*4  ОСТАНКИНО</v>
          </cell>
          <cell r="B60" t="str">
            <v>кг</v>
          </cell>
          <cell r="C60">
            <v>63.155999999999999</v>
          </cell>
          <cell r="D60">
            <v>130.79900000000001</v>
          </cell>
          <cell r="E60">
            <v>89.554000000000002</v>
          </cell>
          <cell r="F60">
            <v>121.17100000000001</v>
          </cell>
          <cell r="G60">
            <v>1</v>
          </cell>
          <cell r="H60" t="e">
            <v>#N/A</v>
          </cell>
          <cell r="I60">
            <v>87.2</v>
          </cell>
          <cell r="J60">
            <v>2.3539999999999992</v>
          </cell>
          <cell r="K60">
            <v>20</v>
          </cell>
          <cell r="L60">
            <v>0</v>
          </cell>
          <cell r="M60">
            <v>0</v>
          </cell>
          <cell r="N60">
            <v>0</v>
          </cell>
          <cell r="S60">
            <v>17.910800000000002</v>
          </cell>
          <cell r="T60">
            <v>10</v>
          </cell>
          <cell r="U60">
            <v>8.4402148424414314</v>
          </cell>
          <cell r="V60">
            <v>6.765247783460258</v>
          </cell>
          <cell r="Y60">
            <v>11.152200000000001</v>
          </cell>
          <cell r="Z60">
            <v>16.7196</v>
          </cell>
          <cell r="AA60">
            <v>13.5076</v>
          </cell>
          <cell r="AB60">
            <v>3.2429999999999999</v>
          </cell>
          <cell r="AC60" t="e">
            <v>#N/A</v>
          </cell>
          <cell r="AD60" t="e">
            <v>#N/A</v>
          </cell>
        </row>
        <row r="61">
          <cell r="A61" t="str">
            <v>6768 С СЫРОМ сос ц/о мгс 0.41кг 6шт.  ОСТАНКИНО</v>
          </cell>
          <cell r="B61" t="str">
            <v>шт</v>
          </cell>
          <cell r="C61">
            <v>-3</v>
          </cell>
          <cell r="D61">
            <v>509</v>
          </cell>
          <cell r="E61">
            <v>219</v>
          </cell>
          <cell r="F61">
            <v>234</v>
          </cell>
          <cell r="G61">
            <v>0.41</v>
          </cell>
          <cell r="H61" t="e">
            <v>#N/A</v>
          </cell>
          <cell r="I61">
            <v>220</v>
          </cell>
          <cell r="J61">
            <v>-1</v>
          </cell>
          <cell r="K61">
            <v>30</v>
          </cell>
          <cell r="L61">
            <v>0</v>
          </cell>
          <cell r="M61">
            <v>0</v>
          </cell>
          <cell r="N61">
            <v>0</v>
          </cell>
          <cell r="Q61">
            <v>30</v>
          </cell>
          <cell r="R61">
            <v>30</v>
          </cell>
          <cell r="S61">
            <v>43.8</v>
          </cell>
          <cell r="T61">
            <v>30</v>
          </cell>
          <cell r="U61">
            <v>8.082191780821919</v>
          </cell>
          <cell r="V61">
            <v>5.3424657534246576</v>
          </cell>
          <cell r="Y61">
            <v>58</v>
          </cell>
          <cell r="Z61">
            <v>42.4</v>
          </cell>
          <cell r="AA61">
            <v>57.4</v>
          </cell>
          <cell r="AB61">
            <v>32</v>
          </cell>
          <cell r="AC61" t="str">
            <v>костик</v>
          </cell>
          <cell r="AD61" t="e">
            <v>#N/A</v>
          </cell>
        </row>
        <row r="62">
          <cell r="A62" t="str">
            <v>6770 ИСПАНСКИЕ сос ц/о мгс 0.41кг 6шт.  ОСТАНКИНО</v>
          </cell>
          <cell r="B62" t="str">
            <v>шт</v>
          </cell>
          <cell r="C62">
            <v>136</v>
          </cell>
          <cell r="D62">
            <v>136</v>
          </cell>
          <cell r="E62">
            <v>206</v>
          </cell>
          <cell r="F62">
            <v>61</v>
          </cell>
          <cell r="G62">
            <v>0.41</v>
          </cell>
          <cell r="H62" t="e">
            <v>#N/A</v>
          </cell>
          <cell r="I62">
            <v>211</v>
          </cell>
          <cell r="J62">
            <v>-5</v>
          </cell>
          <cell r="K62">
            <v>30</v>
          </cell>
          <cell r="L62">
            <v>30</v>
          </cell>
          <cell r="M62">
            <v>0</v>
          </cell>
          <cell r="N62">
            <v>120</v>
          </cell>
          <cell r="Q62">
            <v>30</v>
          </cell>
          <cell r="R62">
            <v>30</v>
          </cell>
          <cell r="S62">
            <v>41.2</v>
          </cell>
          <cell r="T62">
            <v>30</v>
          </cell>
          <cell r="U62">
            <v>8.0339805825242721</v>
          </cell>
          <cell r="V62">
            <v>1.4805825242718447</v>
          </cell>
          <cell r="Y62">
            <v>57.6</v>
          </cell>
          <cell r="Z62">
            <v>31.2</v>
          </cell>
          <cell r="AA62">
            <v>35</v>
          </cell>
          <cell r="AB62">
            <v>15</v>
          </cell>
          <cell r="AC62" t="str">
            <v>костик</v>
          </cell>
          <cell r="AD62" t="e">
            <v>#N/A</v>
          </cell>
        </row>
        <row r="63">
          <cell r="A63" t="str">
            <v>6773 САЛЯМИ Папа может п/к в/у 0,28кг 8шт.  ОСТАНКИНО</v>
          </cell>
          <cell r="B63" t="str">
            <v>шт</v>
          </cell>
          <cell r="C63">
            <v>55</v>
          </cell>
          <cell r="D63">
            <v>1189</v>
          </cell>
          <cell r="E63">
            <v>770</v>
          </cell>
          <cell r="F63">
            <v>470</v>
          </cell>
          <cell r="G63">
            <v>0.28000000000000003</v>
          </cell>
          <cell r="H63" t="e">
            <v>#N/A</v>
          </cell>
          <cell r="I63">
            <v>787</v>
          </cell>
          <cell r="J63">
            <v>-17</v>
          </cell>
          <cell r="K63">
            <v>120</v>
          </cell>
          <cell r="L63">
            <v>0</v>
          </cell>
          <cell r="M63">
            <v>0</v>
          </cell>
          <cell r="N63">
            <v>280</v>
          </cell>
          <cell r="Q63">
            <v>120</v>
          </cell>
          <cell r="R63">
            <v>160</v>
          </cell>
          <cell r="S63">
            <v>154</v>
          </cell>
          <cell r="T63">
            <v>120</v>
          </cell>
          <cell r="U63">
            <v>8.2467532467532472</v>
          </cell>
          <cell r="V63">
            <v>3.051948051948052</v>
          </cell>
          <cell r="Y63">
            <v>133.19999999999999</v>
          </cell>
          <cell r="Z63">
            <v>146.19999999999999</v>
          </cell>
          <cell r="AA63">
            <v>162</v>
          </cell>
          <cell r="AB63">
            <v>124</v>
          </cell>
          <cell r="AC63" t="str">
            <v>м10з</v>
          </cell>
          <cell r="AD63" t="e">
            <v>#N/A</v>
          </cell>
        </row>
        <row r="64">
          <cell r="A64" t="str">
            <v>6777 МЯСНЫЕ С ГОВЯДИНОЙ ПМ сос п/о мгс 0.4кг  ОСТАНКИНО</v>
          </cell>
          <cell r="B64" t="str">
            <v>шт</v>
          </cell>
          <cell r="C64">
            <v>232</v>
          </cell>
          <cell r="D64">
            <v>3083</v>
          </cell>
          <cell r="E64">
            <v>1974</v>
          </cell>
          <cell r="F64">
            <v>1319</v>
          </cell>
          <cell r="G64">
            <v>0.4</v>
          </cell>
          <cell r="H64" t="e">
            <v>#N/A</v>
          </cell>
          <cell r="I64">
            <v>1994</v>
          </cell>
          <cell r="J64">
            <v>-20</v>
          </cell>
          <cell r="K64">
            <v>400</v>
          </cell>
          <cell r="L64">
            <v>0</v>
          </cell>
          <cell r="M64">
            <v>0</v>
          </cell>
          <cell r="N64">
            <v>720</v>
          </cell>
          <cell r="Q64">
            <v>120</v>
          </cell>
          <cell r="R64">
            <v>400</v>
          </cell>
          <cell r="S64">
            <v>394.8</v>
          </cell>
          <cell r="T64">
            <v>320</v>
          </cell>
          <cell r="U64">
            <v>8.3054711246200608</v>
          </cell>
          <cell r="V64">
            <v>3.3409321175278621</v>
          </cell>
          <cell r="Y64">
            <v>387.8</v>
          </cell>
          <cell r="Z64">
            <v>391.6</v>
          </cell>
          <cell r="AA64">
            <v>437</v>
          </cell>
          <cell r="AB64">
            <v>357</v>
          </cell>
          <cell r="AC64" t="str">
            <v>м122з</v>
          </cell>
          <cell r="AD64" t="e">
            <v>#N/A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-20</v>
          </cell>
          <cell r="D65">
            <v>1004</v>
          </cell>
          <cell r="E65">
            <v>691</v>
          </cell>
          <cell r="F65">
            <v>279</v>
          </cell>
          <cell r="G65">
            <v>0.33</v>
          </cell>
          <cell r="H65" t="e">
            <v>#N/A</v>
          </cell>
          <cell r="I65">
            <v>713</v>
          </cell>
          <cell r="J65">
            <v>-22</v>
          </cell>
          <cell r="K65">
            <v>80</v>
          </cell>
          <cell r="L65">
            <v>0</v>
          </cell>
          <cell r="M65">
            <v>0</v>
          </cell>
          <cell r="N65">
            <v>280</v>
          </cell>
          <cell r="Q65">
            <v>240</v>
          </cell>
          <cell r="R65">
            <v>160</v>
          </cell>
          <cell r="S65">
            <v>138.19999999999999</v>
          </cell>
          <cell r="T65">
            <v>120</v>
          </cell>
          <cell r="U65">
            <v>8.3863965267727938</v>
          </cell>
          <cell r="V65">
            <v>2.0188133140376268</v>
          </cell>
          <cell r="Y65">
            <v>104</v>
          </cell>
          <cell r="Z65">
            <v>94</v>
          </cell>
          <cell r="AA65">
            <v>126</v>
          </cell>
          <cell r="AB65">
            <v>94</v>
          </cell>
          <cell r="AC65" t="str">
            <v>костик</v>
          </cell>
          <cell r="AD65" t="e">
            <v>#N/A</v>
          </cell>
        </row>
        <row r="66">
          <cell r="A66" t="str">
            <v>6786 ВЕНСКАЯ САЛЯМИ п/к в/у  ОСТАНКИНО</v>
          </cell>
          <cell r="B66" t="str">
            <v>кг</v>
          </cell>
          <cell r="C66">
            <v>7.7030000000000003</v>
          </cell>
          <cell r="E66">
            <v>3.99</v>
          </cell>
          <cell r="F66">
            <v>3.7130000000000001</v>
          </cell>
          <cell r="G66">
            <v>0</v>
          </cell>
          <cell r="H66" t="e">
            <v>#N/A</v>
          </cell>
          <cell r="I66">
            <v>4.26</v>
          </cell>
          <cell r="J66">
            <v>-0.26999999999999957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S66">
            <v>0.79800000000000004</v>
          </cell>
          <cell r="U66">
            <v>4.6528822055137846</v>
          </cell>
          <cell r="V66">
            <v>4.6528822055137846</v>
          </cell>
          <cell r="Y66">
            <v>3.6920000000000002</v>
          </cell>
          <cell r="Z66">
            <v>1.0596000000000001</v>
          </cell>
          <cell r="AA66">
            <v>0.86359999999999992</v>
          </cell>
          <cell r="AB66">
            <v>1.333</v>
          </cell>
          <cell r="AC66" t="str">
            <v>вывод</v>
          </cell>
          <cell r="AD66" t="e">
            <v>#N/A</v>
          </cell>
        </row>
        <row r="67">
          <cell r="A67" t="str">
            <v>6787 СЕРВЕЛАТ КРЕМЛЕВСКИЙ в/к в/у 0,33кг 8шт.  ОСТАНКИНО</v>
          </cell>
          <cell r="B67" t="str">
            <v>шт</v>
          </cell>
          <cell r="C67">
            <v>36</v>
          </cell>
          <cell r="D67">
            <v>568</v>
          </cell>
          <cell r="E67">
            <v>360</v>
          </cell>
          <cell r="F67">
            <v>262</v>
          </cell>
          <cell r="G67">
            <v>0.33</v>
          </cell>
          <cell r="H67" t="e">
            <v>#N/A</v>
          </cell>
          <cell r="I67">
            <v>372</v>
          </cell>
          <cell r="J67">
            <v>-12</v>
          </cell>
          <cell r="K67">
            <v>80</v>
          </cell>
          <cell r="L67">
            <v>0</v>
          </cell>
          <cell r="M67">
            <v>0</v>
          </cell>
          <cell r="N67">
            <v>120</v>
          </cell>
          <cell r="R67">
            <v>80</v>
          </cell>
          <cell r="S67">
            <v>72</v>
          </cell>
          <cell r="T67">
            <v>80</v>
          </cell>
          <cell r="U67">
            <v>8.6388888888888893</v>
          </cell>
          <cell r="V67">
            <v>3.6388888888888888</v>
          </cell>
          <cell r="Y67">
            <v>65.400000000000006</v>
          </cell>
          <cell r="Z67">
            <v>60.6</v>
          </cell>
          <cell r="AA67">
            <v>78.400000000000006</v>
          </cell>
          <cell r="AB67">
            <v>22</v>
          </cell>
          <cell r="AC67" t="str">
            <v>костик</v>
          </cell>
          <cell r="AD67" t="e">
            <v>#N/A</v>
          </cell>
        </row>
        <row r="68">
          <cell r="A68" t="str">
            <v>6788 СЕРВЕЛАТ КРЕМЛЕВСКИЙ в/к в/у  ОСТАНКИНО</v>
          </cell>
          <cell r="B68" t="str">
            <v>кг</v>
          </cell>
          <cell r="C68">
            <v>15.943</v>
          </cell>
          <cell r="E68">
            <v>3.335</v>
          </cell>
          <cell r="F68">
            <v>12.608000000000001</v>
          </cell>
          <cell r="G68">
            <v>0</v>
          </cell>
          <cell r="H68" t="e">
            <v>#N/A</v>
          </cell>
          <cell r="I68">
            <v>3.3</v>
          </cell>
          <cell r="J68">
            <v>3.5000000000000142E-2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0.66700000000000004</v>
          </cell>
          <cell r="U68">
            <v>18.902548725637182</v>
          </cell>
          <cell r="V68">
            <v>18.902548725637182</v>
          </cell>
          <cell r="Y68">
            <v>3.9701999999999997</v>
          </cell>
          <cell r="Z68">
            <v>1.8698000000000001</v>
          </cell>
          <cell r="AA68">
            <v>0.8076000000000001</v>
          </cell>
          <cell r="AB68">
            <v>-3.4000000000000002E-2</v>
          </cell>
          <cell r="AC68" t="str">
            <v>вывод</v>
          </cell>
          <cell r="AD68" t="e">
            <v>#N/A</v>
          </cell>
        </row>
        <row r="69">
          <cell r="A69" t="str">
            <v>6790 СЕРВЕЛАТ ЕВРОПЕЙСКИЙ в/к в/у  ОСТАНКИНО</v>
          </cell>
          <cell r="B69" t="str">
            <v>кг</v>
          </cell>
          <cell r="C69">
            <v>6.9450000000000003</v>
          </cell>
          <cell r="E69">
            <v>1.3280000000000001</v>
          </cell>
          <cell r="F69">
            <v>5.617</v>
          </cell>
          <cell r="G69">
            <v>0</v>
          </cell>
          <cell r="H69" t="e">
            <v>#N/A</v>
          </cell>
          <cell r="I69">
            <v>1</v>
          </cell>
          <cell r="J69">
            <v>0.32800000000000007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0.2656</v>
          </cell>
          <cell r="U69">
            <v>21.148343373493976</v>
          </cell>
          <cell r="V69">
            <v>21.148343373493976</v>
          </cell>
          <cell r="Y69">
            <v>1.4470000000000001</v>
          </cell>
          <cell r="Z69">
            <v>0.38839999999999997</v>
          </cell>
          <cell r="AA69">
            <v>0.73060000000000003</v>
          </cell>
          <cell r="AB69">
            <v>1.33</v>
          </cell>
          <cell r="AC69" t="str">
            <v>вывод</v>
          </cell>
          <cell r="AD69" t="e">
            <v>#N/A</v>
          </cell>
        </row>
        <row r="70">
          <cell r="A70" t="str">
            <v>6791 СЕРВЕЛАТ ПРЕМИУМ в/к в/у 0,33кг 8шт.  ОСТАНКИНО</v>
          </cell>
          <cell r="B70" t="str">
            <v>шт</v>
          </cell>
          <cell r="C70">
            <v>6</v>
          </cell>
          <cell r="D70">
            <v>1</v>
          </cell>
          <cell r="E70">
            <v>1</v>
          </cell>
          <cell r="F70">
            <v>6</v>
          </cell>
          <cell r="G70">
            <v>0.33</v>
          </cell>
          <cell r="H70" t="e">
            <v>#N/A</v>
          </cell>
          <cell r="I70">
            <v>25</v>
          </cell>
          <cell r="J70">
            <v>-24</v>
          </cell>
          <cell r="K70">
            <v>0</v>
          </cell>
          <cell r="L70">
            <v>0</v>
          </cell>
          <cell r="M70">
            <v>40</v>
          </cell>
          <cell r="N70">
            <v>0</v>
          </cell>
          <cell r="S70">
            <v>0.2</v>
          </cell>
          <cell r="U70">
            <v>230</v>
          </cell>
          <cell r="V70">
            <v>30</v>
          </cell>
          <cell r="Y70">
            <v>6.8</v>
          </cell>
          <cell r="Z70">
            <v>6.2</v>
          </cell>
          <cell r="AA70">
            <v>3.6</v>
          </cell>
          <cell r="AB70">
            <v>0</v>
          </cell>
          <cell r="AC70" t="str">
            <v>костик</v>
          </cell>
          <cell r="AD70" t="e">
            <v>#N/A</v>
          </cell>
        </row>
        <row r="71">
          <cell r="A71" t="str">
            <v>6793 БАЛЫКОВАЯ в/к в/у 0,33кг 8шт.  ОСТАНКИНО</v>
          </cell>
          <cell r="B71" t="str">
            <v>шт</v>
          </cell>
          <cell r="C71">
            <v>9</v>
          </cell>
          <cell r="D71">
            <v>1341</v>
          </cell>
          <cell r="E71">
            <v>1063</v>
          </cell>
          <cell r="F71">
            <v>263</v>
          </cell>
          <cell r="G71">
            <v>0.33</v>
          </cell>
          <cell r="H71" t="e">
            <v>#N/A</v>
          </cell>
          <cell r="I71">
            <v>1112</v>
          </cell>
          <cell r="J71">
            <v>-49</v>
          </cell>
          <cell r="K71">
            <v>200</v>
          </cell>
          <cell r="L71">
            <v>200</v>
          </cell>
          <cell r="M71">
            <v>0</v>
          </cell>
          <cell r="N71">
            <v>480</v>
          </cell>
          <cell r="Q71">
            <v>200</v>
          </cell>
          <cell r="R71">
            <v>240</v>
          </cell>
          <cell r="S71">
            <v>212.6</v>
          </cell>
          <cell r="T71">
            <v>200</v>
          </cell>
          <cell r="U71">
            <v>8.3866415804327374</v>
          </cell>
          <cell r="V71">
            <v>1.2370649106302916</v>
          </cell>
          <cell r="Y71">
            <v>120.6</v>
          </cell>
          <cell r="Z71">
            <v>140.6</v>
          </cell>
          <cell r="AA71">
            <v>67.599999999999994</v>
          </cell>
          <cell r="AB71">
            <v>162</v>
          </cell>
          <cell r="AC71" t="str">
            <v>костик</v>
          </cell>
          <cell r="AD71" t="e">
            <v>#N/A</v>
          </cell>
        </row>
        <row r="72">
          <cell r="A72" t="str">
            <v>6794 БАЛЫКОВАЯ в/к в/у  ОСТАНКИНО</v>
          </cell>
          <cell r="B72" t="str">
            <v>кг</v>
          </cell>
          <cell r="C72">
            <v>31.800999999999998</v>
          </cell>
          <cell r="D72">
            <v>31.681000000000001</v>
          </cell>
          <cell r="E72">
            <v>37.045000000000002</v>
          </cell>
          <cell r="F72">
            <v>26.437000000000001</v>
          </cell>
          <cell r="G72">
            <v>1</v>
          </cell>
          <cell r="H72" t="e">
            <v>#N/A</v>
          </cell>
          <cell r="I72">
            <v>36.4</v>
          </cell>
          <cell r="J72">
            <v>0.64500000000000313</v>
          </cell>
          <cell r="K72">
            <v>0</v>
          </cell>
          <cell r="L72">
            <v>0</v>
          </cell>
          <cell r="M72">
            <v>0</v>
          </cell>
          <cell r="N72">
            <v>20</v>
          </cell>
          <cell r="Q72">
            <v>10</v>
          </cell>
          <cell r="S72">
            <v>7.4090000000000007</v>
          </cell>
          <cell r="T72">
            <v>10</v>
          </cell>
          <cell r="U72">
            <v>8.9670670805776744</v>
          </cell>
          <cell r="V72">
            <v>3.5682278310163311</v>
          </cell>
          <cell r="Y72">
            <v>0</v>
          </cell>
          <cell r="Z72">
            <v>0</v>
          </cell>
          <cell r="AA72">
            <v>0</v>
          </cell>
          <cell r="AB72">
            <v>10.663</v>
          </cell>
          <cell r="AC72" t="e">
            <v>#N/A</v>
          </cell>
          <cell r="AD72" t="e">
            <v>#N/A</v>
          </cell>
        </row>
        <row r="73">
          <cell r="A73" t="str">
            <v>6795 ОСТАНКИНСКАЯ в/к в/у 0,33кг 8шт.  ОСТАНКИНО</v>
          </cell>
          <cell r="B73" t="str">
            <v>шт</v>
          </cell>
          <cell r="C73">
            <v>33</v>
          </cell>
          <cell r="D73">
            <v>166</v>
          </cell>
          <cell r="E73">
            <v>107</v>
          </cell>
          <cell r="F73">
            <v>90</v>
          </cell>
          <cell r="G73">
            <v>0.33</v>
          </cell>
          <cell r="H73" t="e">
            <v>#N/A</v>
          </cell>
          <cell r="I73">
            <v>125</v>
          </cell>
          <cell r="J73">
            <v>-18</v>
          </cell>
          <cell r="K73">
            <v>40</v>
          </cell>
          <cell r="L73">
            <v>0</v>
          </cell>
          <cell r="M73">
            <v>0</v>
          </cell>
          <cell r="N73">
            <v>40</v>
          </cell>
          <cell r="S73">
            <v>21.4</v>
          </cell>
          <cell r="T73">
            <v>40</v>
          </cell>
          <cell r="U73">
            <v>9.813084112149534</v>
          </cell>
          <cell r="V73">
            <v>4.2056074766355147</v>
          </cell>
          <cell r="Y73">
            <v>17.8</v>
          </cell>
          <cell r="Z73">
            <v>15.8</v>
          </cell>
          <cell r="AA73">
            <v>23</v>
          </cell>
          <cell r="AB73">
            <v>5</v>
          </cell>
          <cell r="AC73" t="str">
            <v>костик</v>
          </cell>
          <cell r="AD73" t="e">
            <v>#N/A</v>
          </cell>
        </row>
        <row r="74">
          <cell r="A74" t="str">
            <v>6807 СЕРВЕЛАТ ЕВРОПЕЙСКИЙ в/к в/у 0,33кг 8шт.  ОСТАНКИНО</v>
          </cell>
          <cell r="B74" t="str">
            <v>шт</v>
          </cell>
          <cell r="C74">
            <v>120</v>
          </cell>
          <cell r="D74">
            <v>250</v>
          </cell>
          <cell r="E74">
            <v>320</v>
          </cell>
          <cell r="F74">
            <v>46</v>
          </cell>
          <cell r="G74">
            <v>0.33</v>
          </cell>
          <cell r="H74" t="e">
            <v>#N/A</v>
          </cell>
          <cell r="I74">
            <v>363</v>
          </cell>
          <cell r="J74">
            <v>-43</v>
          </cell>
          <cell r="K74">
            <v>80</v>
          </cell>
          <cell r="L74">
            <v>0</v>
          </cell>
          <cell r="M74">
            <v>0</v>
          </cell>
          <cell r="N74">
            <v>280</v>
          </cell>
          <cell r="Q74">
            <v>40</v>
          </cell>
          <cell r="R74">
            <v>40</v>
          </cell>
          <cell r="S74">
            <v>64</v>
          </cell>
          <cell r="T74">
            <v>40</v>
          </cell>
          <cell r="U74">
            <v>8.21875</v>
          </cell>
          <cell r="V74">
            <v>0.71875</v>
          </cell>
          <cell r="Y74">
            <v>36.799999999999997</v>
          </cell>
          <cell r="Z74">
            <v>53</v>
          </cell>
          <cell r="AA74">
            <v>34.4</v>
          </cell>
          <cell r="AB74">
            <v>25</v>
          </cell>
          <cell r="AC74" t="str">
            <v>костик</v>
          </cell>
          <cell r="AD74" t="e">
            <v>#N/A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327.72399999999999</v>
          </cell>
          <cell r="D75">
            <v>1467.6379999999999</v>
          </cell>
          <cell r="E75">
            <v>889.56600000000003</v>
          </cell>
          <cell r="F75">
            <v>435.50400000000002</v>
          </cell>
          <cell r="G75">
            <v>1</v>
          </cell>
          <cell r="H75" t="e">
            <v>#N/A</v>
          </cell>
          <cell r="I75">
            <v>847.7</v>
          </cell>
          <cell r="J75">
            <v>41.865999999999985</v>
          </cell>
          <cell r="K75">
            <v>120</v>
          </cell>
          <cell r="L75">
            <v>0</v>
          </cell>
          <cell r="M75">
            <v>0</v>
          </cell>
          <cell r="N75">
            <v>600</v>
          </cell>
          <cell r="R75">
            <v>180</v>
          </cell>
          <cell r="S75">
            <v>177.91320000000002</v>
          </cell>
          <cell r="T75">
            <v>150</v>
          </cell>
          <cell r="U75">
            <v>8.3495996924342872</v>
          </cell>
          <cell r="V75">
            <v>2.4478453538017413</v>
          </cell>
          <cell r="Y75">
            <v>187.29179999999999</v>
          </cell>
          <cell r="Z75">
            <v>183.24299999999999</v>
          </cell>
          <cell r="AA75">
            <v>176.09480000000002</v>
          </cell>
          <cell r="AB75">
            <v>209.23</v>
          </cell>
          <cell r="AC75" t="e">
            <v>#N/A</v>
          </cell>
          <cell r="AD75" t="e">
            <v>#N/A</v>
          </cell>
        </row>
        <row r="76">
          <cell r="A76" t="str">
            <v>6834 ПОСОЛЬСКАЯ ПМ с/к с/н в/у 1/100 10шт.  ОСТАНКИНО</v>
          </cell>
          <cell r="B76" t="str">
            <v>шт</v>
          </cell>
          <cell r="C76">
            <v>300</v>
          </cell>
          <cell r="D76">
            <v>1011</v>
          </cell>
          <cell r="E76">
            <v>1017</v>
          </cell>
          <cell r="F76">
            <v>248</v>
          </cell>
          <cell r="G76">
            <v>0.1</v>
          </cell>
          <cell r="H76" t="e">
            <v>#N/A</v>
          </cell>
          <cell r="I76">
            <v>1060</v>
          </cell>
          <cell r="J76">
            <v>-43</v>
          </cell>
          <cell r="K76">
            <v>110</v>
          </cell>
          <cell r="L76">
            <v>0</v>
          </cell>
          <cell r="M76">
            <v>0</v>
          </cell>
          <cell r="N76">
            <v>960</v>
          </cell>
          <cell r="R76">
            <v>200</v>
          </cell>
          <cell r="S76">
            <v>203.4</v>
          </cell>
          <cell r="T76">
            <v>170</v>
          </cell>
          <cell r="U76">
            <v>8.2989183874139627</v>
          </cell>
          <cell r="V76">
            <v>1.2192723697148475</v>
          </cell>
          <cell r="Y76">
            <v>145</v>
          </cell>
          <cell r="Z76">
            <v>183.6</v>
          </cell>
          <cell r="AA76">
            <v>164.4</v>
          </cell>
          <cell r="AB76">
            <v>101</v>
          </cell>
          <cell r="AC76" t="e">
            <v>#N/A</v>
          </cell>
          <cell r="AD76" t="e">
            <v>#N/A</v>
          </cell>
        </row>
        <row r="77">
          <cell r="A77" t="str">
            <v>6837 ФИЛЕЙНЫЕ Папа Может сос ц/о мгс 0.4кг  ОСТАНКИНО</v>
          </cell>
          <cell r="B77" t="str">
            <v>шт</v>
          </cell>
          <cell r="C77">
            <v>467</v>
          </cell>
          <cell r="D77">
            <v>2155</v>
          </cell>
          <cell r="E77">
            <v>1814</v>
          </cell>
          <cell r="F77">
            <v>774</v>
          </cell>
          <cell r="G77">
            <v>0.4</v>
          </cell>
          <cell r="H77" t="e">
            <v>#N/A</v>
          </cell>
          <cell r="I77">
            <v>1817</v>
          </cell>
          <cell r="J77">
            <v>-3</v>
          </cell>
          <cell r="K77">
            <v>400</v>
          </cell>
          <cell r="L77">
            <v>0</v>
          </cell>
          <cell r="M77">
            <v>0</v>
          </cell>
          <cell r="N77">
            <v>800</v>
          </cell>
          <cell r="Q77">
            <v>360</v>
          </cell>
          <cell r="R77">
            <v>400</v>
          </cell>
          <cell r="S77">
            <v>362.8</v>
          </cell>
          <cell r="T77">
            <v>320</v>
          </cell>
          <cell r="U77">
            <v>8.4178610804851157</v>
          </cell>
          <cell r="V77">
            <v>2.1334068357221607</v>
          </cell>
          <cell r="Y77">
            <v>119.6</v>
          </cell>
          <cell r="Z77">
            <v>325</v>
          </cell>
          <cell r="AA77">
            <v>286.39999999999998</v>
          </cell>
          <cell r="AB77">
            <v>244</v>
          </cell>
          <cell r="AC77" t="e">
            <v>#N/A</v>
          </cell>
          <cell r="AD77" t="e">
            <v>#N/A</v>
          </cell>
        </row>
        <row r="78">
          <cell r="A78" t="str">
            <v>6852 МОЛОЧНЫЕ ПРЕМИУМ ПМ сос п/о в/ у 1/350  ОСТАНКИНО</v>
          </cell>
          <cell r="B78" t="str">
            <v>шт</v>
          </cell>
          <cell r="C78">
            <v>372</v>
          </cell>
          <cell r="D78">
            <v>6879</v>
          </cell>
          <cell r="E78">
            <v>4341</v>
          </cell>
          <cell r="F78">
            <v>1828</v>
          </cell>
          <cell r="G78">
            <v>0.35</v>
          </cell>
          <cell r="H78" t="e">
            <v>#N/A</v>
          </cell>
          <cell r="I78">
            <v>4405</v>
          </cell>
          <cell r="J78">
            <v>-64</v>
          </cell>
          <cell r="K78">
            <v>800</v>
          </cell>
          <cell r="L78">
            <v>0</v>
          </cell>
          <cell r="M78">
            <v>1200</v>
          </cell>
          <cell r="N78">
            <v>1000</v>
          </cell>
          <cell r="Q78">
            <v>600</v>
          </cell>
          <cell r="R78">
            <v>1000</v>
          </cell>
          <cell r="S78">
            <v>868.2</v>
          </cell>
          <cell r="T78">
            <v>800</v>
          </cell>
          <cell r="U78">
            <v>8.3252706749596861</v>
          </cell>
          <cell r="V78">
            <v>2.1055056438608615</v>
          </cell>
          <cell r="Y78">
            <v>772.2</v>
          </cell>
          <cell r="Z78">
            <v>775.8</v>
          </cell>
          <cell r="AA78">
            <v>830.8</v>
          </cell>
          <cell r="AB78">
            <v>517</v>
          </cell>
          <cell r="AC78" t="str">
            <v>увел</v>
          </cell>
          <cell r="AD78" t="str">
            <v>к500</v>
          </cell>
        </row>
        <row r="79">
          <cell r="A79" t="str">
            <v>6853 МОЛОЧНЫЕ ПРЕМИУМ ПМ сос п/о мгс 1*6  ОСТАНКИНО</v>
          </cell>
          <cell r="B79" t="str">
            <v>кг</v>
          </cell>
          <cell r="C79">
            <v>-10.68</v>
          </cell>
          <cell r="D79">
            <v>449.41199999999998</v>
          </cell>
          <cell r="E79">
            <v>233.93799999999999</v>
          </cell>
          <cell r="F79">
            <v>171.29</v>
          </cell>
          <cell r="G79">
            <v>1</v>
          </cell>
          <cell r="H79" t="e">
            <v>#N/A</v>
          </cell>
          <cell r="I79">
            <v>237.3</v>
          </cell>
          <cell r="J79">
            <v>-3.3620000000000232</v>
          </cell>
          <cell r="K79">
            <v>40</v>
          </cell>
          <cell r="L79">
            <v>0</v>
          </cell>
          <cell r="M79">
            <v>0</v>
          </cell>
          <cell r="N79">
            <v>70</v>
          </cell>
          <cell r="R79">
            <v>70</v>
          </cell>
          <cell r="S79">
            <v>46.787599999999998</v>
          </cell>
          <cell r="T79">
            <v>40</v>
          </cell>
          <cell r="U79">
            <v>8.3631133035248659</v>
          </cell>
          <cell r="V79">
            <v>3.661012746967145</v>
          </cell>
          <cell r="Y79">
            <v>39.585000000000001</v>
          </cell>
          <cell r="Z79">
            <v>35.8782</v>
          </cell>
          <cell r="AA79">
            <v>51.391200000000005</v>
          </cell>
          <cell r="AB79">
            <v>33.670999999999999</v>
          </cell>
          <cell r="AC79" t="str">
            <v>костик</v>
          </cell>
          <cell r="AD79" t="str">
            <v>к40</v>
          </cell>
        </row>
        <row r="80">
          <cell r="A80" t="str">
            <v>6854 МОЛОЧНЫЕ ПРЕМИУМ ПМ сос п/о мгс 0.6кг  ОСТАНКИНО</v>
          </cell>
          <cell r="B80" t="str">
            <v>шт</v>
          </cell>
          <cell r="C80">
            <v>31</v>
          </cell>
          <cell r="D80">
            <v>1176</v>
          </cell>
          <cell r="E80">
            <v>625</v>
          </cell>
          <cell r="F80">
            <v>343</v>
          </cell>
          <cell r="G80">
            <v>0.6</v>
          </cell>
          <cell r="H80" t="e">
            <v>#N/A</v>
          </cell>
          <cell r="I80">
            <v>657</v>
          </cell>
          <cell r="J80">
            <v>-32</v>
          </cell>
          <cell r="K80">
            <v>120</v>
          </cell>
          <cell r="L80">
            <v>0</v>
          </cell>
          <cell r="M80">
            <v>0</v>
          </cell>
          <cell r="N80">
            <v>360</v>
          </cell>
          <cell r="R80">
            <v>120</v>
          </cell>
          <cell r="S80">
            <v>125</v>
          </cell>
          <cell r="T80">
            <v>120</v>
          </cell>
          <cell r="U80">
            <v>8.5039999999999996</v>
          </cell>
          <cell r="V80">
            <v>2.7440000000000002</v>
          </cell>
          <cell r="Y80">
            <v>105.4</v>
          </cell>
          <cell r="Z80">
            <v>96.4</v>
          </cell>
          <cell r="AA80">
            <v>119.8</v>
          </cell>
          <cell r="AB80">
            <v>110</v>
          </cell>
          <cell r="AC80" t="str">
            <v>костик</v>
          </cell>
          <cell r="AD80" t="e">
            <v>#N/A</v>
          </cell>
        </row>
        <row r="81">
          <cell r="A81" t="str">
            <v>6861 ДОМАШНИЙ РЕЦЕПТ Коровино вар п/о  ОСТАНКИНО</v>
          </cell>
          <cell r="B81" t="str">
            <v>кг</v>
          </cell>
          <cell r="C81">
            <v>95.668999999999997</v>
          </cell>
          <cell r="D81">
            <v>1495.614</v>
          </cell>
          <cell r="E81">
            <v>885</v>
          </cell>
          <cell r="F81">
            <v>596</v>
          </cell>
          <cell r="G81">
            <v>1</v>
          </cell>
          <cell r="H81" t="e">
            <v>#N/A</v>
          </cell>
          <cell r="I81">
            <v>848.1</v>
          </cell>
          <cell r="J81">
            <v>36.899999999999977</v>
          </cell>
          <cell r="K81">
            <v>160</v>
          </cell>
          <cell r="L81">
            <v>0</v>
          </cell>
          <cell r="M81">
            <v>0</v>
          </cell>
          <cell r="N81">
            <v>400</v>
          </cell>
          <cell r="R81">
            <v>180</v>
          </cell>
          <cell r="S81">
            <v>177</v>
          </cell>
          <cell r="T81">
            <v>200</v>
          </cell>
          <cell r="U81">
            <v>8.6779661016949152</v>
          </cell>
          <cell r="V81">
            <v>3.3672316384180792</v>
          </cell>
          <cell r="Y81">
            <v>159</v>
          </cell>
          <cell r="Z81">
            <v>160.19999999999999</v>
          </cell>
          <cell r="AA81">
            <v>193.8</v>
          </cell>
          <cell r="AB81">
            <v>193.51300000000001</v>
          </cell>
          <cell r="AC81" t="e">
            <v>#N/A</v>
          </cell>
          <cell r="AD81" t="e">
            <v>#N/A</v>
          </cell>
        </row>
        <row r="82">
          <cell r="A82" t="str">
            <v>6862 ДОМАШНИЙ РЕЦЕПТ СО ШПИК. Коровино вар п/о  ОСТАНКИНО</v>
          </cell>
          <cell r="B82" t="str">
            <v>кг</v>
          </cell>
          <cell r="C82">
            <v>57.182000000000002</v>
          </cell>
          <cell r="D82">
            <v>71.147999999999996</v>
          </cell>
          <cell r="E82">
            <v>75.103999999999999</v>
          </cell>
          <cell r="F82">
            <v>53.225999999999999</v>
          </cell>
          <cell r="G82">
            <v>1</v>
          </cell>
          <cell r="H82" t="e">
            <v>#N/A</v>
          </cell>
          <cell r="I82">
            <v>76.5</v>
          </cell>
          <cell r="J82">
            <v>-1.3960000000000008</v>
          </cell>
          <cell r="K82">
            <v>10</v>
          </cell>
          <cell r="L82">
            <v>0</v>
          </cell>
          <cell r="M82">
            <v>0</v>
          </cell>
          <cell r="N82">
            <v>40</v>
          </cell>
          <cell r="R82">
            <v>10</v>
          </cell>
          <cell r="S82">
            <v>15.020799999999999</v>
          </cell>
          <cell r="T82">
            <v>20</v>
          </cell>
          <cell r="U82">
            <v>8.8694343843204084</v>
          </cell>
          <cell r="V82">
            <v>3.543486365573072</v>
          </cell>
          <cell r="Y82">
            <v>15.635</v>
          </cell>
          <cell r="Z82">
            <v>18.116</v>
          </cell>
          <cell r="AA82">
            <v>15.9422</v>
          </cell>
          <cell r="AB82">
            <v>15.516</v>
          </cell>
          <cell r="AC82" t="e">
            <v>#N/A</v>
          </cell>
          <cell r="AD82" t="e">
            <v>#N/A</v>
          </cell>
        </row>
        <row r="83">
          <cell r="A83" t="str">
            <v>6865 ВЕТЧ.НЕЖНАЯ Коровино п/о  ОСТАНКИНО</v>
          </cell>
          <cell r="B83" t="str">
            <v>кг</v>
          </cell>
          <cell r="C83">
            <v>128.035</v>
          </cell>
          <cell r="D83">
            <v>461.92500000000001</v>
          </cell>
          <cell r="E83">
            <v>377.84</v>
          </cell>
          <cell r="F83">
            <v>209.06100000000001</v>
          </cell>
          <cell r="G83">
            <v>1</v>
          </cell>
          <cell r="H83" t="e">
            <v>#N/A</v>
          </cell>
          <cell r="I83">
            <v>376.6</v>
          </cell>
          <cell r="J83">
            <v>1.2399999999999523</v>
          </cell>
          <cell r="K83">
            <v>70</v>
          </cell>
          <cell r="L83">
            <v>0</v>
          </cell>
          <cell r="M83">
            <v>0</v>
          </cell>
          <cell r="N83">
            <v>30</v>
          </cell>
          <cell r="Q83">
            <v>150</v>
          </cell>
          <cell r="R83">
            <v>100</v>
          </cell>
          <cell r="S83">
            <v>75.567999999999998</v>
          </cell>
          <cell r="T83">
            <v>80</v>
          </cell>
          <cell r="U83">
            <v>8.4567674147787422</v>
          </cell>
          <cell r="V83">
            <v>2.7665281600677538</v>
          </cell>
          <cell r="Y83">
            <v>86.418399999999991</v>
          </cell>
          <cell r="Z83">
            <v>61.234000000000002</v>
          </cell>
          <cell r="AA83">
            <v>72.672200000000004</v>
          </cell>
          <cell r="AB83">
            <v>39.396000000000001</v>
          </cell>
          <cell r="AC83" t="e">
            <v>#N/A</v>
          </cell>
          <cell r="AD83" t="str">
            <v>зв90</v>
          </cell>
        </row>
        <row r="84">
          <cell r="A84" t="str">
            <v>6870 С ГОВЯДИНОЙ СН сос п/о мгс 1*6  ОСТАНКИНО</v>
          </cell>
          <cell r="B84" t="str">
            <v>кг</v>
          </cell>
          <cell r="C84">
            <v>19.645</v>
          </cell>
          <cell r="D84">
            <v>266.34300000000002</v>
          </cell>
          <cell r="E84">
            <v>102.26600000000001</v>
          </cell>
          <cell r="F84">
            <v>134.85900000000001</v>
          </cell>
          <cell r="G84">
            <v>1</v>
          </cell>
          <cell r="H84" t="e">
            <v>#N/A</v>
          </cell>
          <cell r="I84">
            <v>109.5</v>
          </cell>
          <cell r="J84">
            <v>-7.2339999999999947</v>
          </cell>
          <cell r="K84">
            <v>30</v>
          </cell>
          <cell r="L84">
            <v>0</v>
          </cell>
          <cell r="M84">
            <v>0</v>
          </cell>
          <cell r="N84">
            <v>0</v>
          </cell>
          <cell r="S84">
            <v>20.453200000000002</v>
          </cell>
          <cell r="T84">
            <v>10</v>
          </cell>
          <cell r="U84">
            <v>8.5492245712162394</v>
          </cell>
          <cell r="V84">
            <v>6.5935403751002282</v>
          </cell>
          <cell r="Y84">
            <v>29.337</v>
          </cell>
          <cell r="Z84">
            <v>23.650600000000001</v>
          </cell>
          <cell r="AA84">
            <v>33.406799999999997</v>
          </cell>
          <cell r="AB84">
            <v>32.784999999999997</v>
          </cell>
          <cell r="AC84" t="str">
            <v>костик</v>
          </cell>
          <cell r="AD84" t="e">
            <v>#N/A</v>
          </cell>
        </row>
        <row r="85">
          <cell r="A85" t="str">
            <v>6919 БЕКОН с/к с/н в/у 1/180 10шт.  ОСТАНКИНО</v>
          </cell>
          <cell r="B85" t="str">
            <v>шт</v>
          </cell>
          <cell r="C85">
            <v>80</v>
          </cell>
          <cell r="D85">
            <v>775</v>
          </cell>
          <cell r="E85">
            <v>600</v>
          </cell>
          <cell r="F85">
            <v>237</v>
          </cell>
          <cell r="G85">
            <v>0.18</v>
          </cell>
          <cell r="H85" t="e">
            <v>#N/A</v>
          </cell>
          <cell r="I85">
            <v>682</v>
          </cell>
          <cell r="J85">
            <v>-82</v>
          </cell>
          <cell r="K85">
            <v>100</v>
          </cell>
          <cell r="L85">
            <v>0</v>
          </cell>
          <cell r="M85">
            <v>0</v>
          </cell>
          <cell r="N85">
            <v>400</v>
          </cell>
          <cell r="Q85">
            <v>50</v>
          </cell>
          <cell r="R85">
            <v>120</v>
          </cell>
          <cell r="S85">
            <v>120</v>
          </cell>
          <cell r="T85">
            <v>90</v>
          </cell>
          <cell r="U85">
            <v>8.3083333333333336</v>
          </cell>
          <cell r="V85">
            <v>1.9750000000000001</v>
          </cell>
          <cell r="Y85">
            <v>78.8</v>
          </cell>
          <cell r="Z85">
            <v>100.4</v>
          </cell>
          <cell r="AA85">
            <v>111.6</v>
          </cell>
          <cell r="AB85">
            <v>62</v>
          </cell>
          <cell r="AC85" t="str">
            <v>костик</v>
          </cell>
          <cell r="AD85" t="e">
            <v>#N/A</v>
          </cell>
        </row>
        <row r="86">
          <cell r="A86" t="str">
            <v>БОНУС ДОМАШНИЙ РЕЦЕПТ Коровино 0.5кг 8шт. (6305)</v>
          </cell>
          <cell r="B86" t="str">
            <v>шт</v>
          </cell>
          <cell r="C86">
            <v>2</v>
          </cell>
          <cell r="D86">
            <v>70</v>
          </cell>
          <cell r="E86">
            <v>43</v>
          </cell>
          <cell r="F86">
            <v>29</v>
          </cell>
          <cell r="G86">
            <v>0</v>
          </cell>
          <cell r="H86" t="e">
            <v>#N/A</v>
          </cell>
          <cell r="I86">
            <v>43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8.6</v>
          </cell>
          <cell r="U86">
            <v>3.3720930232558142</v>
          </cell>
          <cell r="V86">
            <v>3.3720930232558142</v>
          </cell>
          <cell r="Y86">
            <v>0</v>
          </cell>
          <cell r="Z86">
            <v>2.2000000000000002</v>
          </cell>
          <cell r="AA86">
            <v>10.6</v>
          </cell>
          <cell r="AB86">
            <v>4</v>
          </cell>
          <cell r="AC86" t="e">
            <v>#N/A</v>
          </cell>
          <cell r="AD86" t="e">
            <v>#N/A</v>
          </cell>
        </row>
        <row r="87">
          <cell r="A87" t="str">
            <v>БОНУС ДОМАШНИЙ РЕЦЕПТ Коровино вар п/о (5324)</v>
          </cell>
          <cell r="B87" t="str">
            <v>кг</v>
          </cell>
          <cell r="C87">
            <v>64.608000000000004</v>
          </cell>
          <cell r="D87">
            <v>20</v>
          </cell>
          <cell r="E87">
            <v>48.884</v>
          </cell>
          <cell r="F87">
            <v>35.723999999999997</v>
          </cell>
          <cell r="G87">
            <v>0</v>
          </cell>
          <cell r="H87" t="e">
            <v>#N/A</v>
          </cell>
          <cell r="I87">
            <v>50</v>
          </cell>
          <cell r="J87">
            <v>-1.1159999999999997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9.7767999999999997</v>
          </cell>
          <cell r="U87">
            <v>3.653956304721381</v>
          </cell>
          <cell r="V87">
            <v>3.653956304721381</v>
          </cell>
          <cell r="Y87">
            <v>0</v>
          </cell>
          <cell r="Z87">
            <v>1.1788000000000001</v>
          </cell>
          <cell r="AA87">
            <v>6.3344000000000005</v>
          </cell>
          <cell r="AB87">
            <v>17.853999999999999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471</v>
          </cell>
          <cell r="D88">
            <v>202</v>
          </cell>
          <cell r="E88">
            <v>275</v>
          </cell>
          <cell r="F88">
            <v>397</v>
          </cell>
          <cell r="G88">
            <v>0</v>
          </cell>
          <cell r="H88">
            <v>0</v>
          </cell>
          <cell r="I88">
            <v>276</v>
          </cell>
          <cell r="J88">
            <v>-1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55</v>
          </cell>
          <cell r="U88">
            <v>7.2181818181818178</v>
          </cell>
          <cell r="V88">
            <v>7.2181818181818178</v>
          </cell>
          <cell r="Y88">
            <v>39.200000000000003</v>
          </cell>
          <cell r="Z88">
            <v>40.799999999999997</v>
          </cell>
          <cell r="AA88">
            <v>54.2</v>
          </cell>
          <cell r="AB88">
            <v>62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279.22399999999999</v>
          </cell>
          <cell r="D89">
            <v>401.07499999999999</v>
          </cell>
          <cell r="E89">
            <v>349.23599999999999</v>
          </cell>
          <cell r="F89">
            <v>331.06299999999999</v>
          </cell>
          <cell r="G89">
            <v>0</v>
          </cell>
          <cell r="H89">
            <v>0</v>
          </cell>
          <cell r="I89">
            <v>339</v>
          </cell>
          <cell r="J89">
            <v>10.23599999999999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69.847200000000001</v>
          </cell>
          <cell r="U89">
            <v>4.7398177736544911</v>
          </cell>
          <cell r="V89">
            <v>4.7398177736544911</v>
          </cell>
          <cell r="Y89">
            <v>85.799400000000006</v>
          </cell>
          <cell r="Z89">
            <v>67.008200000000002</v>
          </cell>
          <cell r="AA89">
            <v>55.6616</v>
          </cell>
          <cell r="AB89">
            <v>118.22499999999999</v>
          </cell>
          <cell r="AC89">
            <v>0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14.08.2024 - 20.08.2024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676.47900000000004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665.96799999999996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2229.5970000000002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2.6059999999999999</v>
          </cell>
          <cell r="F10">
            <v>272.11</v>
          </cell>
        </row>
        <row r="11">
          <cell r="A11" t="str">
            <v xml:space="preserve"> 022  Колбаса Вязанка со шпиком, вектор 0,5кг, ПОКОМ</v>
          </cell>
          <cell r="D11">
            <v>9</v>
          </cell>
          <cell r="F11">
            <v>423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997</v>
          </cell>
          <cell r="F12">
            <v>4024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1351</v>
          </cell>
          <cell r="F14">
            <v>5843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3028</v>
          </cell>
          <cell r="F15">
            <v>8018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</v>
          </cell>
          <cell r="F16">
            <v>388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357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476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1616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96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10</v>
          </cell>
          <cell r="F26">
            <v>934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237</v>
          </cell>
          <cell r="F27">
            <v>547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43</v>
          </cell>
          <cell r="F28">
            <v>691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</v>
          </cell>
          <cell r="F29">
            <v>1095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</v>
          </cell>
          <cell r="F30">
            <v>557.33100000000002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7.5</v>
          </cell>
          <cell r="F31">
            <v>6127.5259999999998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484.68299999999999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3.25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0.8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2.8</v>
          </cell>
          <cell r="F35">
            <v>658.47500000000002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130.114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2.4</v>
          </cell>
          <cell r="F37">
            <v>350.45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0.8</v>
          </cell>
          <cell r="F38">
            <v>297.07400000000001</v>
          </cell>
        </row>
        <row r="39">
          <cell r="A39" t="str">
            <v xml:space="preserve"> 240  Колбаса Салями охотничья, ВЕС. ПОКОМ</v>
          </cell>
          <cell r="D39">
            <v>0.3</v>
          </cell>
          <cell r="F39">
            <v>40.363999999999997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2.8</v>
          </cell>
          <cell r="F40">
            <v>672.62699999999995</v>
          </cell>
        </row>
        <row r="41">
          <cell r="A41" t="str">
            <v xml:space="preserve"> 247  Сардельки Нежные, ВЕС.  ПОКОМ</v>
          </cell>
          <cell r="D41">
            <v>2.5979999999999999</v>
          </cell>
          <cell r="F41">
            <v>188.45699999999999</v>
          </cell>
        </row>
        <row r="42">
          <cell r="A42" t="str">
            <v xml:space="preserve"> 248  Сардельки Сочные ТМ Особый рецепт,   ПОКОМ</v>
          </cell>
          <cell r="D42">
            <v>2.6</v>
          </cell>
          <cell r="F42">
            <v>235.11199999999999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3.9</v>
          </cell>
          <cell r="F43">
            <v>1353.413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F44">
            <v>110.852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1.3</v>
          </cell>
          <cell r="F45">
            <v>276.58999999999997</v>
          </cell>
        </row>
        <row r="46">
          <cell r="A46" t="str">
            <v xml:space="preserve"> 263  Шпикачки Стародворские, ВЕС.  ПОКОМ</v>
          </cell>
          <cell r="F46">
            <v>133.12799999999999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6.7</v>
          </cell>
          <cell r="F47">
            <v>305.33600000000001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251.881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7.7</v>
          </cell>
          <cell r="F49">
            <v>256.08199999999999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11</v>
          </cell>
          <cell r="F50">
            <v>1329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1379</v>
          </cell>
          <cell r="F51">
            <v>4624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2813</v>
          </cell>
          <cell r="F52">
            <v>7051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5</v>
          </cell>
        </row>
        <row r="54">
          <cell r="A54" t="str">
            <v xml:space="preserve"> 283  Сосиски Сочинки, ВЕС, ТМ Стародворье ПОКОМ</v>
          </cell>
          <cell r="F54">
            <v>860.34100000000001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3</v>
          </cell>
          <cell r="F55">
            <v>1045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18</v>
          </cell>
          <cell r="F56">
            <v>1731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F57">
            <v>236.976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18</v>
          </cell>
          <cell r="F58">
            <v>2819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15</v>
          </cell>
          <cell r="F59">
            <v>4354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120.952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229.767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18</v>
          </cell>
          <cell r="F62">
            <v>1740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18</v>
          </cell>
          <cell r="F63">
            <v>2483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13</v>
          </cell>
          <cell r="F64">
            <v>1668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22.6</v>
          </cell>
          <cell r="F65">
            <v>536.21500000000003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7.84</v>
          </cell>
          <cell r="F66">
            <v>1142.482</v>
          </cell>
        </row>
        <row r="67">
          <cell r="A67" t="str">
            <v xml:space="preserve"> 316  Колбаса Нежная ТМ Зареченские ВЕС  ПОКОМ</v>
          </cell>
          <cell r="D67">
            <v>16.899999999999999</v>
          </cell>
          <cell r="F67">
            <v>147.21199999999999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13.1</v>
          </cell>
          <cell r="F68">
            <v>57.643999999999998</v>
          </cell>
        </row>
        <row r="69">
          <cell r="A69" t="str">
            <v xml:space="preserve"> 318  Сосиски Датские ТМ Зареченские, ВЕС  ПОКОМ</v>
          </cell>
          <cell r="D69">
            <v>46.8</v>
          </cell>
          <cell r="F69">
            <v>3356.4670000000001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3025</v>
          </cell>
          <cell r="F70">
            <v>6996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5.9</v>
          </cell>
          <cell r="F71">
            <v>85.75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10.5</v>
          </cell>
          <cell r="F72">
            <v>59.488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1227</v>
          </cell>
          <cell r="F73">
            <v>5348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12</v>
          </cell>
          <cell r="F74">
            <v>1792</v>
          </cell>
        </row>
        <row r="75">
          <cell r="A75" t="str">
            <v xml:space="preserve"> 328  Сардельки Сочинки Стародворье ТМ  0,4 кг ПОКОМ</v>
          </cell>
          <cell r="D75">
            <v>8</v>
          </cell>
          <cell r="F75">
            <v>764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</v>
          </cell>
          <cell r="F76">
            <v>674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5.2080000000000002</v>
          </cell>
          <cell r="F77">
            <v>808.15300000000002</v>
          </cell>
        </row>
        <row r="78">
          <cell r="A78" t="str">
            <v xml:space="preserve"> 334  Паштет Любительский ТМ Стародворье ламистер 0,1 кг  ПОКОМ</v>
          </cell>
          <cell r="F78">
            <v>716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278.76799999999997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1696</v>
          </cell>
          <cell r="F80">
            <v>5270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12</v>
          </cell>
          <cell r="F81">
            <v>3289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3.8</v>
          </cell>
          <cell r="F82">
            <v>524.03499999999997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3</v>
          </cell>
          <cell r="F83">
            <v>387.81099999999998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4</v>
          </cell>
          <cell r="F84">
            <v>867.14599999999996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4.8099999999999996</v>
          </cell>
          <cell r="F85">
            <v>467.67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182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343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5</v>
          </cell>
          <cell r="F88">
            <v>479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2.6</v>
          </cell>
          <cell r="F90">
            <v>309.56599999999997</v>
          </cell>
        </row>
        <row r="91">
          <cell r="A91" t="str">
            <v xml:space="preserve"> 367 Колбаса Балыкбургская с мраморным балыком и кориандра. 0,03кг нарезка ТМ Баварушка  ПОКОМ</v>
          </cell>
          <cell r="F91">
            <v>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5</v>
          </cell>
          <cell r="F92">
            <v>755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5</v>
          </cell>
          <cell r="F93">
            <v>1500</v>
          </cell>
        </row>
        <row r="94">
          <cell r="A94" t="str">
            <v xml:space="preserve"> 381 Колбаса Филейбургская с ароматными пряностями 0,03 кг с/в ТМ Баварушка  ПОКОМ</v>
          </cell>
          <cell r="F94">
            <v>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19</v>
          </cell>
          <cell r="F95">
            <v>1766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14</v>
          </cell>
          <cell r="F96">
            <v>921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6</v>
          </cell>
          <cell r="F97">
            <v>1070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692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F99">
            <v>374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1409</v>
          </cell>
          <cell r="F100">
            <v>5584</v>
          </cell>
        </row>
        <row r="101">
          <cell r="A101" t="str">
            <v xml:space="preserve"> 411  Колбаса Муромская ТМ Зареченские в оболочке полиамид ВЕС ПОКОМ</v>
          </cell>
          <cell r="D101">
            <v>5.2</v>
          </cell>
          <cell r="F101">
            <v>101.45399999999999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5210</v>
          </cell>
          <cell r="F102">
            <v>13014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F103">
            <v>56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</v>
          </cell>
          <cell r="F104">
            <v>148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7</v>
          </cell>
          <cell r="F105">
            <v>760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3</v>
          </cell>
          <cell r="F106">
            <v>542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7</v>
          </cell>
          <cell r="F107">
            <v>880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18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5</v>
          </cell>
          <cell r="F109">
            <v>347</v>
          </cell>
        </row>
        <row r="110">
          <cell r="A110" t="str">
            <v xml:space="preserve"> 423  Колбаса Сервелат Рижский ТМ Зареченские ТС Зареченские продукты, 0,28 кг срез ПОКОМ</v>
          </cell>
          <cell r="D110">
            <v>27</v>
          </cell>
          <cell r="F110">
            <v>139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F111">
            <v>7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609.404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F113">
            <v>20</v>
          </cell>
        </row>
        <row r="114">
          <cell r="A114" t="str">
            <v xml:space="preserve"> 429  Колбаса Нежная со шпиком.ТС Зареченские продукты в оболочке полиамид ВЕС ПОКОМ</v>
          </cell>
          <cell r="D114">
            <v>10.4</v>
          </cell>
          <cell r="F114">
            <v>71.200999999999993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8</v>
          </cell>
          <cell r="F115">
            <v>805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D116">
            <v>2.9</v>
          </cell>
          <cell r="F116">
            <v>392.37700000000001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11</v>
          </cell>
          <cell r="F117">
            <v>702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256.35199999999998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222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233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F121">
            <v>246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2</v>
          </cell>
          <cell r="F122">
            <v>443</v>
          </cell>
        </row>
        <row r="123">
          <cell r="A123" t="str">
            <v xml:space="preserve"> 448  Сосиски Сливушки по-венски ТМ Вязанка. 0,3 кг ПОКОМ</v>
          </cell>
          <cell r="F123">
            <v>414</v>
          </cell>
        </row>
        <row r="124">
          <cell r="A124" t="str">
            <v xml:space="preserve"> 449  Колбаса Дугушка Стародворская ВЕС ТС Дугушка ПОКОМ</v>
          </cell>
          <cell r="F124">
            <v>505.32499999999999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7.05</v>
          </cell>
          <cell r="F125">
            <v>4013.93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F126">
            <v>15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22.05</v>
          </cell>
          <cell r="F127">
            <v>6888.2790000000005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27.5</v>
          </cell>
          <cell r="F128">
            <v>5219.8180000000002</v>
          </cell>
        </row>
        <row r="129">
          <cell r="A129" t="str">
            <v xml:space="preserve"> 459  Колбаса Докторская Филейная 0,5кг ТМ Особый рецепт  ПОКОМ</v>
          </cell>
          <cell r="F129">
            <v>1</v>
          </cell>
        </row>
        <row r="130">
          <cell r="A130" t="str">
            <v xml:space="preserve"> 465  Колбаса Филейная оригинальная ВЕС 0,8кг ТМ Особый рецепт в оболочке полиамид  ПОКОМ</v>
          </cell>
          <cell r="F130">
            <v>339.2</v>
          </cell>
        </row>
        <row r="131">
          <cell r="A131" t="str">
            <v xml:space="preserve"> 467  Колбаса Филейная 0,5кг ТМ Особый рецепт  ПОКОМ</v>
          </cell>
          <cell r="D131">
            <v>5</v>
          </cell>
          <cell r="F131">
            <v>185</v>
          </cell>
        </row>
        <row r="132">
          <cell r="A132" t="str">
            <v xml:space="preserve"> 472  Колбаса Молочная ВЕС ТМ Зареченские  ПОКОМ</v>
          </cell>
          <cell r="D132">
            <v>5.2</v>
          </cell>
          <cell r="F132">
            <v>127.908</v>
          </cell>
        </row>
        <row r="133">
          <cell r="A133" t="str">
            <v xml:space="preserve"> 473  Ветчина Рубленая ВЕС ТМ Зареченские  ПОКОМ</v>
          </cell>
          <cell r="D133">
            <v>13</v>
          </cell>
          <cell r="F133">
            <v>92.353999999999999</v>
          </cell>
        </row>
        <row r="134">
          <cell r="A134" t="str">
            <v xml:space="preserve"> 474  Колбаса Молочная 0,4кг ТМ Зареченские  ПОКОМ</v>
          </cell>
          <cell r="D134">
            <v>24</v>
          </cell>
          <cell r="F134">
            <v>120</v>
          </cell>
        </row>
        <row r="135">
          <cell r="A135" t="str">
            <v xml:space="preserve"> 475  Колбаса Нежная 0,4кг ТМ Зареченские  ПОКОМ</v>
          </cell>
          <cell r="D135">
            <v>20</v>
          </cell>
          <cell r="F135">
            <v>120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13</v>
          </cell>
          <cell r="F136">
            <v>88</v>
          </cell>
        </row>
        <row r="137">
          <cell r="A137" t="str">
            <v xml:space="preserve"> 477  Ветчина Рубленая 0,4кг ТМ Зареченские  ПОКОМ</v>
          </cell>
          <cell r="D137">
            <v>22</v>
          </cell>
          <cell r="F137">
            <v>95</v>
          </cell>
        </row>
        <row r="138">
          <cell r="A138" t="str">
            <v xml:space="preserve"> 478  Сардельки Зареченские ВЕС ТМ Зареченские  ПОКОМ</v>
          </cell>
          <cell r="D138">
            <v>19.5</v>
          </cell>
          <cell r="F138">
            <v>86.402000000000001</v>
          </cell>
        </row>
        <row r="139">
          <cell r="A139" t="str">
            <v xml:space="preserve"> 479  Шпикачки Зареченские ВЕС ТМ Зареченские  ПОКОМ</v>
          </cell>
          <cell r="D139">
            <v>18.2</v>
          </cell>
          <cell r="F139">
            <v>116.358</v>
          </cell>
        </row>
        <row r="140">
          <cell r="A140" t="str">
            <v xml:space="preserve"> 481  Колбаса Филейная оригинальная ВЕС 1,87кг ТМ Особый рецепт большой батон  ПОКОМ</v>
          </cell>
          <cell r="F140">
            <v>3.8010000000000002</v>
          </cell>
        </row>
        <row r="141">
          <cell r="A141" t="str">
            <v xml:space="preserve"> 486  Колбаски Бюргерсы с сыром 0,27кг ТМ Баварушка  ПОКОМ</v>
          </cell>
          <cell r="F141">
            <v>42</v>
          </cell>
        </row>
        <row r="142">
          <cell r="A142" t="str">
            <v>3215 ВЕТЧ.МЯСНАЯ Папа может п/о 0.4кг 8шт.    ОСТАНКИНО</v>
          </cell>
          <cell r="D142">
            <v>422</v>
          </cell>
          <cell r="F142">
            <v>422</v>
          </cell>
        </row>
        <row r="143">
          <cell r="A143" t="str">
            <v>3812 СОЧНЫЕ сос п/о мгс 2*2  ОСТАНКИНО</v>
          </cell>
          <cell r="D143">
            <v>2405.6</v>
          </cell>
          <cell r="F143">
            <v>2405.6</v>
          </cell>
        </row>
        <row r="144">
          <cell r="A144" t="str">
            <v>4063 МЯСНАЯ Папа может вар п/о_Л   ОСТАНКИНО</v>
          </cell>
          <cell r="D144">
            <v>2149.25</v>
          </cell>
          <cell r="F144">
            <v>2149.25</v>
          </cell>
        </row>
        <row r="145">
          <cell r="A145" t="str">
            <v>4117 ЭКСТРА Папа может с/к в/у_Л   ОСТАНКИНО</v>
          </cell>
          <cell r="D145">
            <v>72.400000000000006</v>
          </cell>
          <cell r="F145">
            <v>72.400000000000006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161.94999999999999</v>
          </cell>
          <cell r="F146">
            <v>161.94999999999999</v>
          </cell>
        </row>
        <row r="147">
          <cell r="A147" t="str">
            <v>4813 ФИЛЕЙНАЯ Папа может вар п/о_Л   ОСТАНКИНО</v>
          </cell>
          <cell r="D147">
            <v>653.79999999999995</v>
          </cell>
          <cell r="F147">
            <v>653.79999999999995</v>
          </cell>
        </row>
        <row r="148">
          <cell r="A148" t="str">
            <v>4993 САЛЯМИ ИТАЛЬЯНСКАЯ с/к в/у 1/250*8_120c ОСТАНКИНО</v>
          </cell>
          <cell r="D148">
            <v>573</v>
          </cell>
          <cell r="F148">
            <v>573</v>
          </cell>
        </row>
        <row r="149">
          <cell r="A149" t="str">
            <v>5246 ДОКТОРСКАЯ ПРЕМИУМ вар б/о мгс_30с ОСТАНКИНО</v>
          </cell>
          <cell r="D149">
            <v>93.9</v>
          </cell>
          <cell r="F149">
            <v>93.9</v>
          </cell>
        </row>
        <row r="150">
          <cell r="A150" t="str">
            <v>5341 СЕРВЕЛАТ ОХОТНИЧИЙ в/к в/у  ОСТАНКИНО</v>
          </cell>
          <cell r="D150">
            <v>539.85</v>
          </cell>
          <cell r="F150">
            <v>539.85</v>
          </cell>
        </row>
        <row r="151">
          <cell r="A151" t="str">
            <v>5483 ЭКСТРА Папа может с/к в/у 1/250 8шт.   ОСТАНКИНО</v>
          </cell>
          <cell r="D151">
            <v>1207</v>
          </cell>
          <cell r="F151">
            <v>1207</v>
          </cell>
        </row>
        <row r="152">
          <cell r="A152" t="str">
            <v>5544 Сервелат Финский в/к в/у_45с НОВАЯ ОСТАНКИНО</v>
          </cell>
          <cell r="D152">
            <v>1150.45</v>
          </cell>
          <cell r="F152">
            <v>1150.45</v>
          </cell>
        </row>
        <row r="153">
          <cell r="A153" t="str">
            <v>5682 САЛЯМИ МЕЛКОЗЕРНЕНАЯ с/к в/у 1/120_60с   ОСТАНКИНО</v>
          </cell>
          <cell r="D153">
            <v>4110</v>
          </cell>
          <cell r="F153">
            <v>4110</v>
          </cell>
        </row>
        <row r="154">
          <cell r="A154" t="str">
            <v>5698 СЫТНЫЕ Папа может сар б/о мгс 1*3_Маяк  ОСТАНКИНО</v>
          </cell>
          <cell r="D154">
            <v>486.3</v>
          </cell>
          <cell r="F154">
            <v>486.3</v>
          </cell>
        </row>
        <row r="155">
          <cell r="A155" t="str">
            <v>5706 АРОМАТНАЯ Папа может с/к в/у 1/250 8шт.  ОСТАНКИНО</v>
          </cell>
          <cell r="D155">
            <v>1334</v>
          </cell>
          <cell r="F155">
            <v>1334</v>
          </cell>
        </row>
        <row r="156">
          <cell r="A156" t="str">
            <v>5708 ПОСОЛЬСКАЯ Папа может с/к в/у ОСТАНКИНО</v>
          </cell>
          <cell r="D156">
            <v>60.2</v>
          </cell>
          <cell r="F156">
            <v>60.2</v>
          </cell>
        </row>
        <row r="157">
          <cell r="A157" t="str">
            <v>5820 СЛИВОЧНЫЕ Папа может сос п/о мгс 2*2_45с   ОСТАНКИНО</v>
          </cell>
          <cell r="D157">
            <v>226.7</v>
          </cell>
          <cell r="F157">
            <v>226.7</v>
          </cell>
        </row>
        <row r="158">
          <cell r="A158" t="str">
            <v>5851 ЭКСТРА Папа может вар п/о   ОСТАНКИНО</v>
          </cell>
          <cell r="D158">
            <v>377.75</v>
          </cell>
          <cell r="F158">
            <v>377.75</v>
          </cell>
        </row>
        <row r="159">
          <cell r="A159" t="str">
            <v>5931 ОХОТНИЧЬЯ Папа может с/к в/у 1/220 8шт.   ОСТАНКИНО</v>
          </cell>
          <cell r="D159">
            <v>1399</v>
          </cell>
          <cell r="F159">
            <v>1399</v>
          </cell>
        </row>
        <row r="160">
          <cell r="A160" t="str">
            <v>5992 ВРЕМЯ ОКРОШКИ Папа может вар п/о 0.4кг   ОСТАНКИНО</v>
          </cell>
          <cell r="D160">
            <v>1144</v>
          </cell>
          <cell r="F160">
            <v>1144</v>
          </cell>
        </row>
        <row r="161">
          <cell r="A161" t="str">
            <v>6004 РАГУ СВИНОЕ 1кг 8шт.зам_120с ОСТАНКИНО</v>
          </cell>
          <cell r="D161">
            <v>67</v>
          </cell>
          <cell r="F161">
            <v>67</v>
          </cell>
        </row>
        <row r="162">
          <cell r="A162" t="str">
            <v>6069 ФИЛЕЙНЫЕ Папа может сос ц/о мгс 0.33кг  ОСТАНКИНО</v>
          </cell>
          <cell r="D162">
            <v>6</v>
          </cell>
          <cell r="F162">
            <v>6</v>
          </cell>
        </row>
        <row r="163">
          <cell r="A163" t="str">
            <v>6113 СОЧНЫЕ сос п/о мгс 1*6_Ашан  ОСТАНКИНО</v>
          </cell>
          <cell r="D163">
            <v>2816.3</v>
          </cell>
          <cell r="F163">
            <v>2816.3</v>
          </cell>
        </row>
        <row r="164">
          <cell r="A164" t="str">
            <v>6206 СВИНИНА ПО-ДОМАШНЕМУ к/в мл/к в/у 0.3кг  ОСТАНКИНО</v>
          </cell>
          <cell r="D164">
            <v>743</v>
          </cell>
          <cell r="F164">
            <v>743</v>
          </cell>
        </row>
        <row r="165">
          <cell r="A165" t="str">
            <v>6228 МЯСНОЕ АССОРТИ к/з с/н мгс 1/90 10шт.  ОСТАНКИНО</v>
          </cell>
          <cell r="D165">
            <v>678</v>
          </cell>
          <cell r="F165">
            <v>678</v>
          </cell>
        </row>
        <row r="166">
          <cell r="A166" t="str">
            <v>6247 ДОМАШНЯЯ Папа может вар п/о 0,4кг 8шт.  ОСТАНКИНО</v>
          </cell>
          <cell r="D166">
            <v>272</v>
          </cell>
          <cell r="F166">
            <v>272</v>
          </cell>
        </row>
        <row r="167">
          <cell r="A167" t="str">
            <v>6268 ГОВЯЖЬЯ Папа может вар п/о 0,4кг 8 шт.  ОСТАНКИНО</v>
          </cell>
          <cell r="D167">
            <v>464</v>
          </cell>
          <cell r="F167">
            <v>464</v>
          </cell>
        </row>
        <row r="168">
          <cell r="A168" t="str">
            <v>6303 МЯСНЫЕ Папа может сос п/о мгс 1.5*3  ОСТАНКИНО</v>
          </cell>
          <cell r="D168">
            <v>608</v>
          </cell>
          <cell r="F168">
            <v>608</v>
          </cell>
        </row>
        <row r="169">
          <cell r="A169" t="str">
            <v>6325 ДОКТОРСКАЯ ПРЕМИУМ вар п/о 0.4кг 8шт.  ОСТАНКИНО</v>
          </cell>
          <cell r="D169">
            <v>1168</v>
          </cell>
          <cell r="F169">
            <v>1168</v>
          </cell>
        </row>
        <row r="170">
          <cell r="A170" t="str">
            <v>6333 МЯСНАЯ Папа может вар п/о 0.4кг 8шт.  ОСТАНКИНО</v>
          </cell>
          <cell r="D170">
            <v>7248</v>
          </cell>
          <cell r="F170">
            <v>7248</v>
          </cell>
        </row>
        <row r="171">
          <cell r="A171" t="str">
            <v>6340 ДОМАШНИЙ РЕЦЕПТ Коровино 0.5кг 8шт.  ОСТАНКИНО</v>
          </cell>
          <cell r="D171">
            <v>1237</v>
          </cell>
          <cell r="F171">
            <v>1239</v>
          </cell>
        </row>
        <row r="172">
          <cell r="A172" t="str">
            <v>6341 ДОМАШНИЙ РЕЦЕПТ СО ШПИКОМ Коровино 0.5кг  ОСТАНКИНО</v>
          </cell>
          <cell r="D172">
            <v>94</v>
          </cell>
          <cell r="F172">
            <v>94</v>
          </cell>
        </row>
        <row r="173">
          <cell r="A173" t="str">
            <v>6353 ЭКСТРА Папа может вар п/о 0.4кг 8шт.  ОСТАНКИНО</v>
          </cell>
          <cell r="D173">
            <v>2740</v>
          </cell>
          <cell r="F173">
            <v>2740</v>
          </cell>
        </row>
        <row r="174">
          <cell r="A174" t="str">
            <v>6392 ФИЛЕЙНАЯ Папа может вар п/о 0.4кг. ОСТАНКИНО</v>
          </cell>
          <cell r="D174">
            <v>5563</v>
          </cell>
          <cell r="F174">
            <v>5563</v>
          </cell>
        </row>
        <row r="175">
          <cell r="A175" t="str">
            <v>6426 КЛАССИЧЕСКАЯ ПМ вар п/о 0.3кг 8шт.  ОСТАНКИНО</v>
          </cell>
          <cell r="D175">
            <v>1680</v>
          </cell>
          <cell r="F175">
            <v>1680</v>
          </cell>
        </row>
        <row r="176">
          <cell r="A176" t="str">
            <v>6453 ЭКСТРА Папа может с/к с/н в/у 1/100 14шт.   ОСТАНКИНО</v>
          </cell>
          <cell r="D176">
            <v>3359</v>
          </cell>
          <cell r="F176">
            <v>3359</v>
          </cell>
        </row>
        <row r="177">
          <cell r="A177" t="str">
            <v>6454 АРОМАТНАЯ с/к с/н в/у 1/100 14шт.  ОСТАНКИНО</v>
          </cell>
          <cell r="D177">
            <v>2775</v>
          </cell>
          <cell r="F177">
            <v>2775</v>
          </cell>
        </row>
        <row r="178">
          <cell r="A178" t="str">
            <v>6459 СЕРВЕЛАТ ШВЕЙЦАРСК. в/к с/н в/у 1/100*10  ОСТАНКИНО</v>
          </cell>
          <cell r="D178">
            <v>26</v>
          </cell>
          <cell r="F178">
            <v>26</v>
          </cell>
        </row>
        <row r="179">
          <cell r="A179" t="str">
            <v>6470 ВЕТЧ.МРАМОРНАЯ в/у_45с  ОСТАНКИНО</v>
          </cell>
          <cell r="D179">
            <v>8.6999999999999993</v>
          </cell>
          <cell r="F179">
            <v>8.6999999999999993</v>
          </cell>
        </row>
        <row r="180">
          <cell r="A180" t="str">
            <v>6527 ШПИКАЧКИ СОЧНЫЕ ПМ сар б/о мгс 1*3 45с ОСТАНКИНО</v>
          </cell>
          <cell r="D180">
            <v>583.20000000000005</v>
          </cell>
          <cell r="F180">
            <v>583.20000000000005</v>
          </cell>
        </row>
        <row r="181">
          <cell r="A181" t="str">
            <v>6528 ШПИКАЧКИ СОЧНЫЕ ПМ сар б/о мгс 0.4кг 45с  ОСТАНКИНО</v>
          </cell>
          <cell r="D181">
            <v>151</v>
          </cell>
          <cell r="F181">
            <v>151</v>
          </cell>
        </row>
        <row r="182">
          <cell r="A182" t="str">
            <v>6586 МРАМОРНАЯ И БАЛЫКОВАЯ в/к с/н мгс 1/90 ОСТАНКИНО</v>
          </cell>
          <cell r="D182">
            <v>342</v>
          </cell>
          <cell r="F182">
            <v>342</v>
          </cell>
        </row>
        <row r="183">
          <cell r="A183" t="str">
            <v>6602 БАВАРСКИЕ ПМ сос ц/о мгс 0,35кг 8шт.  ОСТАНКИНО</v>
          </cell>
          <cell r="D183">
            <v>331</v>
          </cell>
          <cell r="F183">
            <v>331</v>
          </cell>
        </row>
        <row r="184">
          <cell r="A184" t="str">
            <v>6661 СОЧНЫЙ ГРИЛЬ ПМ сос п/о мгс 1.5*4_Маяк  ОСТАНКИНО</v>
          </cell>
          <cell r="D184">
            <v>91</v>
          </cell>
          <cell r="F184">
            <v>91</v>
          </cell>
        </row>
        <row r="185">
          <cell r="A185" t="str">
            <v>6666 БОЯНСКАЯ Папа может п/к в/у 0,28кг 8 шт. ОСТАНКИНО</v>
          </cell>
          <cell r="D185">
            <v>1845</v>
          </cell>
          <cell r="F185">
            <v>1845</v>
          </cell>
        </row>
        <row r="186">
          <cell r="A186" t="str">
            <v>6683 СЕРВЕЛАТ ЗЕРНИСТЫЙ ПМ в/к в/у 0,35кг  ОСТАНКИНО</v>
          </cell>
          <cell r="D186">
            <v>4793</v>
          </cell>
          <cell r="F186">
            <v>4793</v>
          </cell>
        </row>
        <row r="187">
          <cell r="A187" t="str">
            <v>6684 СЕРВЕЛАТ КАРЕЛЬСКИЙ ПМ в/к в/у 0.28кг  ОСТАНКИНО</v>
          </cell>
          <cell r="D187">
            <v>3609</v>
          </cell>
          <cell r="F187">
            <v>3609</v>
          </cell>
        </row>
        <row r="188">
          <cell r="A188" t="str">
            <v>6689 СЕРВЕЛАТ ОХОТНИЧИЙ ПМ в/к в/у 0,35кг 8шт  ОСТАНКИНО</v>
          </cell>
          <cell r="D188">
            <v>5486</v>
          </cell>
          <cell r="F188">
            <v>5486</v>
          </cell>
        </row>
        <row r="189">
          <cell r="A189" t="str">
            <v>6697 СЕРВЕЛАТ ФИНСКИЙ ПМ в/к в/у 0,35кг 8шт.  ОСТАНКИНО</v>
          </cell>
          <cell r="D189">
            <v>7788</v>
          </cell>
          <cell r="F189">
            <v>7788</v>
          </cell>
        </row>
        <row r="190">
          <cell r="A190" t="str">
            <v>6713 СОЧНЫЙ ГРИЛЬ ПМ сос п/о мгс 0.41кг 8шт.  ОСТАНКИНО</v>
          </cell>
          <cell r="D190">
            <v>2179</v>
          </cell>
          <cell r="F190">
            <v>2199</v>
          </cell>
        </row>
        <row r="191">
          <cell r="A191" t="str">
            <v>6722 СОЧНЫЕ ПМ сос п/о мгс 0,41кг 10шт.  ОСТАНКИНО</v>
          </cell>
          <cell r="D191">
            <v>9219</v>
          </cell>
          <cell r="F191">
            <v>9219</v>
          </cell>
        </row>
        <row r="192">
          <cell r="A192" t="str">
            <v>6726 СЛИВОЧНЫЕ ПМ сос п/о мгс 0.41кг 10шт.  ОСТАНКИНО</v>
          </cell>
          <cell r="D192">
            <v>4705</v>
          </cell>
          <cell r="F192">
            <v>4705</v>
          </cell>
        </row>
        <row r="193">
          <cell r="A193" t="str">
            <v>6747 РУССКАЯ ПРЕМИУМ ПМ вар ф/о в/у  ОСТАНКИНО</v>
          </cell>
          <cell r="D193">
            <v>49.5</v>
          </cell>
          <cell r="F193">
            <v>49.5</v>
          </cell>
        </row>
        <row r="194">
          <cell r="A194" t="str">
            <v>6759 МОЛОЧНЫЕ ГОСТ сос ц/о мгс 0.4кг 7шт.  ОСТАНКИНО</v>
          </cell>
          <cell r="D194">
            <v>93</v>
          </cell>
          <cell r="F194">
            <v>93</v>
          </cell>
        </row>
        <row r="195">
          <cell r="A195" t="str">
            <v>6761 МОЛОЧНЫЕ ГОСТ сос ц/о мгс 1*4  ОСТАНКИНО</v>
          </cell>
          <cell r="D195">
            <v>24.5</v>
          </cell>
          <cell r="F195">
            <v>24.5</v>
          </cell>
        </row>
        <row r="196">
          <cell r="A196" t="str">
            <v>6762 СЛИВОЧНЫЕ сос ц/о мгс 0.41кг 8шт.  ОСТАНКИНО</v>
          </cell>
          <cell r="D196">
            <v>282</v>
          </cell>
          <cell r="F196">
            <v>282</v>
          </cell>
        </row>
        <row r="197">
          <cell r="A197" t="str">
            <v>6764 СЛИВОЧНЫЕ сос ц/о мгс 1*4  ОСТАНКИНО</v>
          </cell>
          <cell r="D197">
            <v>27</v>
          </cell>
          <cell r="F197">
            <v>27</v>
          </cell>
        </row>
        <row r="198">
          <cell r="A198" t="str">
            <v>6765 РУБЛЕНЫЕ сос ц/о мгс 0.36кг 6шт.  ОСТАНКИНО</v>
          </cell>
          <cell r="D198">
            <v>1191</v>
          </cell>
          <cell r="F198">
            <v>1191</v>
          </cell>
        </row>
        <row r="199">
          <cell r="A199" t="str">
            <v>6767 РУБЛЕНЫЕ сос ц/о мгс 1*4  ОСТАНКИНО</v>
          </cell>
          <cell r="D199">
            <v>73.2</v>
          </cell>
          <cell r="F199">
            <v>73.2</v>
          </cell>
        </row>
        <row r="200">
          <cell r="A200" t="str">
            <v>6768 С СЫРОМ сос ц/о мгс 0.41кг 6шт.  ОСТАНКИНО</v>
          </cell>
          <cell r="D200">
            <v>253</v>
          </cell>
          <cell r="F200">
            <v>253</v>
          </cell>
        </row>
        <row r="201">
          <cell r="A201" t="str">
            <v>6770 ИСПАНСКИЕ сос ц/о мгс 0.41кг 6шт.  ОСТАНКИНО</v>
          </cell>
          <cell r="D201">
            <v>185</v>
          </cell>
          <cell r="F201">
            <v>185</v>
          </cell>
        </row>
        <row r="202">
          <cell r="A202" t="str">
            <v>6773 САЛЯМИ Папа может п/к в/у 0,28кг 8шт.  ОСТАНКИНО</v>
          </cell>
          <cell r="D202">
            <v>747</v>
          </cell>
          <cell r="F202">
            <v>747</v>
          </cell>
        </row>
        <row r="203">
          <cell r="A203" t="str">
            <v>6777 МЯСНЫЕ С ГОВЯДИНОЙ ПМ сос п/о мгс 0.4кг  ОСТАНКИНО</v>
          </cell>
          <cell r="D203">
            <v>1972</v>
          </cell>
          <cell r="F203">
            <v>1972</v>
          </cell>
        </row>
        <row r="204">
          <cell r="A204" t="str">
            <v>6785 ВЕНСКАЯ САЛЯМИ п/к в/у 0.33кг 8шт.  ОСТАНКИНО</v>
          </cell>
          <cell r="D204">
            <v>760</v>
          </cell>
          <cell r="F204">
            <v>760</v>
          </cell>
        </row>
        <row r="205">
          <cell r="A205" t="str">
            <v>6786 ВЕНСКАЯ САЛЯМИ п/к в/у  ОСТАНКИНО</v>
          </cell>
          <cell r="D205">
            <v>13.5</v>
          </cell>
          <cell r="F205">
            <v>13.5</v>
          </cell>
        </row>
        <row r="206">
          <cell r="A206" t="str">
            <v>6787 СЕРВЕЛАТ КРЕМЛЕВСКИЙ в/к в/у 0,33кг 8шт.  ОСТАНКИНО</v>
          </cell>
          <cell r="D206">
            <v>327</v>
          </cell>
          <cell r="F206">
            <v>327</v>
          </cell>
        </row>
        <row r="207">
          <cell r="A207" t="str">
            <v>6788 СЕРВЕЛАТ КРЕМЛЕВСКИЙ в/к в/у  ОСТАНКИНО</v>
          </cell>
          <cell r="D207">
            <v>5.8</v>
          </cell>
          <cell r="F207">
            <v>5.8</v>
          </cell>
        </row>
        <row r="208">
          <cell r="A208" t="str">
            <v>6790 СЕРВЕЛАТ ЕВРОПЕЙСКИЙ в/к в/у  ОСТАНКИНО</v>
          </cell>
          <cell r="D208">
            <v>1.4</v>
          </cell>
          <cell r="F208">
            <v>1.4</v>
          </cell>
        </row>
        <row r="209">
          <cell r="A209" t="str">
            <v>6791 СЕРВЕЛАТ ПРЕМИУМ в/к в/у 0,33кг 8шт.  ОСТАНКИНО</v>
          </cell>
          <cell r="D209">
            <v>16</v>
          </cell>
          <cell r="F209">
            <v>16</v>
          </cell>
        </row>
        <row r="210">
          <cell r="A210" t="str">
            <v>6793 БАЛЫКОВАЯ в/к в/у 0,33кг 8шт.  ОСТАНКИНО</v>
          </cell>
          <cell r="D210">
            <v>1141</v>
          </cell>
          <cell r="F210">
            <v>1141</v>
          </cell>
        </row>
        <row r="211">
          <cell r="A211" t="str">
            <v>6794 БАЛЫКОВАЯ в/к в/у  ОСТАНКИНО</v>
          </cell>
          <cell r="D211">
            <v>34.6</v>
          </cell>
          <cell r="F211">
            <v>34.6</v>
          </cell>
        </row>
        <row r="212">
          <cell r="A212" t="str">
            <v>6795 ОСТАНКИНСКАЯ в/к в/у 0,33кг 8шт.  ОСТАНКИНО</v>
          </cell>
          <cell r="D212">
            <v>85</v>
          </cell>
          <cell r="F212">
            <v>85</v>
          </cell>
        </row>
        <row r="213">
          <cell r="A213" t="str">
            <v>6807 СЕРВЕЛАТ ЕВРОПЕЙСКИЙ в/к в/у 0,33кг 8шт.  ОСТАНКИНО</v>
          </cell>
          <cell r="D213">
            <v>292</v>
          </cell>
          <cell r="F213">
            <v>292</v>
          </cell>
        </row>
        <row r="214">
          <cell r="A214" t="str">
            <v>6829 МОЛОЧНЫЕ КЛАССИЧЕСКИЕ сос п/о мгс 2*4_С  ОСТАНКИНО</v>
          </cell>
          <cell r="D214">
            <v>881.4</v>
          </cell>
          <cell r="F214">
            <v>881.4</v>
          </cell>
        </row>
        <row r="215">
          <cell r="A215" t="str">
            <v>6834 ПОСОЛЬСКАЯ ПМ с/к с/н в/у 1/100 10шт.  ОСТАНКИНО</v>
          </cell>
          <cell r="D215">
            <v>942</v>
          </cell>
          <cell r="F215">
            <v>942</v>
          </cell>
        </row>
        <row r="216">
          <cell r="A216" t="str">
            <v>6837 ФИЛЕЙНЫЕ Папа Может сос ц/о мгс 0.4кг  ОСТАНКИНО</v>
          </cell>
          <cell r="D216">
            <v>1746</v>
          </cell>
          <cell r="F216">
            <v>1746</v>
          </cell>
        </row>
        <row r="217">
          <cell r="A217" t="str">
            <v>6852 МОЛОЧНЫЕ ПРЕМИУМ ПМ сос п/о в/ у 1/350  ОСТАНКИНО</v>
          </cell>
          <cell r="D217">
            <v>4175</v>
          </cell>
          <cell r="F217">
            <v>4175</v>
          </cell>
        </row>
        <row r="218">
          <cell r="A218" t="str">
            <v>6853 МОЛОЧНЫЕ ПРЕМИУМ ПМ сос п/о мгс 1*6  ОСТАНКИНО</v>
          </cell>
          <cell r="D218">
            <v>222.6</v>
          </cell>
          <cell r="F218">
            <v>222.6</v>
          </cell>
        </row>
        <row r="219">
          <cell r="A219" t="str">
            <v>6854 МОЛОЧНЫЕ ПРЕМИУМ ПМ сос п/о мгс 0.6кг  ОСТАНКИНО</v>
          </cell>
          <cell r="D219">
            <v>654</v>
          </cell>
          <cell r="F219">
            <v>654</v>
          </cell>
        </row>
        <row r="220">
          <cell r="A220" t="str">
            <v>6861 ДОМАШНИЙ РЕЦЕПТ Коровино вар п/о  ОСТАНКИНО</v>
          </cell>
          <cell r="D220">
            <v>951</v>
          </cell>
          <cell r="F220">
            <v>951</v>
          </cell>
        </row>
        <row r="221">
          <cell r="A221" t="str">
            <v>6862 ДОМАШНИЙ РЕЦЕПТ СО ШПИК. Коровино вар п/о  ОСТАНКИНО</v>
          </cell>
          <cell r="D221">
            <v>84.8</v>
          </cell>
          <cell r="F221">
            <v>84.8</v>
          </cell>
        </row>
        <row r="222">
          <cell r="A222" t="str">
            <v>6865 ВЕТЧ.НЕЖНАЯ Коровино п/о  ОСТАНКИНО</v>
          </cell>
          <cell r="D222">
            <v>446.7</v>
          </cell>
          <cell r="F222">
            <v>446.7</v>
          </cell>
        </row>
        <row r="223">
          <cell r="A223" t="str">
            <v>6870 С ГОВЯДИНОЙ СН сос п/о мгс 1*6  ОСТАНКИНО</v>
          </cell>
          <cell r="D223">
            <v>108.4</v>
          </cell>
          <cell r="F223">
            <v>108.4</v>
          </cell>
        </row>
        <row r="224">
          <cell r="A224" t="str">
            <v>6903 СОЧНЫЕ ПМ сос п/о мгс 0.41кг_osu  ОСТАНКИНО</v>
          </cell>
          <cell r="D224">
            <v>35</v>
          </cell>
          <cell r="F224">
            <v>35</v>
          </cell>
        </row>
        <row r="225">
          <cell r="A225" t="str">
            <v>6919 БЕКОН с/к с/н в/у 1/180 10шт.  ОСТАНКИНО</v>
          </cell>
          <cell r="D225">
            <v>671</v>
          </cell>
          <cell r="F225">
            <v>671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440</v>
          </cell>
          <cell r="F226">
            <v>440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547</v>
          </cell>
          <cell r="F227">
            <v>547</v>
          </cell>
        </row>
        <row r="228">
          <cell r="A228" t="str">
            <v>БОНУС ДОМАШНИЙ РЕЦЕПТ Коровино 0.5кг 8шт. (6305)</v>
          </cell>
          <cell r="D228">
            <v>35</v>
          </cell>
          <cell r="F228">
            <v>35</v>
          </cell>
        </row>
        <row r="229">
          <cell r="A229" t="str">
            <v>БОНУС ДОМАШНИЙ РЕЦЕПТ Коровино вар п/о (5324)</v>
          </cell>
          <cell r="D229">
            <v>54</v>
          </cell>
          <cell r="F229">
            <v>54</v>
          </cell>
        </row>
        <row r="230">
          <cell r="A230" t="str">
            <v>БОНУС СОЧНЫЕ сос п/о мгс 0.41кг_UZ (6087)  ОСТАНКИНО</v>
          </cell>
          <cell r="D230">
            <v>251</v>
          </cell>
          <cell r="F230">
            <v>251</v>
          </cell>
        </row>
        <row r="231">
          <cell r="A231" t="str">
            <v>БОНУС СОЧНЫЕ сос п/о мгс 1*6_UZ (6088)  ОСТАНКИНО</v>
          </cell>
          <cell r="D231">
            <v>350</v>
          </cell>
          <cell r="F231">
            <v>350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1847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2.1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9.1</v>
          </cell>
          <cell r="F234">
            <v>9.1</v>
          </cell>
        </row>
        <row r="235">
          <cell r="A235" t="str">
            <v>БОНУС_Колбаса вареная Филейская ТМ Вязанка. ВЕС  ПОКОМ</v>
          </cell>
          <cell r="F235">
            <v>585.21500000000003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663</v>
          </cell>
        </row>
        <row r="237">
          <cell r="A237" t="str">
            <v>БОНУС_Мини-чебуречки с мясом  0,3кг ТМ Зареченские  ПОКОМ</v>
          </cell>
          <cell r="D237">
            <v>3</v>
          </cell>
          <cell r="F237">
            <v>3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172.80099999999999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554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22</v>
          </cell>
          <cell r="F240">
            <v>22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65</v>
          </cell>
          <cell r="F241">
            <v>65</v>
          </cell>
        </row>
        <row r="242">
          <cell r="A242" t="str">
            <v>Бутербродная вареная 0,47 кг шт.  СПК</v>
          </cell>
          <cell r="D242">
            <v>45</v>
          </cell>
          <cell r="F242">
            <v>45</v>
          </cell>
        </row>
        <row r="243">
          <cell r="A243" t="str">
            <v>Вацлавская п/к (черева) 390 гр.шт. термоус.пак  СПК</v>
          </cell>
          <cell r="D243">
            <v>84</v>
          </cell>
          <cell r="F243">
            <v>84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7</v>
          </cell>
          <cell r="F244">
            <v>34</v>
          </cell>
        </row>
        <row r="245">
          <cell r="A245" t="str">
            <v>Готовые чебуманы с говядиной 0,28кг ТМ Горячая штучка  ПОКОМ</v>
          </cell>
          <cell r="F245">
            <v>15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522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1264</v>
          </cell>
          <cell r="F247">
            <v>3806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8</v>
          </cell>
          <cell r="F248">
            <v>1746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450</v>
          </cell>
        </row>
        <row r="250">
          <cell r="A250" t="str">
            <v>Готовые чебуреки со свининой и говядиной Гор.шт.0,36 кг зам.  ПОКОМ</v>
          </cell>
          <cell r="F250">
            <v>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21</v>
          </cell>
          <cell r="F251">
            <v>21</v>
          </cell>
        </row>
        <row r="252">
          <cell r="A252" t="str">
            <v>Гуцульская с/к "КолбасГрад" 160 гр.шт. термоус. пак  СПК</v>
          </cell>
          <cell r="D252">
            <v>81</v>
          </cell>
          <cell r="F252">
            <v>83</v>
          </cell>
        </row>
        <row r="253">
          <cell r="A253" t="str">
            <v>Дельгаро с/в "Эликатессе" 140 гр.шт.  СПК</v>
          </cell>
          <cell r="D253">
            <v>86</v>
          </cell>
          <cell r="F253">
            <v>86</v>
          </cell>
        </row>
        <row r="254">
          <cell r="A254" t="str">
            <v>Деревенская рубленая вареная 350 гр.шт. термоус. пак.  СПК</v>
          </cell>
          <cell r="D254">
            <v>43</v>
          </cell>
          <cell r="F254">
            <v>43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352</v>
          </cell>
          <cell r="F255">
            <v>352</v>
          </cell>
        </row>
        <row r="256">
          <cell r="A256" t="str">
            <v>Докторская вареная в/с  СПК</v>
          </cell>
          <cell r="D256">
            <v>9</v>
          </cell>
          <cell r="F256">
            <v>9</v>
          </cell>
        </row>
        <row r="257">
          <cell r="A257" t="str">
            <v>Докторская вареная в/с 0,47 кг шт.  СПК</v>
          </cell>
          <cell r="D257">
            <v>71</v>
          </cell>
          <cell r="F257">
            <v>71</v>
          </cell>
        </row>
        <row r="258">
          <cell r="A258" t="str">
            <v>Докторская вареная термоус.пак. "Высокий вкус"  СПК</v>
          </cell>
          <cell r="D258">
            <v>151.5</v>
          </cell>
          <cell r="F258">
            <v>151.5</v>
          </cell>
        </row>
        <row r="259">
          <cell r="A259" t="str">
            <v>Жар-ладушки с клубникой и вишней ВЕС ТМ Зареченские  ПОКОМ</v>
          </cell>
          <cell r="F259">
            <v>7.4</v>
          </cell>
        </row>
        <row r="260">
          <cell r="A260" t="str">
            <v>Жар-ладушки с мясом ТМ Зареченские ВЕС ПОКОМ</v>
          </cell>
          <cell r="F260">
            <v>37</v>
          </cell>
        </row>
        <row r="261">
          <cell r="A261" t="str">
            <v>Жар-ладушки с мясом, картофелем и грибами ВЕС ТМ Зареченские  ПОКОМ</v>
          </cell>
          <cell r="F261">
            <v>11.1</v>
          </cell>
        </row>
        <row r="262">
          <cell r="A262" t="str">
            <v>Жар-ладушки с яблоком и грушей ТМ Зареченские ВЕС ПОКОМ</v>
          </cell>
          <cell r="F262">
            <v>66.600999999999999</v>
          </cell>
        </row>
        <row r="263">
          <cell r="A263" t="str">
            <v>ЖАР-мени ВЕС ТМ Зареченские  ПОКОМ</v>
          </cell>
          <cell r="F263">
            <v>182.70099999999999</v>
          </cell>
        </row>
        <row r="264">
          <cell r="A264" t="str">
            <v>Классическая вареная 400 гр.шт.  СПК</v>
          </cell>
          <cell r="D264">
            <v>6</v>
          </cell>
          <cell r="F264">
            <v>6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1216</v>
          </cell>
          <cell r="F265">
            <v>1216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1188</v>
          </cell>
          <cell r="F266">
            <v>1188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384</v>
          </cell>
          <cell r="F267">
            <v>384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71</v>
          </cell>
          <cell r="F268">
            <v>71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5</v>
          </cell>
          <cell r="F269">
            <v>750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2</v>
          </cell>
          <cell r="F270">
            <v>1455</v>
          </cell>
        </row>
        <row r="271">
          <cell r="A271" t="str">
            <v>Ла Фаворте с/в "Эликатессе" 140 гр.шт.  СПК</v>
          </cell>
          <cell r="D271">
            <v>240</v>
          </cell>
          <cell r="F271">
            <v>240</v>
          </cell>
        </row>
        <row r="272">
          <cell r="A272" t="str">
            <v>Ливерная Печеночная "Просто выгодно" 0,3 кг.шт.  СПК</v>
          </cell>
          <cell r="D272">
            <v>62</v>
          </cell>
          <cell r="F272">
            <v>62</v>
          </cell>
        </row>
        <row r="273">
          <cell r="A273" t="str">
            <v>Любительская вареная термоус.пак. "Высокий вкус"  СПК</v>
          </cell>
          <cell r="D273">
            <v>87.5</v>
          </cell>
          <cell r="F273">
            <v>87.5</v>
          </cell>
        </row>
        <row r="274">
          <cell r="A274" t="str">
            <v>Мини-пицца с ветчиной и сыром 0,3кг ТМ Зареченские  ПОКОМ</v>
          </cell>
          <cell r="D274">
            <v>26</v>
          </cell>
          <cell r="F274">
            <v>62</v>
          </cell>
        </row>
        <row r="275">
          <cell r="A275" t="str">
            <v>Мини-сосиски в тесте "Фрайпики" 1,8кг ВЕС, ТМ Зареченские  ПОКОМ</v>
          </cell>
          <cell r="F275">
            <v>14.6</v>
          </cell>
        </row>
        <row r="276">
          <cell r="A276" t="str">
            <v>Мини-сосиски в тесте "Фрайпики" 3,7кг ВЕС, ТМ Зареченские  ПОКОМ</v>
          </cell>
          <cell r="F276">
            <v>53.1</v>
          </cell>
        </row>
        <row r="277">
          <cell r="A277" t="str">
            <v>Мини-сосиски в тесте 0,3кг ТМ Зареченские  ПОКОМ</v>
          </cell>
          <cell r="D277">
            <v>20</v>
          </cell>
          <cell r="F277">
            <v>49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210.20099999999999</v>
          </cell>
        </row>
        <row r="279">
          <cell r="A279" t="str">
            <v>Мини-чебуречки с мясом  0,3кг ТМ Зареченские  ПОКОМ</v>
          </cell>
          <cell r="D279">
            <v>10</v>
          </cell>
          <cell r="F279">
            <v>85</v>
          </cell>
        </row>
        <row r="280">
          <cell r="A280" t="str">
            <v>Мини-чебуречки с сыром и ветчиной 0,3кг ТМ Зареченские  ПОКОМ</v>
          </cell>
          <cell r="D280">
            <v>10</v>
          </cell>
          <cell r="F280">
            <v>78</v>
          </cell>
        </row>
        <row r="281">
          <cell r="A281" t="str">
            <v>Мини-шарики с курочкой и сыром ТМ Зареченские ВЕС  ПОКОМ</v>
          </cell>
          <cell r="F281">
            <v>238.9</v>
          </cell>
        </row>
        <row r="282">
          <cell r="A282" t="str">
            <v>Мусульманская вареная "Просто выгодно"  СПК</v>
          </cell>
          <cell r="D282">
            <v>25</v>
          </cell>
          <cell r="F282">
            <v>25</v>
          </cell>
        </row>
        <row r="283">
          <cell r="A283" t="str">
            <v>Мусульманская п/к "Просто выгодно" термофор.пак.  СПК</v>
          </cell>
          <cell r="D283">
            <v>0.5</v>
          </cell>
          <cell r="F283">
            <v>0.5</v>
          </cell>
        </row>
        <row r="284">
          <cell r="A284" t="str">
            <v>Наггетсы Foodgital 0,25кг ТМ Горячая штучка  ПОКОМ</v>
          </cell>
          <cell r="F284">
            <v>55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8</v>
          </cell>
          <cell r="F285">
            <v>3208</v>
          </cell>
        </row>
        <row r="286">
          <cell r="A286" t="str">
            <v>Наггетсы Курушки 0,25кг ТМ Стародворье  ПОКОМ</v>
          </cell>
          <cell r="F286">
            <v>16</v>
          </cell>
        </row>
        <row r="287">
          <cell r="A287" t="str">
            <v>Наггетсы Нагетосы Сочная курочка со сладкой паприкой  0,25 кг ПОКОМ</v>
          </cell>
          <cell r="F287">
            <v>10</v>
          </cell>
        </row>
        <row r="288">
          <cell r="A288" t="str">
            <v>Наггетсы Нагетосы Сочная курочка со сметаной и зеленью ТМ Горячая штучка 0,25 ПОКОМ</v>
          </cell>
          <cell r="F288">
            <v>29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2</v>
          </cell>
          <cell r="F289">
            <v>2137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13</v>
          </cell>
          <cell r="F290">
            <v>2370</v>
          </cell>
        </row>
        <row r="291">
          <cell r="A291" t="str">
            <v>Наггетсы с куриным филе и сыром ТМ Вязанка 0,25 кг ПОКОМ</v>
          </cell>
          <cell r="D291">
            <v>1</v>
          </cell>
          <cell r="F291">
            <v>914</v>
          </cell>
        </row>
        <row r="292">
          <cell r="A292" t="str">
            <v>Наггетсы Хрустящие 0,3кг ТМ Зареченские  ПОКОМ</v>
          </cell>
          <cell r="D292">
            <v>26</v>
          </cell>
          <cell r="F292">
            <v>176</v>
          </cell>
        </row>
        <row r="293">
          <cell r="A293" t="str">
            <v>Наггетсы Хрустящие ТМ Зареченские. ВЕС ПОКОМ</v>
          </cell>
          <cell r="F293">
            <v>993.01199999999994</v>
          </cell>
        </row>
        <row r="294">
          <cell r="A294" t="str">
            <v>Новосибирская с/к 0,10 кг.шт. нарезка (лоток с ср.защ.атм.) "Высокий вкус"  СПК</v>
          </cell>
          <cell r="D294">
            <v>73</v>
          </cell>
          <cell r="F294">
            <v>73</v>
          </cell>
        </row>
        <row r="295">
          <cell r="A295" t="str">
            <v>Оригинальная с перцем с/к  СПК</v>
          </cell>
          <cell r="D295">
            <v>281.3</v>
          </cell>
          <cell r="F295">
            <v>281.3</v>
          </cell>
        </row>
        <row r="296">
          <cell r="A296" t="str">
            <v>Особая вареная  СПК</v>
          </cell>
          <cell r="D296">
            <v>5.5</v>
          </cell>
          <cell r="F296">
            <v>5.5</v>
          </cell>
        </row>
        <row r="297">
          <cell r="A297" t="str">
            <v>Пекантино с/в "Эликатессе" 0,10 кг.шт. нарезка (лоток с.ср.защ.атм.)  СПК</v>
          </cell>
          <cell r="D297">
            <v>5</v>
          </cell>
          <cell r="F297">
            <v>5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1</v>
          </cell>
          <cell r="F298">
            <v>198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101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1</v>
          </cell>
          <cell r="F300">
            <v>1043</v>
          </cell>
        </row>
        <row r="301">
          <cell r="A301" t="str">
            <v>Пельмени Бигбули с мясом, Горячая штучка 0,43кг  ПОКОМ</v>
          </cell>
          <cell r="D301">
            <v>1</v>
          </cell>
          <cell r="F301">
            <v>271</v>
          </cell>
        </row>
        <row r="302">
          <cell r="A302" t="str">
            <v>Пельмени Бигбули с мясом, Горячая штучка 0,9кг  ПОКОМ</v>
          </cell>
          <cell r="D302">
            <v>464</v>
          </cell>
          <cell r="F302">
            <v>935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4</v>
          </cell>
          <cell r="F303">
            <v>839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353</v>
          </cell>
        </row>
        <row r="305">
          <cell r="A305" t="str">
            <v>Пельмени Бульмени Жюльен Горячая штучка 0,43  ПОКОМ</v>
          </cell>
          <cell r="D305">
            <v>7</v>
          </cell>
          <cell r="F305">
            <v>7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327</v>
          </cell>
        </row>
        <row r="307">
          <cell r="A307" t="str">
            <v>Пельмени Бульмени с говядиной и свининой Горячая шт. 0,9 кг  ПОКОМ</v>
          </cell>
          <cell r="D307">
            <v>1473</v>
          </cell>
          <cell r="F307">
            <v>4180</v>
          </cell>
        </row>
        <row r="308">
          <cell r="A308" t="str">
            <v>Пельмени Бульмени с говядиной и свининой Горячая штучка 0,43  ПОКОМ</v>
          </cell>
          <cell r="D308">
            <v>6</v>
          </cell>
          <cell r="F308">
            <v>1851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372.90100000000001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5</v>
          </cell>
          <cell r="F310">
            <v>1253.922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70</v>
          </cell>
          <cell r="F311">
            <v>2441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7</v>
          </cell>
          <cell r="F312">
            <v>1319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D313">
            <v>15</v>
          </cell>
          <cell r="F313">
            <v>27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D314">
            <v>15</v>
          </cell>
          <cell r="F314">
            <v>62</v>
          </cell>
        </row>
        <row r="315">
          <cell r="A315" t="str">
            <v>Пельмени Жемчужные сфера 1,0кг ТМ Зареченские  ПОКОМ</v>
          </cell>
          <cell r="D315">
            <v>14</v>
          </cell>
          <cell r="F315">
            <v>32</v>
          </cell>
        </row>
        <row r="316">
          <cell r="A316" t="str">
            <v>Пельмени Медвежьи ушки с фермерскими сливками 0,7кг  ПОКОМ</v>
          </cell>
          <cell r="F316">
            <v>232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F317">
            <v>595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  <cell r="D318">
            <v>1</v>
          </cell>
          <cell r="F318">
            <v>209</v>
          </cell>
        </row>
        <row r="319">
          <cell r="A319" t="str">
            <v>Пельмени Мясорубские ТМ Стародворье фоупак равиоли 0,7 кг  ПОКОМ</v>
          </cell>
          <cell r="D319">
            <v>5</v>
          </cell>
          <cell r="F319">
            <v>1558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F320">
            <v>223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685.00099999999998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759</v>
          </cell>
        </row>
        <row r="323">
          <cell r="A323" t="str">
            <v>Пельмени Сочные сфера 0,8 кг ТМ Стародворье  ПОКОМ</v>
          </cell>
          <cell r="F323">
            <v>91</v>
          </cell>
        </row>
        <row r="324">
          <cell r="A324" t="str">
            <v>Пельмени Сочные сфера 0,9 кг ТМ Стародворье ПОКОМ</v>
          </cell>
          <cell r="F324">
            <v>2</v>
          </cell>
        </row>
        <row r="325">
          <cell r="A325" t="str">
            <v>Пельмени Татарские 0,4кг ТМ Особый рецепт  ПОКОМ</v>
          </cell>
          <cell r="F325">
            <v>107</v>
          </cell>
        </row>
        <row r="326">
          <cell r="A326" t="str">
            <v>Пипперони с/к "Эликатессе" 0,10 кг.шт.  СПК</v>
          </cell>
          <cell r="D326">
            <v>75</v>
          </cell>
          <cell r="F326">
            <v>75</v>
          </cell>
        </row>
        <row r="327">
          <cell r="A327" t="str">
            <v>Пирожки с мясом 0,3кг ТМ Зареченские  ПОКОМ</v>
          </cell>
          <cell r="D327">
            <v>17</v>
          </cell>
          <cell r="F327">
            <v>56</v>
          </cell>
        </row>
        <row r="328">
          <cell r="A328" t="str">
            <v>Пирожки с мясом 3,7кг ВЕС ТМ Зареченские  ПОКОМ</v>
          </cell>
          <cell r="F328">
            <v>247.90299999999999</v>
          </cell>
        </row>
        <row r="329">
          <cell r="A329" t="str">
            <v>Пирожки с мясом, картофелем и грибами 0,3кг ТМ Зареченские  ПОКОМ</v>
          </cell>
          <cell r="D329">
            <v>14</v>
          </cell>
          <cell r="F329">
            <v>34</v>
          </cell>
        </row>
        <row r="330">
          <cell r="A330" t="str">
            <v>Пирожки с яблоком и грушей 0,3кг ТМ Зареченские  ПОКОМ</v>
          </cell>
          <cell r="D330">
            <v>9</v>
          </cell>
          <cell r="F330">
            <v>20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28</v>
          </cell>
          <cell r="F331">
            <v>28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30</v>
          </cell>
          <cell r="F332">
            <v>30</v>
          </cell>
        </row>
        <row r="333">
          <cell r="A333" t="str">
            <v>Плавленый Сыр 45% "С грибами" СТМ "ПапаМожет 180гр  ОСТАНКИНО</v>
          </cell>
          <cell r="D333">
            <v>18</v>
          </cell>
          <cell r="F333">
            <v>18</v>
          </cell>
        </row>
        <row r="334">
          <cell r="A334" t="str">
            <v>Покровская вареная 0,47 кг шт.  СПК</v>
          </cell>
          <cell r="D334">
            <v>26</v>
          </cell>
          <cell r="F334">
            <v>26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13</v>
          </cell>
          <cell r="F335">
            <v>13</v>
          </cell>
        </row>
        <row r="336">
          <cell r="A336" t="str">
            <v>Ричеза с/к 230 гр.шт.  СПК</v>
          </cell>
          <cell r="D336">
            <v>320</v>
          </cell>
          <cell r="F336">
            <v>320</v>
          </cell>
        </row>
        <row r="337">
          <cell r="A337" t="str">
            <v>Сальчетти с/к 230 гр.шт.  СПК</v>
          </cell>
          <cell r="D337">
            <v>321</v>
          </cell>
          <cell r="F337">
            <v>321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112</v>
          </cell>
          <cell r="F338">
            <v>113</v>
          </cell>
        </row>
        <row r="339">
          <cell r="A339" t="str">
            <v>Салями Трюфель с/в "Эликатессе" 0,16 кг.шт.  СПК</v>
          </cell>
          <cell r="D339">
            <v>215</v>
          </cell>
          <cell r="F339">
            <v>215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167</v>
          </cell>
          <cell r="F340">
            <v>167</v>
          </cell>
        </row>
        <row r="341">
          <cell r="A341" t="str">
            <v>Сардельки "Необыкновенные" (в ср.защ.атм.)  СПК</v>
          </cell>
          <cell r="D341">
            <v>13</v>
          </cell>
          <cell r="F341">
            <v>13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106.5</v>
          </cell>
          <cell r="F342">
            <v>106.5</v>
          </cell>
        </row>
        <row r="343">
          <cell r="A343" t="str">
            <v>Семейная с чесночком Экстра вареная  СПК</v>
          </cell>
          <cell r="D343">
            <v>40</v>
          </cell>
          <cell r="F343">
            <v>40</v>
          </cell>
        </row>
        <row r="344">
          <cell r="A344" t="str">
            <v>Семейная с чесночком Экстра вареная 0,5 кг.шт.  СПК</v>
          </cell>
          <cell r="D344">
            <v>4</v>
          </cell>
          <cell r="F344">
            <v>4</v>
          </cell>
        </row>
        <row r="345">
          <cell r="A345" t="str">
            <v>Сервелат Европейский в/к, в/с 0,38 кг.шт.термофор.пак  СПК</v>
          </cell>
          <cell r="D345">
            <v>12</v>
          </cell>
          <cell r="F345">
            <v>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46</v>
          </cell>
          <cell r="F346">
            <v>47</v>
          </cell>
        </row>
        <row r="347">
          <cell r="A347" t="str">
            <v>Сервелат Финский в/к 0,38 кг.шт. термофор.пак.  СПК</v>
          </cell>
          <cell r="D347">
            <v>19</v>
          </cell>
          <cell r="F347">
            <v>19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109</v>
          </cell>
          <cell r="F348">
            <v>109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502</v>
          </cell>
          <cell r="F349">
            <v>502</v>
          </cell>
        </row>
        <row r="350">
          <cell r="A350" t="str">
            <v>Сибирская особая с/к 0,235 кг шт.  СПК</v>
          </cell>
          <cell r="D350">
            <v>286</v>
          </cell>
          <cell r="F350">
            <v>286</v>
          </cell>
        </row>
        <row r="351">
          <cell r="A351" t="str">
            <v>Славянская п/к 0,38 кг шт.термофор.пак.  СПК</v>
          </cell>
          <cell r="D351">
            <v>6</v>
          </cell>
          <cell r="F351">
            <v>6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17.5</v>
          </cell>
          <cell r="F352">
            <v>17.5</v>
          </cell>
        </row>
        <row r="353">
          <cell r="A353" t="str">
            <v>Смак-мени с картофелем и сочной грудинкой 1кг ТМ Зареченские ПОКОМ</v>
          </cell>
          <cell r="F353">
            <v>8</v>
          </cell>
        </row>
        <row r="354">
          <cell r="A354" t="str">
            <v>Смаколадьи с яблоком и грушей ТМ Зареченские,0,9 кг ПОКОМ</v>
          </cell>
          <cell r="D354">
            <v>1</v>
          </cell>
          <cell r="F354">
            <v>9</v>
          </cell>
        </row>
        <row r="355">
          <cell r="A355" t="str">
            <v>Сосиски "Баварские" 0,36 кг.шт. вак.упак.  СПК</v>
          </cell>
          <cell r="D355">
            <v>33</v>
          </cell>
          <cell r="F355">
            <v>33</v>
          </cell>
        </row>
        <row r="356">
          <cell r="A356" t="str">
            <v>Сосиски "Молочные" 0,36 кг.шт. вак.упак.  СПК</v>
          </cell>
          <cell r="D356">
            <v>41</v>
          </cell>
          <cell r="F356">
            <v>41</v>
          </cell>
        </row>
        <row r="357">
          <cell r="A357" t="str">
            <v>Сосиски Классические (в ср.защ.атм.) СПК</v>
          </cell>
          <cell r="D357">
            <v>2</v>
          </cell>
          <cell r="F357">
            <v>2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7</v>
          </cell>
          <cell r="F358">
            <v>7</v>
          </cell>
        </row>
        <row r="359">
          <cell r="A359" t="str">
            <v>Сосиски Мусульманские "Просто выгодно" (в ср.защ.атм.)  СПК</v>
          </cell>
          <cell r="D359">
            <v>14</v>
          </cell>
          <cell r="F359">
            <v>14</v>
          </cell>
        </row>
        <row r="360">
          <cell r="A360" t="str">
            <v>Сосиски Хот-дог ВЕС (лоток с ср.защ.атм.)   СПК</v>
          </cell>
          <cell r="D360">
            <v>60</v>
          </cell>
          <cell r="F360">
            <v>60</v>
          </cell>
        </row>
        <row r="361">
          <cell r="A361" t="str">
            <v>Сосисоны в темпуре ВЕС  ПОКОМ</v>
          </cell>
          <cell r="D361">
            <v>1.8</v>
          </cell>
          <cell r="F361">
            <v>21.6</v>
          </cell>
        </row>
        <row r="362">
          <cell r="A362" t="str">
            <v>Сочный мегачебурек ТМ Зареченские ВЕС ПОКОМ</v>
          </cell>
          <cell r="D362">
            <v>4.4000000000000004</v>
          </cell>
          <cell r="F362">
            <v>303.19299999999998</v>
          </cell>
        </row>
        <row r="363">
          <cell r="A363" t="str">
            <v>Сыр "Пармезан" 40% колотый 100 гр  ОСТАНКИНО</v>
          </cell>
          <cell r="D363">
            <v>30</v>
          </cell>
          <cell r="F363">
            <v>30</v>
          </cell>
        </row>
        <row r="364">
          <cell r="A364" t="str">
            <v>Сыр "Пармезан" 40% кусок 180 гр  ОСТАНКИНО</v>
          </cell>
          <cell r="D364">
            <v>208</v>
          </cell>
          <cell r="F364">
            <v>208</v>
          </cell>
        </row>
        <row r="365">
          <cell r="A365" t="str">
            <v>Сыр Боккончини копченый 40% 100 гр.  ОСТАНКИНО</v>
          </cell>
          <cell r="D365">
            <v>177</v>
          </cell>
          <cell r="F365">
            <v>177</v>
          </cell>
        </row>
        <row r="366">
          <cell r="A366" t="str">
            <v>Сыр Гауда 45% тм Папа Может, нарезанные ломтики 125г (МИНИ)  Останкино</v>
          </cell>
          <cell r="D366">
            <v>50</v>
          </cell>
          <cell r="F366">
            <v>50</v>
          </cell>
        </row>
        <row r="367">
          <cell r="A367" t="str">
            <v>Сыр колбасный копченый Папа Может 400 гр  ОСТАНКИНО</v>
          </cell>
          <cell r="D367">
            <v>15</v>
          </cell>
          <cell r="F367">
            <v>15</v>
          </cell>
        </row>
        <row r="368">
          <cell r="A368" t="str">
            <v>Сыр Останкино "Алтайский Gold" 50% вес  ОСТАНКИНО</v>
          </cell>
          <cell r="D368">
            <v>1.3</v>
          </cell>
          <cell r="F368">
            <v>1.3</v>
          </cell>
        </row>
        <row r="369">
          <cell r="A369" t="str">
            <v>Сыр ПАПА МОЖЕТ "Гауда Голд" 45% 180 г  ОСТАНКИНО</v>
          </cell>
          <cell r="D369">
            <v>382</v>
          </cell>
          <cell r="F369">
            <v>382</v>
          </cell>
        </row>
        <row r="370">
          <cell r="A370" t="str">
            <v>Сыр Папа Может "Гауда Голд", 45% брусок ВЕС ОСТАНКИНО</v>
          </cell>
          <cell r="D370">
            <v>7</v>
          </cell>
          <cell r="F370">
            <v>7</v>
          </cell>
        </row>
        <row r="371">
          <cell r="A371" t="str">
            <v>Сыр ПАПА МОЖЕТ "Голландский традиционный" 45% 180 г  ОСТАНКИНО</v>
          </cell>
          <cell r="D371">
            <v>650</v>
          </cell>
          <cell r="F371">
            <v>650</v>
          </cell>
        </row>
        <row r="372">
          <cell r="A372" t="str">
            <v>Сыр Папа Может "Голландский традиционный", 45% брусок ВЕС ОСТАНКИНО</v>
          </cell>
          <cell r="D372">
            <v>38</v>
          </cell>
          <cell r="F372">
            <v>38</v>
          </cell>
        </row>
        <row r="373">
          <cell r="A373" t="str">
            <v>Сыр ПАПА МОЖЕТ "Министерский" 180гр, 45 %  ОСТАНКИНО</v>
          </cell>
          <cell r="D373">
            <v>70</v>
          </cell>
          <cell r="F373">
            <v>70</v>
          </cell>
        </row>
        <row r="374">
          <cell r="A374" t="str">
            <v>Сыр ПАПА МОЖЕТ "Папин завтрак" 180гр, 45 %  ОСТАНКИНО</v>
          </cell>
          <cell r="D374">
            <v>43</v>
          </cell>
          <cell r="F374">
            <v>43</v>
          </cell>
        </row>
        <row r="375">
          <cell r="A375" t="str">
            <v>Сыр Папа Может "Пошехонский" 45% вес (= 3 кг)  ОСТАНКИНО</v>
          </cell>
          <cell r="D375">
            <v>22.5</v>
          </cell>
          <cell r="F375">
            <v>22.5</v>
          </cell>
        </row>
        <row r="376">
          <cell r="A376" t="str">
            <v>Сыр ПАПА МОЖЕТ "Российский традиционный" 45% 180 г  ОСТАНКИНО</v>
          </cell>
          <cell r="D376">
            <v>1164</v>
          </cell>
          <cell r="F376">
            <v>1164</v>
          </cell>
        </row>
        <row r="377">
          <cell r="A377" t="str">
            <v>Сыр Папа Может "Российский традиционный" ВЕС брусок массовая доля жира 50%  ОСТАНКИНО</v>
          </cell>
          <cell r="D377">
            <v>104.5</v>
          </cell>
          <cell r="F377">
            <v>104.5</v>
          </cell>
        </row>
        <row r="378">
          <cell r="A378" t="str">
            <v>Сыр Папа Может "Сметанковый" 50% вес (=3кг)  ОСТАНКИНО</v>
          </cell>
          <cell r="D378">
            <v>12.1</v>
          </cell>
          <cell r="F378">
            <v>12.1</v>
          </cell>
        </row>
        <row r="379">
          <cell r="A379" t="str">
            <v>Сыр ПАПА МОЖЕТ "Тильзитер" 45% 180 г  ОСТАНКИНО</v>
          </cell>
          <cell r="D379">
            <v>10</v>
          </cell>
          <cell r="F379">
            <v>10</v>
          </cell>
        </row>
        <row r="380">
          <cell r="A380" t="str">
            <v>Сыр Папа Может "Тильзитер", 45% брусок ВЕС   ОСТАНКИНО</v>
          </cell>
          <cell r="D380">
            <v>50</v>
          </cell>
          <cell r="F380">
            <v>50</v>
          </cell>
        </row>
        <row r="381">
          <cell r="A381" t="str">
            <v>Сыр Папа Может Гауда  45% 200гр     Останкино</v>
          </cell>
          <cell r="D381">
            <v>232</v>
          </cell>
          <cell r="F381">
            <v>232</v>
          </cell>
        </row>
        <row r="382">
          <cell r="A382" t="str">
            <v>Сыр Папа Может Голландский  45% 200гр     Останкино</v>
          </cell>
          <cell r="D382">
            <v>343</v>
          </cell>
          <cell r="F382">
            <v>343</v>
          </cell>
        </row>
        <row r="383">
          <cell r="A383" t="str">
            <v>Сыр Папа Может Голландский 45%, нарез, 125г (9 шт)  Останкино</v>
          </cell>
          <cell r="D383">
            <v>266</v>
          </cell>
          <cell r="F383">
            <v>266</v>
          </cell>
        </row>
        <row r="384">
          <cell r="A384" t="str">
            <v>Сыр Папа Может Российский 50%, нарезка 125г  Останкино</v>
          </cell>
          <cell r="D384">
            <v>33</v>
          </cell>
          <cell r="F384">
            <v>33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133.6</v>
          </cell>
          <cell r="F385">
            <v>136.62799999999999</v>
          </cell>
        </row>
        <row r="386">
          <cell r="A386" t="str">
            <v>Сыр Папа Может Тильзитер   45% 200гр     Останкино</v>
          </cell>
          <cell r="D386">
            <v>447</v>
          </cell>
          <cell r="F386">
            <v>447</v>
          </cell>
        </row>
        <row r="387">
          <cell r="A387" t="str">
            <v>Сыр Папа Может Тильзитер 50%, нарезка 125г  Останкино</v>
          </cell>
          <cell r="D387">
            <v>31</v>
          </cell>
          <cell r="F387">
            <v>31</v>
          </cell>
        </row>
        <row r="388">
          <cell r="A388" t="str">
            <v>Сыр плавленый Сливочный ж 45 % 180г ТМ Папа Может (16шт) ОСТАНКИНО</v>
          </cell>
          <cell r="D388">
            <v>68</v>
          </cell>
          <cell r="F388">
            <v>68</v>
          </cell>
        </row>
        <row r="389">
          <cell r="A389" t="str">
            <v>Сыр Российский сливочный 45% тм Папа Может, нарезанные ломтики 125г (МИНИ)  ОСТАНКИНО</v>
          </cell>
          <cell r="D389">
            <v>329</v>
          </cell>
          <cell r="F389">
            <v>329</v>
          </cell>
        </row>
        <row r="390">
          <cell r="A390" t="str">
            <v>Сыр Скаморца свежий 40% 100 гр.  ОСТАНКИНО</v>
          </cell>
          <cell r="D390">
            <v>202</v>
          </cell>
          <cell r="F390">
            <v>202</v>
          </cell>
        </row>
        <row r="391">
          <cell r="A391" t="str">
            <v>Сыр творожный с зеленью 60% Папа может 140 гр.  ОСТАНКИНО</v>
          </cell>
          <cell r="D391">
            <v>58</v>
          </cell>
          <cell r="F391">
            <v>58</v>
          </cell>
        </row>
        <row r="392">
          <cell r="A392" t="str">
            <v>Сыр Чечил копченый 43% 100г/6шт ТМ Папа Может  ОСТАНКИНО</v>
          </cell>
          <cell r="D392">
            <v>284</v>
          </cell>
          <cell r="F392">
            <v>284</v>
          </cell>
        </row>
        <row r="393">
          <cell r="A393" t="str">
            <v>Сыр Чечил свежий 45% 100г/6шт ТМ Папа Может  ОСТАНКИНО</v>
          </cell>
          <cell r="D393">
            <v>339</v>
          </cell>
          <cell r="F393">
            <v>339</v>
          </cell>
        </row>
        <row r="394">
          <cell r="A394" t="str">
            <v>Сыч/Прод Коровино Российский 50% 200г СЗМЖ  ОСТАНКИНО</v>
          </cell>
          <cell r="D394">
            <v>134</v>
          </cell>
          <cell r="F394">
            <v>134</v>
          </cell>
        </row>
        <row r="395">
          <cell r="A395" t="str">
            <v>Сыч/Прод Коровино Российский Оригин 50% ВЕС (5 кг)  ОСТАНКИНО</v>
          </cell>
          <cell r="D395">
            <v>386</v>
          </cell>
          <cell r="F395">
            <v>386</v>
          </cell>
        </row>
        <row r="396">
          <cell r="A396" t="str">
            <v>Сыч/Прод Коровино Тильзитер 50% 200г СЗМЖ  ОСТАНКИНО</v>
          </cell>
          <cell r="D396">
            <v>120</v>
          </cell>
          <cell r="F396">
            <v>120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188</v>
          </cell>
          <cell r="F397">
            <v>188</v>
          </cell>
        </row>
        <row r="398">
          <cell r="A398" t="str">
            <v>Творожный Сыр 60% С маринованными огурчиками и укропом 140 гр  ОСТАНКИНО</v>
          </cell>
          <cell r="D398">
            <v>25</v>
          </cell>
          <cell r="F398">
            <v>25</v>
          </cell>
        </row>
        <row r="399">
          <cell r="A399" t="str">
            <v>Творожный Сыр 60% Сливочный  СТМ "ПапаМожет" - 140гр  ОСТАНКИНО</v>
          </cell>
          <cell r="D399">
            <v>146</v>
          </cell>
          <cell r="F399">
            <v>146</v>
          </cell>
        </row>
        <row r="400">
          <cell r="A400" t="str">
            <v>Торо Неро с/в "Эликатессе" 140 гр.шт.  СПК</v>
          </cell>
          <cell r="D400">
            <v>160</v>
          </cell>
          <cell r="F400">
            <v>160</v>
          </cell>
        </row>
        <row r="401">
          <cell r="A401" t="str">
            <v>Уши свиные копченые к пиву 0,15кг нар. д/ф шт.  СПК</v>
          </cell>
          <cell r="D401">
            <v>50</v>
          </cell>
          <cell r="F401">
            <v>50</v>
          </cell>
        </row>
        <row r="402">
          <cell r="A402" t="str">
            <v>Фестивальная пора с/к 100 гр.шт.нар. (лоток с ср.защ.атм.)  СПК</v>
          </cell>
          <cell r="D402">
            <v>515</v>
          </cell>
          <cell r="F402">
            <v>515</v>
          </cell>
        </row>
        <row r="403">
          <cell r="A403" t="str">
            <v>Фестивальная пора с/к 235 гр.шт.  СПК</v>
          </cell>
          <cell r="D403">
            <v>1127</v>
          </cell>
          <cell r="F403">
            <v>1127</v>
          </cell>
        </row>
        <row r="404">
          <cell r="A404" t="str">
            <v>Фестивальная пора с/к термоус.пак  СПК</v>
          </cell>
          <cell r="D404">
            <v>14.4</v>
          </cell>
          <cell r="F404">
            <v>14.4</v>
          </cell>
        </row>
        <row r="405">
          <cell r="A405" t="str">
            <v>Фуэт с/в "Эликатессе" 160 гр.шт.  СПК</v>
          </cell>
          <cell r="D405">
            <v>239</v>
          </cell>
          <cell r="F405">
            <v>239</v>
          </cell>
        </row>
        <row r="406">
          <cell r="A406" t="str">
            <v>Хинкали Классические ТМ Зареченские ВЕС ПОКОМ</v>
          </cell>
          <cell r="F406">
            <v>90</v>
          </cell>
        </row>
        <row r="407">
          <cell r="A407" t="str">
            <v>Хотстеры Foodgital 0,25кг ТМ Горячая штучка  ПОКОМ</v>
          </cell>
          <cell r="F407">
            <v>2</v>
          </cell>
        </row>
        <row r="408">
          <cell r="A408" t="str">
            <v>Хотстеры с сыром 0,25кг ТМ Горячая штучка  ПОКОМ</v>
          </cell>
          <cell r="D408">
            <v>3</v>
          </cell>
          <cell r="F408">
            <v>403</v>
          </cell>
        </row>
        <row r="409">
          <cell r="A409" t="str">
            <v>Хотстеры ТМ Горячая штучка ТС Хотстеры 0,25 кг зам  ПОКОМ</v>
          </cell>
          <cell r="D409">
            <v>3</v>
          </cell>
          <cell r="F409">
            <v>1628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13</v>
          </cell>
          <cell r="F410">
            <v>562</v>
          </cell>
        </row>
        <row r="411">
          <cell r="A411" t="str">
            <v>Хрустящие крылышки ТМ Горячая штучка 0,3 кг зам  ПОКОМ</v>
          </cell>
          <cell r="D411">
            <v>1</v>
          </cell>
          <cell r="F411">
            <v>563</v>
          </cell>
        </row>
        <row r="412">
          <cell r="A412" t="str">
            <v>Хрустящие крылышки ТМ Зареченские ТС Зареченские продукты. ВЕС ПОКОМ</v>
          </cell>
          <cell r="F412">
            <v>19.600000000000001</v>
          </cell>
        </row>
        <row r="413">
          <cell r="A413" t="str">
            <v>Чебупай сочное яблоко ТМ Горячая штучка 0,2 кг зам.  ПОКОМ</v>
          </cell>
          <cell r="D413">
            <v>1</v>
          </cell>
          <cell r="F413">
            <v>158</v>
          </cell>
        </row>
        <row r="414">
          <cell r="A414" t="str">
            <v>Чебупай спелая вишня ТМ Горячая штучка 0,2 кг зам.  ПОКОМ</v>
          </cell>
          <cell r="F414">
            <v>302</v>
          </cell>
        </row>
        <row r="415">
          <cell r="A415" t="str">
            <v>Чебупели Курочка гриль ТМ Горячая штучка, 0,3 кг зам  ПОКОМ</v>
          </cell>
          <cell r="F415">
            <v>262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193</v>
          </cell>
          <cell r="F416">
            <v>2144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1342</v>
          </cell>
          <cell r="F417">
            <v>4657</v>
          </cell>
        </row>
        <row r="418">
          <cell r="A418" t="str">
            <v>Чебуреки Мясные вес 2,7 кг ТМ Зареченские ВЕС ПОКОМ</v>
          </cell>
          <cell r="F418">
            <v>16.201000000000001</v>
          </cell>
        </row>
        <row r="419">
          <cell r="A419" t="str">
            <v>Чебуреки сочные ВЕС ТМ Зареченские  ПОКОМ</v>
          </cell>
          <cell r="F419">
            <v>475.9</v>
          </cell>
        </row>
        <row r="420">
          <cell r="A420" t="str">
            <v>Чизипицца с ветчиной и грибами ТМ Горячая штучка 0,33кг зам  ПОКОМ</v>
          </cell>
          <cell r="F420">
            <v>1</v>
          </cell>
        </row>
        <row r="421">
          <cell r="A421" t="str">
            <v>Шпикачки Русские (черева) (в ср.защ.атм.) "Высокий вкус"  СПК</v>
          </cell>
          <cell r="D421">
            <v>97</v>
          </cell>
          <cell r="F421">
            <v>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256</v>
          </cell>
          <cell r="F422">
            <v>256</v>
          </cell>
        </row>
        <row r="423">
          <cell r="A423" t="str">
            <v>Юбилейная с/к 0,10 кг.шт. нарезка (лоток с ср.защ.атм.)  СПК</v>
          </cell>
          <cell r="D423">
            <v>112</v>
          </cell>
          <cell r="F423">
            <v>112</v>
          </cell>
        </row>
        <row r="424">
          <cell r="A424" t="str">
            <v>Юбилейная с/к 0,235 кг.шт.  СПК</v>
          </cell>
          <cell r="D424">
            <v>1306</v>
          </cell>
          <cell r="F424">
            <v>1306</v>
          </cell>
        </row>
        <row r="425">
          <cell r="A425" t="str">
            <v>Итого</v>
          </cell>
          <cell r="D425">
            <v>157719.31200000001</v>
          </cell>
          <cell r="F425">
            <v>342352.83500000002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20.08.2024 - 20.08.2024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162.274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186.68299999999999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604.65899999999999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18.594999999999999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1061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73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307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200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113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133.964</v>
          </cell>
        </row>
        <row r="26">
          <cell r="A26" t="str">
            <v xml:space="preserve"> 201  Ветчина Нежная ТМ Особый рецепт, (2,5кг), ПОКОМ</v>
          </cell>
          <cell r="D26">
            <v>1709.0050000000001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108.29900000000001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135.09899999999999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2.59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57.395000000000003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54.877000000000002</v>
          </cell>
        </row>
        <row r="32">
          <cell r="A32" t="str">
            <v xml:space="preserve"> 240  Колбаса Салями охотничья, ВЕС. ПОКОМ</v>
          </cell>
          <cell r="D32">
            <v>8.4239999999999995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180.268</v>
          </cell>
        </row>
        <row r="34">
          <cell r="A34" t="str">
            <v xml:space="preserve"> 247  Сардельки Нежные, ВЕС.  ПОКОМ</v>
          </cell>
          <cell r="D34">
            <v>31.658999999999999</v>
          </cell>
        </row>
        <row r="35">
          <cell r="A35" t="str">
            <v xml:space="preserve"> 248  Сардельки Сочные ТМ Особый рецепт,   ПОКОМ</v>
          </cell>
          <cell r="D35">
            <v>50.914000000000001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311.78899999999999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21.695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65.822999999999993</v>
          </cell>
        </row>
        <row r="39">
          <cell r="A39" t="str">
            <v xml:space="preserve"> 263  Шпикачки Стародворские, ВЕС.  ПОКОМ</v>
          </cell>
          <cell r="D39">
            <v>20.013000000000002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81.283000000000001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42.423999999999999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50.27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324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614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971</v>
          </cell>
        </row>
        <row r="46">
          <cell r="A46" t="str">
            <v xml:space="preserve"> 283  Сосиски Сочинки, ВЕС, ТМ Стародворье ПОКОМ</v>
          </cell>
          <cell r="D46">
            <v>185.67699999999999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197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365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53.101999999999997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516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854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27.195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53.6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337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502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289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164.054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291.947</v>
          </cell>
        </row>
        <row r="59">
          <cell r="A59" t="str">
            <v xml:space="preserve"> 316  Колбаса Нежная ТМ Зареченские ВЕС  ПОКОМ</v>
          </cell>
          <cell r="D59">
            <v>19.526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11.46</v>
          </cell>
        </row>
        <row r="61">
          <cell r="A61" t="str">
            <v xml:space="preserve"> 318  Сосиски Датские ТМ Зареченские, ВЕС  ПОКОМ</v>
          </cell>
          <cell r="D61">
            <v>1268.2639999999999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849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6.4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10.696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873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402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121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145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171.23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158</v>
          </cell>
        </row>
        <row r="71">
          <cell r="A71" t="str">
            <v xml:space="preserve"> 335  Колбаса Сливушка ТМ Вязанка. ВЕС.  ПОКОМ </v>
          </cell>
          <cell r="D71">
            <v>60.101999999999997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724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668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119.548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73.518000000000001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211.95500000000001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86.988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98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108.03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169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369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410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183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188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139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878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D90">
            <v>3.9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1693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10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33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115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22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58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15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164.07</v>
          </cell>
        </row>
        <row r="100">
          <cell r="A100" t="str">
            <v xml:space="preserve"> 429  Колбаса Нежная со шпиком.ТС Зареченские продукты в оболочке полиамид ВЕС ПОКОМ</v>
          </cell>
          <cell r="D100">
            <v>2.7040000000000002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132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53.65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176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44.65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3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42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39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79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6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105.21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1118.8530000000001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15.4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1652.8630000000001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1535.1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47.475999999999999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40</v>
          </cell>
        </row>
        <row r="117">
          <cell r="A117" t="str">
            <v xml:space="preserve"> 472  Колбаса Молочная ВЕС ТМ Зареченские  ПОКОМ</v>
          </cell>
          <cell r="D117">
            <v>12.401999999999999</v>
          </cell>
        </row>
        <row r="118">
          <cell r="A118" t="str">
            <v xml:space="preserve"> 473  Ветчина Рубленая ВЕС ТМ Зареченские  ПОКОМ</v>
          </cell>
          <cell r="D118">
            <v>5.3920000000000003</v>
          </cell>
        </row>
        <row r="119">
          <cell r="A119" t="str">
            <v xml:space="preserve"> 474  Колбаса Молочная 0,4кг ТМ Зареченские  ПОКОМ</v>
          </cell>
          <cell r="D119">
            <v>1</v>
          </cell>
        </row>
        <row r="120">
          <cell r="A120" t="str">
            <v xml:space="preserve"> 475  Колбаса Нежная 0,4кг ТМ Зареченские  ПОКОМ</v>
          </cell>
          <cell r="D120">
            <v>6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6</v>
          </cell>
        </row>
        <row r="122">
          <cell r="A122" t="str">
            <v xml:space="preserve"> 477  Ветчина Рубленая 0,4кг ТМ Зареченские  ПОКОМ</v>
          </cell>
          <cell r="D122">
            <v>1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18.620999999999999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14.725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8</v>
          </cell>
        </row>
        <row r="126">
          <cell r="A126" t="str">
            <v>3215 ВЕТЧ.МЯСНАЯ Папа может п/о 0.4кг 8шт.    ОСТАНКИНО</v>
          </cell>
          <cell r="D126">
            <v>79</v>
          </cell>
        </row>
        <row r="127">
          <cell r="A127" t="str">
            <v>3812 СОЧНЫЕ сос п/о мгс 2*2  ОСТАНКИНО</v>
          </cell>
          <cell r="D127">
            <v>602.58199999999999</v>
          </cell>
        </row>
        <row r="128">
          <cell r="A128" t="str">
            <v>4063 МЯСНАЯ Папа может вар п/о_Л   ОСТАНКИНО</v>
          </cell>
          <cell r="D128">
            <v>439.59300000000002</v>
          </cell>
        </row>
        <row r="129">
          <cell r="A129" t="str">
            <v>4117 ЭКСТРА Папа может с/к в/у_Л   ОСТАНКИНО</v>
          </cell>
          <cell r="D129">
            <v>26.17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29.919</v>
          </cell>
        </row>
        <row r="131">
          <cell r="A131" t="str">
            <v>4813 ФИЛЕЙНАЯ Папа может вар п/о_Л   ОСТАНКИНО</v>
          </cell>
          <cell r="D131">
            <v>124.521</v>
          </cell>
        </row>
        <row r="132">
          <cell r="A132" t="str">
            <v>4993 САЛЯМИ ИТАЛЬЯНСКАЯ с/к в/у 1/250*8_120c ОСТАНКИНО</v>
          </cell>
          <cell r="D132">
            <v>102</v>
          </cell>
        </row>
        <row r="133">
          <cell r="A133" t="str">
            <v>5246 ДОКТОРСКАЯ ПРЕМИУМ вар б/о мгс_30с ОСТАНКИНО</v>
          </cell>
          <cell r="D133">
            <v>40.947000000000003</v>
          </cell>
        </row>
        <row r="134">
          <cell r="A134" t="str">
            <v>5341 СЕРВЕЛАТ ОХОТНИЧИЙ в/к в/у  ОСТАНКИНО</v>
          </cell>
          <cell r="D134">
            <v>104.752</v>
          </cell>
        </row>
        <row r="135">
          <cell r="A135" t="str">
            <v>5483 ЭКСТРА Папа может с/к в/у 1/250 8шт.   ОСТАНКИНО</v>
          </cell>
          <cell r="D135">
            <v>194</v>
          </cell>
        </row>
        <row r="136">
          <cell r="A136" t="str">
            <v>5544 Сервелат Финский в/к в/у_45с НОВАЯ ОСТАНКИНО</v>
          </cell>
          <cell r="D136">
            <v>215.14099999999999</v>
          </cell>
        </row>
        <row r="137">
          <cell r="A137" t="str">
            <v>5682 САЛЯМИ МЕЛКОЗЕРНЕНАЯ с/к в/у 1/120_60с   ОСТАНКИНО</v>
          </cell>
          <cell r="D137">
            <v>986</v>
          </cell>
        </row>
        <row r="138">
          <cell r="A138" t="str">
            <v>5698 СЫТНЫЕ Папа может сар б/о мгс 1*3_Маяк  ОСТАНКИНО</v>
          </cell>
          <cell r="D138">
            <v>61.472000000000001</v>
          </cell>
        </row>
        <row r="139">
          <cell r="A139" t="str">
            <v>5706 АРОМАТНАЯ Папа может с/к в/у 1/250 8шт.  ОСТАНКИНО</v>
          </cell>
          <cell r="D139">
            <v>215</v>
          </cell>
        </row>
        <row r="140">
          <cell r="A140" t="str">
            <v>5708 ПОСОЛЬСКАЯ Папа может с/к в/у ОСТАНКИНО</v>
          </cell>
          <cell r="D140">
            <v>13.569000000000001</v>
          </cell>
        </row>
        <row r="141">
          <cell r="A141" t="str">
            <v>5820 СЛИВОЧНЫЕ Папа может сос п/о мгс 2*2_45с   ОСТАНКИНО</v>
          </cell>
          <cell r="D141">
            <v>28.582999999999998</v>
          </cell>
        </row>
        <row r="142">
          <cell r="A142" t="str">
            <v>5851 ЭКСТРА Папа может вар п/о   ОСТАНКИНО</v>
          </cell>
          <cell r="D142">
            <v>75.105000000000004</v>
          </cell>
        </row>
        <row r="143">
          <cell r="A143" t="str">
            <v>5931 ОХОТНИЧЬЯ Папа может с/к в/у 1/220 8шт.   ОСТАНКИНО</v>
          </cell>
          <cell r="D143">
            <v>292</v>
          </cell>
        </row>
        <row r="144">
          <cell r="A144" t="str">
            <v>5992 ВРЕМЯ ОКРОШКИ Папа может вар п/о 0.4кг   ОСТАНКИНО</v>
          </cell>
          <cell r="D144">
            <v>228</v>
          </cell>
        </row>
        <row r="145">
          <cell r="A145" t="str">
            <v>6069 ФИЛЕЙНЫЕ Папа может сос ц/о мгс 0.33кг  ОСТАНКИНО</v>
          </cell>
          <cell r="D145">
            <v>-2</v>
          </cell>
        </row>
        <row r="146">
          <cell r="A146" t="str">
            <v>6113 СОЧНЫЕ сос п/о мгс 1*6_Ашан  ОСТАНКИНО</v>
          </cell>
          <cell r="D146">
            <v>564.74900000000002</v>
          </cell>
        </row>
        <row r="147">
          <cell r="A147" t="str">
            <v>6206 СВИНИНА ПО-ДОМАШНЕМУ к/в мл/к в/у 0.3кг  ОСТАНКИНО</v>
          </cell>
          <cell r="D147">
            <v>226</v>
          </cell>
        </row>
        <row r="148">
          <cell r="A148" t="str">
            <v>6228 МЯСНОЕ АССОРТИ к/з с/н мгс 1/90 10шт.  ОСТАНКИНО</v>
          </cell>
          <cell r="D148">
            <v>158</v>
          </cell>
        </row>
        <row r="149">
          <cell r="A149" t="str">
            <v>6247 ДОМАШНЯЯ Папа может вар п/о 0,4кг 8шт.  ОСТАНКИНО</v>
          </cell>
          <cell r="D149">
            <v>72</v>
          </cell>
        </row>
        <row r="150">
          <cell r="A150" t="str">
            <v>6268 ГОВЯЖЬЯ Папа может вар п/о 0,4кг 8 шт.  ОСТАНКИНО</v>
          </cell>
          <cell r="D150">
            <v>121</v>
          </cell>
        </row>
        <row r="151">
          <cell r="A151" t="str">
            <v>6303 МЯСНЫЕ Папа может сос п/о мгс 1.5*3  ОСТАНКИНО</v>
          </cell>
          <cell r="D151">
            <v>120.973</v>
          </cell>
        </row>
        <row r="152">
          <cell r="A152" t="str">
            <v>6325 ДОКТОРСКАЯ ПРЕМИУМ вар п/о 0.4кг 8шт.  ОСТАНКИНО</v>
          </cell>
          <cell r="D152">
            <v>224</v>
          </cell>
        </row>
        <row r="153">
          <cell r="A153" t="str">
            <v>6333 МЯСНАЯ Папа может вар п/о 0.4кг 8шт.  ОСТАНКИНО</v>
          </cell>
          <cell r="D153">
            <v>1659</v>
          </cell>
        </row>
        <row r="154">
          <cell r="A154" t="str">
            <v>6340 ДОМАШНИЙ РЕЦЕПТ Коровино 0.5кг 8шт.  ОСТАНКИНО</v>
          </cell>
          <cell r="D154">
            <v>149</v>
          </cell>
        </row>
        <row r="155">
          <cell r="A155" t="str">
            <v>6341 ДОМАШНИЙ РЕЦЕПТ СО ШПИКОМ Коровино 0.5кг  ОСТАНКИНО</v>
          </cell>
          <cell r="D155">
            <v>18</v>
          </cell>
        </row>
        <row r="156">
          <cell r="A156" t="str">
            <v>6353 ЭКСТРА Папа может вар п/о 0.4кг 8шт.  ОСТАНКИНО</v>
          </cell>
          <cell r="D156">
            <v>725</v>
          </cell>
        </row>
        <row r="157">
          <cell r="A157" t="str">
            <v>6392 ФИЛЕЙНАЯ Папа может вар п/о 0.4кг. ОСТАНКИНО</v>
          </cell>
          <cell r="D157">
            <v>1425</v>
          </cell>
        </row>
        <row r="158">
          <cell r="A158" t="str">
            <v>6426 КЛАССИЧЕСКАЯ ПМ вар п/о 0.3кг 8шт.  ОСТАНКИНО</v>
          </cell>
          <cell r="D158">
            <v>369</v>
          </cell>
        </row>
        <row r="159">
          <cell r="A159" t="str">
            <v>6453 ЭКСТРА Папа может с/к с/н в/у 1/100 14шт.   ОСТАНКИНО</v>
          </cell>
          <cell r="D159">
            <v>803</v>
          </cell>
        </row>
        <row r="160">
          <cell r="A160" t="str">
            <v>6454 АРОМАТНАЯ с/к с/н в/у 1/100 14шт.  ОСТАНКИНО</v>
          </cell>
          <cell r="D160">
            <v>494</v>
          </cell>
        </row>
        <row r="161">
          <cell r="A161" t="str">
            <v>6459 СЕРВЕЛАТ ШВЕЙЦАРСК. в/к с/н в/у 1/100*10  ОСТАНКИНО</v>
          </cell>
          <cell r="D161">
            <v>22</v>
          </cell>
        </row>
        <row r="162">
          <cell r="A162" t="str">
            <v>6470 ВЕТЧ.МРАМОРНАЯ в/у_45с  ОСТАНКИНО</v>
          </cell>
          <cell r="D162">
            <v>2.4449999999999998</v>
          </cell>
        </row>
        <row r="163">
          <cell r="A163" t="str">
            <v>6527 ШПИКАЧКИ СОЧНЫЕ ПМ сар б/о мгс 1*3 45с ОСТАНКИНО</v>
          </cell>
          <cell r="D163">
            <v>99.323999999999998</v>
          </cell>
        </row>
        <row r="164">
          <cell r="A164" t="str">
            <v>6528 ШПИКАЧКИ СОЧНЫЕ ПМ сар б/о мгс 0.4кг 45с  ОСТАНКИНО</v>
          </cell>
          <cell r="D164">
            <v>-2</v>
          </cell>
        </row>
        <row r="165">
          <cell r="A165" t="str">
            <v>6586 МРАМОРНАЯ И БАЛЫКОВАЯ в/к с/н мгс 1/90 ОСТАНКИНО</v>
          </cell>
          <cell r="D165">
            <v>83</v>
          </cell>
        </row>
        <row r="166">
          <cell r="A166" t="str">
            <v>6602 БАВАРСКИЕ ПМ сос ц/о мгс 0,35кг 8шт.  ОСТАНКИНО</v>
          </cell>
          <cell r="D166">
            <v>67</v>
          </cell>
        </row>
        <row r="167">
          <cell r="A167" t="str">
            <v>6661 СОЧНЫЙ ГРИЛЬ ПМ сос п/о мгс 1.5*4_Маяк  ОСТАНКИНО</v>
          </cell>
          <cell r="D167">
            <v>12.446999999999999</v>
          </cell>
        </row>
        <row r="168">
          <cell r="A168" t="str">
            <v>6666 БОЯНСКАЯ Папа может п/к в/у 0,28кг 8 шт. ОСТАНКИНО</v>
          </cell>
          <cell r="D168">
            <v>369</v>
          </cell>
        </row>
        <row r="169">
          <cell r="A169" t="str">
            <v>6683 СЕРВЕЛАТ ЗЕРНИСТЫЙ ПМ в/к в/у 0,35кг  ОСТАНКИНО</v>
          </cell>
          <cell r="D169">
            <v>1050</v>
          </cell>
        </row>
        <row r="170">
          <cell r="A170" t="str">
            <v>6684 СЕРВЕЛАТ КАРЕЛЬСКИЙ ПМ в/к в/у 0.28кг  ОСТАНКИНО</v>
          </cell>
          <cell r="D170">
            <v>898</v>
          </cell>
        </row>
        <row r="171">
          <cell r="A171" t="str">
            <v>6689 СЕРВЕЛАТ ОХОТНИЧИЙ ПМ в/к в/у 0,35кг 8шт  ОСТАНКИНО</v>
          </cell>
          <cell r="D171">
            <v>1706</v>
          </cell>
        </row>
        <row r="172">
          <cell r="A172" t="str">
            <v>6697 СЕРВЕЛАТ ФИНСКИЙ ПМ в/к в/у 0,35кг 8шт.  ОСТАНКИНО</v>
          </cell>
          <cell r="D172">
            <v>2149</v>
          </cell>
        </row>
        <row r="173">
          <cell r="A173" t="str">
            <v>6713 СОЧНЫЙ ГРИЛЬ ПМ сос п/о мгс 0.41кг 8шт.  ОСТАНКИНО</v>
          </cell>
          <cell r="D173">
            <v>516</v>
          </cell>
        </row>
        <row r="174">
          <cell r="A174" t="str">
            <v>6722 СОЧНЫЕ ПМ сос п/о мгс 0,41кг 10шт.  ОСТАНКИНО</v>
          </cell>
          <cell r="D174">
            <v>2620</v>
          </cell>
        </row>
        <row r="175">
          <cell r="A175" t="str">
            <v>6726 СЛИВОЧНЫЕ ПМ сос п/о мгс 0.41кг 10шт.  ОСТАНКИНО</v>
          </cell>
          <cell r="D175">
            <v>1268</v>
          </cell>
        </row>
        <row r="176">
          <cell r="A176" t="str">
            <v>6747 РУССКАЯ ПРЕМИУМ ПМ вар ф/о в/у  ОСТАНКИНО</v>
          </cell>
          <cell r="D176">
            <v>30.234999999999999</v>
          </cell>
        </row>
        <row r="177">
          <cell r="A177" t="str">
            <v>6759 МОЛОЧНЫЕ ГОСТ сос ц/о мгс 0.4кг 7шт.  ОСТАНКИНО</v>
          </cell>
          <cell r="D177">
            <v>31</v>
          </cell>
        </row>
        <row r="178">
          <cell r="A178" t="str">
            <v>6761 МОЛОЧНЫЕ ГОСТ сос ц/о мгс 1*4  ОСТАНКИНО</v>
          </cell>
          <cell r="D178">
            <v>4.0910000000000002</v>
          </cell>
        </row>
        <row r="179">
          <cell r="A179" t="str">
            <v>6762 СЛИВОЧНЫЕ сос ц/о мгс 0.41кг 8шт.  ОСТАНКИНО</v>
          </cell>
          <cell r="D179">
            <v>56</v>
          </cell>
        </row>
        <row r="180">
          <cell r="A180" t="str">
            <v>6764 СЛИВОЧНЫЕ сос ц/о мгс 1*4  ОСТАНКИНО</v>
          </cell>
          <cell r="D180">
            <v>8.5470000000000006</v>
          </cell>
        </row>
        <row r="181">
          <cell r="A181" t="str">
            <v>6765 РУБЛЕНЫЕ сос ц/о мгс 0.36кг 6шт.  ОСТАНКИНО</v>
          </cell>
          <cell r="D181">
            <v>145</v>
          </cell>
        </row>
        <row r="182">
          <cell r="A182" t="str">
            <v>6767 РУБЛЕНЫЕ сос ц/о мгс 1*4  ОСТАНКИНО</v>
          </cell>
          <cell r="D182">
            <v>11.865</v>
          </cell>
        </row>
        <row r="183">
          <cell r="A183" t="str">
            <v>6768 С СЫРОМ сос ц/о мгс 0.41кг 6шт.  ОСТАНКИНО</v>
          </cell>
          <cell r="D183">
            <v>29</v>
          </cell>
        </row>
        <row r="184">
          <cell r="A184" t="str">
            <v>6770 ИСПАНСКИЕ сос ц/о мгс 0.41кг 6шт.  ОСТАНКИНО</v>
          </cell>
          <cell r="D184">
            <v>23</v>
          </cell>
        </row>
        <row r="185">
          <cell r="A185" t="str">
            <v>6773 САЛЯМИ Папа может п/к в/у 0,28кг 8шт.  ОСТАНКИНО</v>
          </cell>
          <cell r="D185">
            <v>162</v>
          </cell>
        </row>
        <row r="186">
          <cell r="A186" t="str">
            <v>6777 МЯСНЫЕ С ГОВЯДИНОЙ ПМ сос п/о мгс 0.4кг  ОСТАНКИНО</v>
          </cell>
          <cell r="D186">
            <v>452</v>
          </cell>
        </row>
        <row r="187">
          <cell r="A187" t="str">
            <v>6785 ВЕНСКАЯ САЛЯМИ п/к в/у 0.33кг 8шт.  ОСТАНКИНО</v>
          </cell>
          <cell r="D187">
            <v>129</v>
          </cell>
        </row>
        <row r="188">
          <cell r="A188" t="str">
            <v>6786 ВЕНСКАЯ САЛЯМИ п/к в/у  ОСТАНКИНО</v>
          </cell>
          <cell r="D188">
            <v>1.3340000000000001</v>
          </cell>
        </row>
        <row r="189">
          <cell r="A189" t="str">
            <v>6787 СЕРВЕЛАТ КРЕМЛЕВСКИЙ в/к в/у 0,33кг 8шт.  ОСТАНКИНО</v>
          </cell>
          <cell r="D189">
            <v>73</v>
          </cell>
        </row>
        <row r="190">
          <cell r="A190" t="str">
            <v>6788 СЕРВЕЛАТ КРЕМЛЕВСКИЙ в/к в/у  ОСТАНКИНО</v>
          </cell>
          <cell r="D190">
            <v>1.9850000000000001</v>
          </cell>
        </row>
        <row r="191">
          <cell r="A191" t="str">
            <v>6793 БАЛЫКОВАЯ в/к в/у 0,33кг 8шт.  ОСТАНКИНО</v>
          </cell>
          <cell r="D191">
            <v>177</v>
          </cell>
        </row>
        <row r="192">
          <cell r="A192" t="str">
            <v>6794 БАЛЫКОВАЯ в/к в/у  ОСТАНКИНО</v>
          </cell>
          <cell r="D192">
            <v>2.6070000000000002</v>
          </cell>
        </row>
        <row r="193">
          <cell r="A193" t="str">
            <v>6795 ОСТАНКИНСКАЯ в/к в/у 0,33кг 8шт.  ОСТАНКИНО</v>
          </cell>
          <cell r="D193">
            <v>8</v>
          </cell>
        </row>
        <row r="194">
          <cell r="A194" t="str">
            <v>6807 СЕРВЕЛАТ ЕВРОПЕЙСКИЙ в/к в/у 0,33кг 8шт.  ОСТАНКИНО</v>
          </cell>
          <cell r="D194">
            <v>23</v>
          </cell>
        </row>
        <row r="195">
          <cell r="A195" t="str">
            <v>6829 МОЛОЧНЫЕ КЛАССИЧЕСКИЕ сос п/о мгс 2*4_С  ОСТАНКИНО</v>
          </cell>
          <cell r="D195">
            <v>238.13300000000001</v>
          </cell>
        </row>
        <row r="196">
          <cell r="A196" t="str">
            <v>6834 ПОСОЛЬСКАЯ ПМ с/к с/н в/у 1/100 10шт.  ОСТАНКИНО</v>
          </cell>
          <cell r="D196">
            <v>126</v>
          </cell>
        </row>
        <row r="197">
          <cell r="A197" t="str">
            <v>6837 ФИЛЕЙНЫЕ Папа Может сос ц/о мгс 0.4кг  ОСТАНКИНО</v>
          </cell>
          <cell r="D197">
            <v>438</v>
          </cell>
        </row>
        <row r="198">
          <cell r="A198" t="str">
            <v>6852 МОЛОЧНЫЕ ПРЕМИУМ ПМ сос п/о в/ у 1/350  ОСТАНКИНО</v>
          </cell>
          <cell r="D198">
            <v>954</v>
          </cell>
        </row>
        <row r="199">
          <cell r="A199" t="str">
            <v>6853 МОЛОЧНЫЕ ПРЕМИУМ ПМ сос п/о мгс 1*6  ОСТАНКИНО</v>
          </cell>
          <cell r="D199">
            <v>40.814</v>
          </cell>
        </row>
        <row r="200">
          <cell r="A200" t="str">
            <v>6854 МОЛОЧНЫЕ ПРЕМИУМ ПМ сос п/о мгс 0.6кг  ОСТАНКИНО</v>
          </cell>
          <cell r="D200">
            <v>84</v>
          </cell>
        </row>
        <row r="201">
          <cell r="A201" t="str">
            <v>6861 ДОМАШНИЙ РЕЦЕПТ Коровино вар п/о  ОСТАНКИНО</v>
          </cell>
          <cell r="D201">
            <v>234.136</v>
          </cell>
        </row>
        <row r="202">
          <cell r="A202" t="str">
            <v>6862 ДОМАШНИЙ РЕЦЕПТ СО ШПИК. Коровино вар п/о  ОСТАНКИНО</v>
          </cell>
          <cell r="D202">
            <v>3.9580000000000002</v>
          </cell>
        </row>
        <row r="203">
          <cell r="A203" t="str">
            <v>6865 ВЕТЧ.НЕЖНАЯ Коровино п/о  ОСТАНКИНО</v>
          </cell>
          <cell r="D203">
            <v>166.154</v>
          </cell>
        </row>
        <row r="204">
          <cell r="A204" t="str">
            <v>6870 С ГОВЯДИНОЙ СН сос п/о мгс 1*6  ОСТАНКИНО</v>
          </cell>
          <cell r="D204">
            <v>18.119</v>
          </cell>
        </row>
        <row r="205">
          <cell r="A205" t="str">
            <v>6919 БЕКОН с/к с/н в/у 1/180 10шт.  ОСТАНКИНО</v>
          </cell>
          <cell r="D205">
            <v>116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68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90</v>
          </cell>
        </row>
        <row r="208">
          <cell r="A208" t="str">
            <v>БОНУС ДОМАШНИЙ РЕЦЕПТ Коровино 0.5кг 8шт. (6305)</v>
          </cell>
          <cell r="D208">
            <v>1</v>
          </cell>
        </row>
        <row r="209">
          <cell r="A209" t="str">
            <v>БОНУС ДОМАШНИЙ РЕЦЕПТ Коровино вар п/о (5324)</v>
          </cell>
          <cell r="D209">
            <v>3.8610000000000002</v>
          </cell>
        </row>
        <row r="210">
          <cell r="A210" t="str">
            <v>БОНУС СОЧНЫЕ сос п/о мгс 0.41кг_UZ (6087)  ОСТАНКИНО</v>
          </cell>
          <cell r="D210">
            <v>12</v>
          </cell>
        </row>
        <row r="211">
          <cell r="A211" t="str">
            <v>БОНУС СОЧНЫЕ сос п/о мгс 1*6_UZ (6088)  ОСТАНКИНО</v>
          </cell>
          <cell r="D211">
            <v>90.477000000000004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295</v>
          </cell>
        </row>
        <row r="213">
          <cell r="A213" t="str">
            <v>БОНУС_Колбаса вареная Филейская ТМ Вязанка. ВЕС  ПОКОМ</v>
          </cell>
          <cell r="D213">
            <v>123.23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108</v>
          </cell>
        </row>
        <row r="215">
          <cell r="A215" t="str">
            <v>БОНУС_Мини-чебуречки с мясом  0,3кг ТМ Зареченские  ПОКОМ</v>
          </cell>
          <cell r="D215">
            <v>1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27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81</v>
          </cell>
        </row>
        <row r="218">
          <cell r="A218" t="str">
            <v>БОНУС_Сервелат Фирменый в/к 0,10 кг.шт. нарезка (лоток с ср.защ.атм.)  СПК</v>
          </cell>
          <cell r="D218">
            <v>8</v>
          </cell>
        </row>
        <row r="219">
          <cell r="A219" t="str">
            <v>Бутербродная вареная 0,47 кг шт.  СПК</v>
          </cell>
          <cell r="D219">
            <v>6</v>
          </cell>
        </row>
        <row r="220">
          <cell r="A220" t="str">
            <v>Вацлавская п/к (черева) 390 гр.шт. термоус.пак  СПК</v>
          </cell>
          <cell r="D220">
            <v>16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1</v>
          </cell>
        </row>
        <row r="222">
          <cell r="A222" t="str">
            <v>Готовые чебуманы с говядиной 0,28кг ТМ Горячая штучка  ПОКОМ</v>
          </cell>
          <cell r="D222">
            <v>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114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615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361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217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3</v>
          </cell>
        </row>
        <row r="228">
          <cell r="A228" t="str">
            <v>Гуцульская с/к "КолбасГрад" 160 гр.шт. термоус. пак  СПК</v>
          </cell>
          <cell r="D228">
            <v>38</v>
          </cell>
        </row>
        <row r="229">
          <cell r="A229" t="str">
            <v>Дельгаро с/в "Эликатессе" 140 гр.шт.  СПК</v>
          </cell>
          <cell r="D229">
            <v>48</v>
          </cell>
        </row>
        <row r="230">
          <cell r="A230" t="str">
            <v>Деревенская рубленая вареная 350 гр.шт. термоус. пак.  СПК</v>
          </cell>
          <cell r="D230">
            <v>22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-1</v>
          </cell>
        </row>
        <row r="232">
          <cell r="A232" t="str">
            <v>Докторская вареная в/с  СПК</v>
          </cell>
          <cell r="D232">
            <v>-0.62</v>
          </cell>
        </row>
        <row r="233">
          <cell r="A233" t="str">
            <v>Докторская вареная в/с 0,47 кг шт.  СПК</v>
          </cell>
          <cell r="D233">
            <v>9</v>
          </cell>
        </row>
        <row r="234">
          <cell r="A234" t="str">
            <v>Докторская вареная термоус.пак. "Высокий вкус"  СПК</v>
          </cell>
          <cell r="D234">
            <v>36.262</v>
          </cell>
        </row>
        <row r="235">
          <cell r="A235" t="str">
            <v>Жар-ладушки с яблоком и грушей ТМ Зареченские ВЕС ПОКОМ</v>
          </cell>
          <cell r="D235">
            <v>3.7</v>
          </cell>
        </row>
        <row r="236">
          <cell r="A236" t="str">
            <v>ЖАР-мени ВЕС ТМ Зареченские  ПОКОМ</v>
          </cell>
          <cell r="D236">
            <v>55</v>
          </cell>
        </row>
        <row r="237">
          <cell r="A237" t="str">
            <v>Классическая вареная 400 гр.шт.  СПК</v>
          </cell>
          <cell r="D237">
            <v>3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309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250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90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147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260</v>
          </cell>
        </row>
        <row r="243">
          <cell r="A243" t="str">
            <v>Ливерная Печеночная "Просто выгодно" 0,3 кг.шт.  СПК</v>
          </cell>
          <cell r="D243">
            <v>2</v>
          </cell>
        </row>
        <row r="244">
          <cell r="A244" t="str">
            <v>Любительская вареная термоус.пак. "Высокий вкус"  СПК</v>
          </cell>
          <cell r="D244">
            <v>22.69</v>
          </cell>
        </row>
        <row r="245">
          <cell r="A245" t="str">
            <v>Мини-пицца с ветчиной и сыром 0,3кг ТМ Зареченские  ПОКОМ</v>
          </cell>
          <cell r="D245">
            <v>8</v>
          </cell>
        </row>
        <row r="246">
          <cell r="A246" t="str">
            <v>Мини-сосиски в тесте 0,3кг ТМ Зареченские  ПОКОМ</v>
          </cell>
          <cell r="D246">
            <v>8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33.299999999999997</v>
          </cell>
        </row>
        <row r="248">
          <cell r="A248" t="str">
            <v>Мини-чебуречки с мясом  0,3кг ТМ Зареченские  ПОКОМ</v>
          </cell>
          <cell r="D248">
            <v>21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16</v>
          </cell>
        </row>
        <row r="250">
          <cell r="A250" t="str">
            <v>Мини-шарики с курочкой и сыром ТМ Зареченские ВЕС  ПОКОМ</v>
          </cell>
          <cell r="D250">
            <v>33</v>
          </cell>
        </row>
        <row r="251">
          <cell r="A251" t="str">
            <v>Мусульманская вареная "Просто выгодно"  СПК</v>
          </cell>
          <cell r="D251">
            <v>2.032</v>
          </cell>
        </row>
        <row r="252">
          <cell r="A252" t="str">
            <v>Наггетсы Foodgital 0,25кг ТМ Горячая штучка  ПОКОМ</v>
          </cell>
          <cell r="D252">
            <v>18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730</v>
          </cell>
        </row>
        <row r="254">
          <cell r="A254" t="str">
            <v>Наггетсы Курушки 0,25кг ТМ Стародворье  ПОКОМ</v>
          </cell>
          <cell r="D254">
            <v>1</v>
          </cell>
        </row>
        <row r="255">
          <cell r="A255" t="str">
            <v>Наггетсы Нагетосы Сочная курочка со сладкой паприкой  0,25 кг ПОКОМ</v>
          </cell>
          <cell r="D255">
            <v>1</v>
          </cell>
        </row>
        <row r="256">
          <cell r="A256" t="str">
            <v>Наггетсы Нагетосы Сочная курочка со сметаной и зеленью ТМ Горячая штучка 0,25 ПОКОМ</v>
          </cell>
          <cell r="D256">
            <v>2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434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611</v>
          </cell>
        </row>
        <row r="259">
          <cell r="A259" t="str">
            <v>Наггетсы с куриным филе и сыром ТМ Вязанка 0,25 кг ПОКОМ</v>
          </cell>
          <cell r="D259">
            <v>178</v>
          </cell>
        </row>
        <row r="260">
          <cell r="A260" t="str">
            <v>Наггетсы Хрустящие 0,3кг ТМ Зареченские  ПОКОМ</v>
          </cell>
          <cell r="D260">
            <v>16</v>
          </cell>
        </row>
        <row r="261">
          <cell r="A261" t="str">
            <v>Наггетсы Хрустящие ТМ Зареченские. ВЕС ПОКОМ</v>
          </cell>
          <cell r="D261">
            <v>126</v>
          </cell>
        </row>
        <row r="262">
          <cell r="A262" t="str">
            <v>Оригинальная с перцем с/к  СПК</v>
          </cell>
          <cell r="D262">
            <v>77.991</v>
          </cell>
        </row>
        <row r="263">
          <cell r="A263" t="str">
            <v>Особая вареная  СПК</v>
          </cell>
          <cell r="D263">
            <v>2.4180000000000001</v>
          </cell>
        </row>
        <row r="264">
          <cell r="A264" t="str">
            <v>Пельмени Grandmeni со сливочным маслом Горячая штучка 0,75 кг ПОКОМ</v>
          </cell>
          <cell r="D264">
            <v>80</v>
          </cell>
        </row>
        <row r="265">
          <cell r="A265" t="str">
            <v>Пельмени Бигбули #МЕГАВКУСИЩЕ с сочной грудинкой 0,43 кг  ПОКОМ</v>
          </cell>
          <cell r="D265">
            <v>21</v>
          </cell>
        </row>
        <row r="266">
          <cell r="A266" t="str">
            <v>Пельмени Бигбули #МЕГАВКУСИЩЕ с сочной грудинкой 0,9 кг  ПОКОМ</v>
          </cell>
          <cell r="D266">
            <v>291</v>
          </cell>
        </row>
        <row r="267">
          <cell r="A267" t="str">
            <v>Пельмени Бигбули с мясом, Горячая штучка 0,43кг  ПОКОМ</v>
          </cell>
          <cell r="D267">
            <v>53</v>
          </cell>
        </row>
        <row r="268">
          <cell r="A268" t="str">
            <v>Пельмени Бигбули с мясом, Горячая штучка 0,9кг  ПОКОМ</v>
          </cell>
          <cell r="D268">
            <v>86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238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D270">
            <v>54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83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600</v>
          </cell>
        </row>
        <row r="273">
          <cell r="A273" t="str">
            <v>Пельмени Бульмени с говядиной и свининой Горячая штучка 0,43  ПОКОМ</v>
          </cell>
          <cell r="D273">
            <v>450</v>
          </cell>
        </row>
        <row r="274">
          <cell r="A274" t="str">
            <v>Пельмени Бульмени с говядиной и свининой Наваристые 2,7кг Горячая штучка ВЕС  ПОКОМ</v>
          </cell>
          <cell r="D274">
            <v>63.28</v>
          </cell>
        </row>
        <row r="275">
          <cell r="A275" t="str">
            <v>Пельмени Бульмени с говядиной и свининой Наваристые 5кг Горячая штучка ВЕС  ПОКОМ</v>
          </cell>
          <cell r="D275">
            <v>255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558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250</v>
          </cell>
        </row>
        <row r="278">
          <cell r="A278" t="str">
            <v>Пельмени Домашние с говядиной и свининой 0,7кг, сфера ТМ Зареченские  ПОКОМ</v>
          </cell>
          <cell r="D278">
            <v>4</v>
          </cell>
        </row>
        <row r="279">
          <cell r="A279" t="str">
            <v>Пельмени Домашние со сливочным маслом 0,7кг, сфера ТМ Зареченские  ПОКОМ</v>
          </cell>
          <cell r="D279">
            <v>8</v>
          </cell>
        </row>
        <row r="280">
          <cell r="A280" t="str">
            <v>Пельмени Жемчужные сфера 1,0кг ТМ Зареченские  ПОКОМ</v>
          </cell>
          <cell r="D280">
            <v>9</v>
          </cell>
        </row>
        <row r="281">
          <cell r="A281" t="str">
            <v>Пельмени Медвежьи ушки с фермерскими сливками 0,7кг  ПОКОМ</v>
          </cell>
          <cell r="D281">
            <v>61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109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30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321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37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135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123</v>
          </cell>
        </row>
        <row r="288">
          <cell r="A288" t="str">
            <v>Пельмени Сочные сфера 0,8 кг ТМ Стародворье  ПОКОМ</v>
          </cell>
          <cell r="D288">
            <v>17</v>
          </cell>
        </row>
        <row r="289">
          <cell r="A289" t="str">
            <v>Пельмени Татарские 0,4кг ТМ Особый рецепт  ПОКОМ</v>
          </cell>
          <cell r="D289">
            <v>13</v>
          </cell>
        </row>
        <row r="290">
          <cell r="A290" t="str">
            <v>Пирожки с мясом 0,3кг ТМ Зареченские  ПОКОМ</v>
          </cell>
          <cell r="D290">
            <v>8</v>
          </cell>
        </row>
        <row r="291">
          <cell r="A291" t="str">
            <v>Пирожки с мясом 3,7кг ВЕС ТМ Зареченские  ПОКОМ</v>
          </cell>
          <cell r="D291">
            <v>59.2</v>
          </cell>
        </row>
        <row r="292">
          <cell r="A292" t="str">
            <v>Пирожки с мясом, картофелем и грибами 0,3кг ТМ Зареченские  ПОКОМ</v>
          </cell>
          <cell r="D292">
            <v>6</v>
          </cell>
        </row>
        <row r="293">
          <cell r="A293" t="str">
            <v>Пирожки с яблоком и грушей 0,3кг ТМ Зареченские  ПОКОМ</v>
          </cell>
          <cell r="D293">
            <v>5</v>
          </cell>
        </row>
        <row r="294">
          <cell r="A294" t="str">
            <v>По-Австрийски с/к 260 гр.шт. "Высокий вкус"  СПК</v>
          </cell>
          <cell r="D294">
            <v>-1</v>
          </cell>
        </row>
        <row r="295">
          <cell r="A295" t="str">
            <v>Покровская вареная 0,47 кг шт.  СПК</v>
          </cell>
          <cell r="D295">
            <v>3</v>
          </cell>
        </row>
        <row r="296">
          <cell r="A296" t="str">
            <v>Сальчетти с/к 230 гр.шт.  СПК</v>
          </cell>
          <cell r="D296">
            <v>86</v>
          </cell>
        </row>
        <row r="297">
          <cell r="A297" t="str">
            <v>Салями с перчиком с/к "КолбасГрад" 160 гр.шт. термоус. пак.  СПК</v>
          </cell>
          <cell r="D297">
            <v>34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46.256999999999998</v>
          </cell>
        </row>
        <row r="299">
          <cell r="A299" t="str">
            <v>Сардельки "Необыкновенные" (в ср.защ.атм.)  СПК</v>
          </cell>
          <cell r="D299">
            <v>1.252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34.643999999999998</v>
          </cell>
        </row>
        <row r="301">
          <cell r="A301" t="str">
            <v>Семейная с чесночком Экстра вареная  СПК</v>
          </cell>
          <cell r="D301">
            <v>4.91</v>
          </cell>
        </row>
        <row r="302">
          <cell r="A302" t="str">
            <v>Сервелат Европейский в/к, в/с 0,38 кг.шт.термофор.пак  СПК</v>
          </cell>
          <cell r="D302">
            <v>8</v>
          </cell>
        </row>
        <row r="303">
          <cell r="A303" t="str">
            <v>Сервелат Финский в/к 0,38 кг.шт. термофор.пак.  СПК</v>
          </cell>
          <cell r="D303">
            <v>11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23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52</v>
          </cell>
        </row>
        <row r="306">
          <cell r="A306" t="str">
            <v>Сибирская особая с/к 0,235 кг шт.  СПК</v>
          </cell>
          <cell r="D306">
            <v>38</v>
          </cell>
        </row>
        <row r="307">
          <cell r="A307" t="str">
            <v>Славянская п/к 0,38 кг шт.термофор.пак.  СПК</v>
          </cell>
          <cell r="D307">
            <v>-4</v>
          </cell>
        </row>
        <row r="308">
          <cell r="A308" t="str">
            <v>Смаколадьи с яблоком и грушей ТМ Зареченские,0,9 кг ПОКОМ</v>
          </cell>
          <cell r="D308">
            <v>2</v>
          </cell>
        </row>
        <row r="309">
          <cell r="A309" t="str">
            <v>Сосиски "Баварские" 0,36 кг.шт. вак.упак.  СПК</v>
          </cell>
          <cell r="D309">
            <v>-2</v>
          </cell>
        </row>
        <row r="310">
          <cell r="A310" t="str">
            <v>Сосиски "Молочные" 0,36 кг.шт. вак.упак.  СПК</v>
          </cell>
          <cell r="D310">
            <v>3</v>
          </cell>
        </row>
        <row r="311">
          <cell r="A311" t="str">
            <v>Сосиски Мини (коллаген) (лоток с ср.защ.атм.) (для ХОРЕКА)  СПК</v>
          </cell>
          <cell r="D311">
            <v>3.5059999999999998</v>
          </cell>
        </row>
        <row r="312">
          <cell r="A312" t="str">
            <v>Сосиски Мусульманские "Просто выгодно" (в ср.защ.атм.)  СПК</v>
          </cell>
          <cell r="D312">
            <v>3.0680000000000001</v>
          </cell>
        </row>
        <row r="313">
          <cell r="A313" t="str">
            <v>Сосиски Хот-дог ВЕС (лоток с ср.защ.атм.)   СПК</v>
          </cell>
          <cell r="D313">
            <v>21.157</v>
          </cell>
        </row>
        <row r="314">
          <cell r="A314" t="str">
            <v>Сосисоны в темпуре ВЕС  ПОКОМ</v>
          </cell>
          <cell r="D314">
            <v>7.2</v>
          </cell>
        </row>
        <row r="315">
          <cell r="A315" t="str">
            <v>Сочный мегачебурек ТМ Зареченские ВЕС ПОКОМ</v>
          </cell>
          <cell r="D315">
            <v>53.76</v>
          </cell>
        </row>
        <row r="316">
          <cell r="A316" t="str">
            <v>Уши свиные копченые к пиву 0,15кг нар. д/ф шт.  СПК</v>
          </cell>
          <cell r="D316">
            <v>5</v>
          </cell>
        </row>
        <row r="317">
          <cell r="A317" t="str">
            <v>Фестивальная пора с/к 100 гр.шт.нар. (лоток с ср.защ.атм.)  СПК</v>
          </cell>
          <cell r="D317">
            <v>-3</v>
          </cell>
        </row>
        <row r="318">
          <cell r="A318" t="str">
            <v>Фестивальная пора с/к термоус.пак  СПК</v>
          </cell>
          <cell r="D318">
            <v>4.3559999999999999</v>
          </cell>
        </row>
        <row r="319">
          <cell r="A319" t="str">
            <v>Фуэт с/в "Эликатессе" 160 гр.шт.  СПК</v>
          </cell>
          <cell r="D319">
            <v>79</v>
          </cell>
        </row>
        <row r="320">
          <cell r="A320" t="str">
            <v>Хинкали Классические ТМ Зареченские ВЕС ПОКОМ</v>
          </cell>
          <cell r="D320">
            <v>20</v>
          </cell>
        </row>
        <row r="321">
          <cell r="A321" t="str">
            <v>Хотстеры с сыром 0,25кг ТМ Горячая штучка  ПОКОМ</v>
          </cell>
          <cell r="D321">
            <v>61</v>
          </cell>
        </row>
        <row r="322">
          <cell r="A322" t="str">
            <v>Хотстеры ТМ Горячая штучка ТС Хотстеры 0,25 кг зам  ПОКОМ</v>
          </cell>
          <cell r="D322">
            <v>352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119</v>
          </cell>
        </row>
        <row r="324">
          <cell r="A324" t="str">
            <v>Хрустящие крылышки ТМ Горячая штучка 0,3 кг зам  ПОКОМ</v>
          </cell>
          <cell r="D324">
            <v>127</v>
          </cell>
        </row>
        <row r="325">
          <cell r="A325" t="str">
            <v>Чебупай сочное яблоко ТМ Горячая штучка 0,2 кг зам.  ПОКОМ</v>
          </cell>
          <cell r="D325">
            <v>32</v>
          </cell>
        </row>
        <row r="326">
          <cell r="A326" t="str">
            <v>Чебупай спелая вишня ТМ Горячая штучка 0,2 кг зам.  ПОКОМ</v>
          </cell>
          <cell r="D326">
            <v>80</v>
          </cell>
        </row>
        <row r="327">
          <cell r="A327" t="str">
            <v>Чебупели Курочка гриль ТМ Горячая штучка, 0,3 кг зам  ПОКОМ</v>
          </cell>
          <cell r="D327">
            <v>66</v>
          </cell>
        </row>
        <row r="328">
          <cell r="A328" t="str">
            <v>Чебупицца курочка по-итальянски Горячая штучка 0,25 кг зам  ПОКОМ</v>
          </cell>
          <cell r="D328">
            <v>435</v>
          </cell>
        </row>
        <row r="329">
          <cell r="A329" t="str">
            <v>Чебупицца Пепперони ТМ Горячая штучка ТС Чебупицца 0.25кг зам  ПОКОМ</v>
          </cell>
          <cell r="D329">
            <v>762</v>
          </cell>
        </row>
        <row r="330">
          <cell r="A330" t="str">
            <v>Чебуреки Мясные вес 2,7 кг ТМ Зареченские ВЕС ПОКОМ</v>
          </cell>
          <cell r="D330">
            <v>2.7</v>
          </cell>
        </row>
        <row r="331">
          <cell r="A331" t="str">
            <v>Чебуреки сочные ВЕС ТМ Зареченские  ПОКОМ</v>
          </cell>
          <cell r="D331">
            <v>85</v>
          </cell>
        </row>
        <row r="332">
          <cell r="A332" t="str">
            <v>Чизипицца с ветчиной и грибами ТМ Горячая штучка 0,33кг зам  ПОКОМ</v>
          </cell>
          <cell r="D332">
            <v>1</v>
          </cell>
        </row>
        <row r="333">
          <cell r="A333" t="str">
            <v>Шпикачки Русские (черева) (в ср.защ.атм.) "Высокий вкус"  СПК</v>
          </cell>
          <cell r="D333">
            <v>18.645</v>
          </cell>
        </row>
        <row r="334">
          <cell r="A334" t="str">
            <v>Юбилейная с/к 0,10 кг.шт. нарезка (лоток с ср.защ.атм.)  СПК</v>
          </cell>
          <cell r="D334">
            <v>17</v>
          </cell>
        </row>
        <row r="335">
          <cell r="A335" t="str">
            <v>Юбилейная с/к 0,235 кг.шт.  СПК</v>
          </cell>
          <cell r="D335">
            <v>286</v>
          </cell>
        </row>
        <row r="336">
          <cell r="A336" t="str">
            <v>Итого</v>
          </cell>
          <cell r="D336">
            <v>68505.856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4" sqref="AJ4"/>
    </sheetView>
  </sheetViews>
  <sheetFormatPr defaultColWidth="10.5" defaultRowHeight="11.45" customHeight="1" outlineLevelRow="1" x14ac:dyDescent="0.2"/>
  <cols>
    <col min="1" max="1" width="52.16406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33203125" style="5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119</v>
      </c>
      <c r="AF3" s="20" t="s">
        <v>117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98</v>
      </c>
      <c r="M4" s="9" t="s">
        <v>98</v>
      </c>
      <c r="N4" s="9" t="s">
        <v>98</v>
      </c>
      <c r="O4" s="10" t="s">
        <v>98</v>
      </c>
      <c r="P4" s="10" t="s">
        <v>98</v>
      </c>
      <c r="Q4" s="10" t="s">
        <v>98</v>
      </c>
      <c r="R4" s="10" t="s">
        <v>98</v>
      </c>
      <c r="S4" s="9" t="s">
        <v>95</v>
      </c>
      <c r="T4" s="11" t="s">
        <v>98</v>
      </c>
      <c r="U4" s="9" t="s">
        <v>99</v>
      </c>
      <c r="V4" s="12" t="s">
        <v>100</v>
      </c>
      <c r="W4" s="9" t="s">
        <v>101</v>
      </c>
      <c r="X4" s="9" t="s">
        <v>102</v>
      </c>
      <c r="Y4" s="9" t="s">
        <v>95</v>
      </c>
      <c r="Z4" s="9" t="s">
        <v>95</v>
      </c>
      <c r="AA4" s="9" t="s">
        <v>95</v>
      </c>
      <c r="AB4" s="9" t="s">
        <v>103</v>
      </c>
      <c r="AC4" s="9" t="s">
        <v>104</v>
      </c>
      <c r="AD4" s="9" t="s">
        <v>105</v>
      </c>
      <c r="AE4" s="12" t="s">
        <v>106</v>
      </c>
      <c r="AF4" s="12" t="s">
        <v>106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107</v>
      </c>
      <c r="L5" s="16" t="s">
        <v>108</v>
      </c>
      <c r="M5" s="16" t="s">
        <v>109</v>
      </c>
      <c r="N5" s="16" t="s">
        <v>110</v>
      </c>
      <c r="R5" s="16" t="s">
        <v>111</v>
      </c>
      <c r="T5" s="16" t="s">
        <v>112</v>
      </c>
      <c r="Y5" s="16" t="s">
        <v>113</v>
      </c>
      <c r="Z5" s="16" t="s">
        <v>114</v>
      </c>
      <c r="AA5" s="16" t="s">
        <v>115</v>
      </c>
      <c r="AB5" s="16" t="s">
        <v>116</v>
      </c>
      <c r="AE5" s="16" t="s">
        <v>111</v>
      </c>
      <c r="AF5" s="16" t="s">
        <v>112</v>
      </c>
    </row>
    <row r="6" spans="1:34" ht="11.1" customHeight="1" x14ac:dyDescent="0.2">
      <c r="A6" s="6"/>
      <c r="B6" s="6"/>
      <c r="C6" s="3"/>
      <c r="D6" s="3"/>
      <c r="E6" s="13">
        <f>SUM(E7:E104)</f>
        <v>109390.22200000005</v>
      </c>
      <c r="F6" s="13">
        <f>SUM(F7:F104)</f>
        <v>49011.054000000004</v>
      </c>
      <c r="I6" s="13">
        <f>SUM(I7:I104)</f>
        <v>110186.74999999999</v>
      </c>
      <c r="J6" s="13">
        <f t="shared" ref="J6:T6" si="0">SUM(J7:J104)</f>
        <v>-796.52800000000002</v>
      </c>
      <c r="K6" s="13">
        <f t="shared" si="0"/>
        <v>41710</v>
      </c>
      <c r="L6" s="13">
        <f t="shared" si="0"/>
        <v>12780</v>
      </c>
      <c r="M6" s="13">
        <f t="shared" si="0"/>
        <v>23405</v>
      </c>
      <c r="N6" s="13">
        <f t="shared" si="0"/>
        <v>16150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800</v>
      </c>
      <c r="S6" s="13">
        <f t="shared" si="0"/>
        <v>21878.044399999995</v>
      </c>
      <c r="T6" s="13">
        <f t="shared" si="0"/>
        <v>37520</v>
      </c>
      <c r="W6" s="13">
        <f t="shared" ref="W6" si="1">SUM(W7:W104)</f>
        <v>0</v>
      </c>
      <c r="X6" s="13">
        <f t="shared" ref="X6" si="2">SUM(X7:X104)</f>
        <v>0</v>
      </c>
      <c r="Y6" s="13">
        <f t="shared" ref="Y6" si="3">SUM(Y7:Y104)</f>
        <v>20732.989000000001</v>
      </c>
      <c r="Z6" s="13">
        <f t="shared" ref="Z6" si="4">SUM(Z7:Z104)</f>
        <v>21517.589</v>
      </c>
      <c r="AA6" s="13">
        <f t="shared" ref="AA6" si="5">SUM(AA7:AA104)</f>
        <v>22651.079399999995</v>
      </c>
      <c r="AB6" s="13">
        <f t="shared" ref="AB6" si="6">SUM(AB7:AB104)</f>
        <v>25744.607999999997</v>
      </c>
      <c r="AE6" s="13">
        <f t="shared" ref="AE6" si="7">SUM(AE7:AE104)</f>
        <v>800</v>
      </c>
      <c r="AF6" s="13">
        <f t="shared" ref="AF6" si="8">SUM(AF7:AF104)</f>
        <v>16304.8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109</v>
      </c>
      <c r="D7" s="8">
        <v>576</v>
      </c>
      <c r="E7" s="8">
        <v>406</v>
      </c>
      <c r="F7" s="8">
        <v>263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422</v>
      </c>
      <c r="J7" s="15">
        <f>E7-I7</f>
        <v>-16</v>
      </c>
      <c r="K7" s="15">
        <f>VLOOKUP(A:A,[1]TDSheet!$A:$N,14,0)</f>
        <v>160</v>
      </c>
      <c r="L7" s="15">
        <f>VLOOKUP(A:A,[1]TDSheet!$A:$Q,17,0)</f>
        <v>0</v>
      </c>
      <c r="M7" s="15">
        <f>VLOOKUP(A:A,[1]TDSheet!$A:$R,18,0)</f>
        <v>40</v>
      </c>
      <c r="N7" s="15">
        <f>VLOOKUP(A:A,[1]TDSheet!$A:$T,20,0)</f>
        <v>80</v>
      </c>
      <c r="O7" s="15"/>
      <c r="P7" s="15"/>
      <c r="Q7" s="15"/>
      <c r="R7" s="17"/>
      <c r="S7" s="15">
        <f>E7/5</f>
        <v>81.2</v>
      </c>
      <c r="T7" s="17">
        <v>120</v>
      </c>
      <c r="U7" s="19">
        <f>(F7+K7+L7+M7+N7+R7+T7)/S7</f>
        <v>8.1650246305418719</v>
      </c>
      <c r="V7" s="15">
        <f>F7/S7</f>
        <v>3.2389162561576352</v>
      </c>
      <c r="W7" s="15"/>
      <c r="X7" s="15"/>
      <c r="Y7" s="15">
        <f>VLOOKUP(A:A,[1]TDSheet!$A:$Z,26,0)</f>
        <v>87.2</v>
      </c>
      <c r="Z7" s="15">
        <f>VLOOKUP(A:A,[1]TDSheet!$A:$AA,27,0)</f>
        <v>96.8</v>
      </c>
      <c r="AA7" s="15">
        <f>VLOOKUP(A:A,[1]TDSheet!$A:$S,19,0)</f>
        <v>82.8</v>
      </c>
      <c r="AB7" s="15">
        <f>VLOOKUP(A:A,[3]TDSheet!$A:$D,4,0)</f>
        <v>79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48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897.01800000000003</v>
      </c>
      <c r="D8" s="8">
        <v>2718.7809999999999</v>
      </c>
      <c r="E8" s="8">
        <v>2438.1080000000002</v>
      </c>
      <c r="F8" s="8">
        <v>1158.992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2405.6</v>
      </c>
      <c r="J8" s="15">
        <f t="shared" ref="J8:J71" si="9">E8-I8</f>
        <v>32.508000000000266</v>
      </c>
      <c r="K8" s="15">
        <f>VLOOKUP(A:A,[1]TDSheet!$A:$N,14,0)</f>
        <v>580</v>
      </c>
      <c r="L8" s="15">
        <f>VLOOKUP(A:A,[1]TDSheet!$A:$Q,17,0)</f>
        <v>120</v>
      </c>
      <c r="M8" s="15">
        <f>VLOOKUP(A:A,[1]TDSheet!$A:$R,18,0)</f>
        <v>470</v>
      </c>
      <c r="N8" s="15">
        <f>VLOOKUP(A:A,[1]TDSheet!$A:$T,20,0)</f>
        <v>400</v>
      </c>
      <c r="O8" s="15"/>
      <c r="P8" s="15"/>
      <c r="Q8" s="15"/>
      <c r="R8" s="17">
        <v>300</v>
      </c>
      <c r="S8" s="15">
        <f t="shared" ref="S8:S71" si="10">E8/5</f>
        <v>487.62160000000006</v>
      </c>
      <c r="T8" s="17">
        <v>1000</v>
      </c>
      <c r="U8" s="19">
        <f t="shared" ref="U8:U71" si="11">(F8+K8+L8+M8+N8+R8+T8)/S8</f>
        <v>8.262538000777651</v>
      </c>
      <c r="V8" s="15">
        <f t="shared" ref="V8:V71" si="12">F8/S8</f>
        <v>2.3768266212981537</v>
      </c>
      <c r="W8" s="15"/>
      <c r="X8" s="15"/>
      <c r="Y8" s="15">
        <f>VLOOKUP(A:A,[1]TDSheet!$A:$Z,26,0)</f>
        <v>487.83479999999997</v>
      </c>
      <c r="Z8" s="15">
        <f>VLOOKUP(A:A,[1]TDSheet!$A:$AA,27,0)</f>
        <v>482.63860000000005</v>
      </c>
      <c r="AA8" s="15">
        <f>VLOOKUP(A:A,[1]TDSheet!$A:$S,19,0)</f>
        <v>464.05219999999997</v>
      </c>
      <c r="AB8" s="15">
        <f>VLOOKUP(A:A,[3]TDSheet!$A:$D,4,0)</f>
        <v>602.58199999999999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300</v>
      </c>
      <c r="AF8" s="15">
        <f t="shared" ref="AF8:AF71" si="14">T8*G8</f>
        <v>1000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1117.71</v>
      </c>
      <c r="D9" s="8">
        <v>2771.9250000000002</v>
      </c>
      <c r="E9" s="8">
        <v>2198.6660000000002</v>
      </c>
      <c r="F9" s="8">
        <v>1214.6949999999999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2149.25</v>
      </c>
      <c r="J9" s="15">
        <f t="shared" si="9"/>
        <v>49.416000000000167</v>
      </c>
      <c r="K9" s="15">
        <f>VLOOKUP(A:A,[1]TDSheet!$A:$N,14,0)</f>
        <v>700</v>
      </c>
      <c r="L9" s="15">
        <f>VLOOKUP(A:A,[1]TDSheet!$A:$Q,17,0)</f>
        <v>430</v>
      </c>
      <c r="M9" s="15">
        <f>VLOOKUP(A:A,[1]TDSheet!$A:$R,18,0)</f>
        <v>500</v>
      </c>
      <c r="N9" s="18">
        <v>150</v>
      </c>
      <c r="O9" s="15"/>
      <c r="P9" s="15"/>
      <c r="Q9" s="15"/>
      <c r="R9" s="17">
        <v>200</v>
      </c>
      <c r="S9" s="15">
        <f t="shared" si="10"/>
        <v>439.73320000000001</v>
      </c>
      <c r="T9" s="17">
        <v>500</v>
      </c>
      <c r="U9" s="19">
        <f t="shared" si="11"/>
        <v>8.4021288363034667</v>
      </c>
      <c r="V9" s="15">
        <f t="shared" si="12"/>
        <v>2.7623454403715706</v>
      </c>
      <c r="W9" s="15"/>
      <c r="X9" s="15"/>
      <c r="Y9" s="15">
        <f>VLOOKUP(A:A,[1]TDSheet!$A:$Z,26,0)</f>
        <v>455.69560000000001</v>
      </c>
      <c r="Z9" s="15">
        <f>VLOOKUP(A:A,[1]TDSheet!$A:$AA,27,0)</f>
        <v>481.68079999999998</v>
      </c>
      <c r="AA9" s="15">
        <f>VLOOKUP(A:A,[1]TDSheet!$A:$S,19,0)</f>
        <v>484.93900000000002</v>
      </c>
      <c r="AB9" s="15">
        <f>VLOOKUP(A:A,[3]TDSheet!$A:$D,4,0)</f>
        <v>439.59300000000002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3"/>
        <v>200</v>
      </c>
      <c r="AF9" s="15">
        <f t="shared" si="14"/>
        <v>500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50.658000000000001</v>
      </c>
      <c r="D10" s="8">
        <v>78.742999999999995</v>
      </c>
      <c r="E10" s="8">
        <v>73.194999999999993</v>
      </c>
      <c r="F10" s="8">
        <v>38.314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72.400000000000006</v>
      </c>
      <c r="J10" s="15">
        <f t="shared" si="9"/>
        <v>0.79499999999998749</v>
      </c>
      <c r="K10" s="15">
        <f>VLOOKUP(A:A,[1]TDSheet!$A:$N,14,0)</f>
        <v>50</v>
      </c>
      <c r="L10" s="15">
        <f>VLOOKUP(A:A,[1]TDSheet!$A:$Q,17,0)</f>
        <v>0</v>
      </c>
      <c r="M10" s="15">
        <f>VLOOKUP(A:A,[1]TDSheet!$A:$R,18,0)</f>
        <v>0</v>
      </c>
      <c r="N10" s="15">
        <f>VLOOKUP(A:A,[1]TDSheet!$A:$T,20,0)</f>
        <v>20</v>
      </c>
      <c r="O10" s="15"/>
      <c r="P10" s="15"/>
      <c r="Q10" s="15"/>
      <c r="R10" s="17"/>
      <c r="S10" s="15">
        <f t="shared" si="10"/>
        <v>14.638999999999999</v>
      </c>
      <c r="T10" s="17">
        <v>50</v>
      </c>
      <c r="U10" s="19">
        <f t="shared" si="11"/>
        <v>10.814536512056835</v>
      </c>
      <c r="V10" s="15">
        <f t="shared" si="12"/>
        <v>2.6172552769997952</v>
      </c>
      <c r="W10" s="15"/>
      <c r="X10" s="15"/>
      <c r="Y10" s="15">
        <f>VLOOKUP(A:A,[1]TDSheet!$A:$Z,26,0)</f>
        <v>12.043600000000001</v>
      </c>
      <c r="Z10" s="15">
        <f>VLOOKUP(A:A,[1]TDSheet!$A:$AA,27,0)</f>
        <v>14.925000000000001</v>
      </c>
      <c r="AA10" s="15">
        <f>VLOOKUP(A:A,[1]TDSheet!$A:$S,19,0)</f>
        <v>17.000399999999999</v>
      </c>
      <c r="AB10" s="15">
        <f>VLOOKUP(A:A,[3]TDSheet!$A:$D,4,0)</f>
        <v>26.17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3"/>
        <v>0</v>
      </c>
      <c r="AF10" s="15">
        <f t="shared" si="14"/>
        <v>50</v>
      </c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82.876999999999995</v>
      </c>
      <c r="D11" s="8">
        <v>349.78199999999998</v>
      </c>
      <c r="E11" s="8">
        <v>167.733</v>
      </c>
      <c r="F11" s="8">
        <v>52.368000000000002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161.94999999999999</v>
      </c>
      <c r="J11" s="15">
        <f t="shared" si="9"/>
        <v>5.7830000000000155</v>
      </c>
      <c r="K11" s="15">
        <f>VLOOKUP(A:A,[1]TDSheet!$A:$N,14,0)</f>
        <v>100</v>
      </c>
      <c r="L11" s="15">
        <f>VLOOKUP(A:A,[1]TDSheet!$A:$Q,17,0)</f>
        <v>20</v>
      </c>
      <c r="M11" s="15">
        <f>VLOOKUP(A:A,[1]TDSheet!$A:$R,18,0)</f>
        <v>40</v>
      </c>
      <c r="N11" s="15">
        <f>VLOOKUP(A:A,[1]TDSheet!$A:$T,20,0)</f>
        <v>30</v>
      </c>
      <c r="O11" s="15"/>
      <c r="P11" s="15"/>
      <c r="Q11" s="15"/>
      <c r="R11" s="17"/>
      <c r="S11" s="15">
        <f t="shared" si="10"/>
        <v>33.546599999999998</v>
      </c>
      <c r="T11" s="17">
        <v>30</v>
      </c>
      <c r="U11" s="19">
        <f t="shared" si="11"/>
        <v>8.1190940363553992</v>
      </c>
      <c r="V11" s="15">
        <f t="shared" si="12"/>
        <v>1.5610523868290678</v>
      </c>
      <c r="W11" s="15"/>
      <c r="X11" s="15"/>
      <c r="Y11" s="15">
        <f>VLOOKUP(A:A,[1]TDSheet!$A:$Z,26,0)</f>
        <v>31.742000000000001</v>
      </c>
      <c r="Z11" s="15">
        <f>VLOOKUP(A:A,[1]TDSheet!$A:$AA,27,0)</f>
        <v>31.282</v>
      </c>
      <c r="AA11" s="15">
        <f>VLOOKUP(A:A,[1]TDSheet!$A:$S,19,0)</f>
        <v>34.828400000000002</v>
      </c>
      <c r="AB11" s="15">
        <f>VLOOKUP(A:A,[3]TDSheet!$A:$D,4,0)</f>
        <v>29.919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30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285.58100000000002</v>
      </c>
      <c r="D12" s="8">
        <v>900.42899999999997</v>
      </c>
      <c r="E12" s="8">
        <v>670.04300000000001</v>
      </c>
      <c r="F12" s="8">
        <v>357.78399999999999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653.79999999999995</v>
      </c>
      <c r="J12" s="15">
        <f t="shared" si="9"/>
        <v>16.243000000000052</v>
      </c>
      <c r="K12" s="15">
        <f>VLOOKUP(A:A,[1]TDSheet!$A:$N,14,0)</f>
        <v>200</v>
      </c>
      <c r="L12" s="15">
        <f>VLOOKUP(A:A,[1]TDSheet!$A:$Q,17,0)</f>
        <v>150</v>
      </c>
      <c r="M12" s="15">
        <f>VLOOKUP(A:A,[1]TDSheet!$A:$R,18,0)</f>
        <v>150</v>
      </c>
      <c r="N12" s="15">
        <f>VLOOKUP(A:A,[1]TDSheet!$A:$T,20,0)</f>
        <v>120</v>
      </c>
      <c r="O12" s="15"/>
      <c r="P12" s="15"/>
      <c r="Q12" s="15"/>
      <c r="R12" s="17"/>
      <c r="S12" s="15">
        <f t="shared" si="10"/>
        <v>134.0086</v>
      </c>
      <c r="T12" s="17">
        <v>150</v>
      </c>
      <c r="U12" s="19">
        <f t="shared" si="11"/>
        <v>8.4157583916256122</v>
      </c>
      <c r="V12" s="15">
        <f t="shared" si="12"/>
        <v>2.6698585016185525</v>
      </c>
      <c r="W12" s="15"/>
      <c r="X12" s="15"/>
      <c r="Y12" s="15">
        <f>VLOOKUP(A:A,[1]TDSheet!$A:$Z,26,0)</f>
        <v>119.58699999999999</v>
      </c>
      <c r="Z12" s="15">
        <f>VLOOKUP(A:A,[1]TDSheet!$A:$AA,27,0)</f>
        <v>142.27260000000001</v>
      </c>
      <c r="AA12" s="15">
        <f>VLOOKUP(A:A,[1]TDSheet!$A:$S,19,0)</f>
        <v>139.9546</v>
      </c>
      <c r="AB12" s="15">
        <f>VLOOKUP(A:A,[3]TDSheet!$A:$D,4,0)</f>
        <v>124.521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150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284</v>
      </c>
      <c r="D13" s="8">
        <v>651</v>
      </c>
      <c r="E13" s="8">
        <v>568</v>
      </c>
      <c r="F13" s="8">
        <v>360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573</v>
      </c>
      <c r="J13" s="15">
        <f t="shared" si="9"/>
        <v>-5</v>
      </c>
      <c r="K13" s="15">
        <f>VLOOKUP(A:A,[1]TDSheet!$A:$N,14,0)</f>
        <v>120</v>
      </c>
      <c r="L13" s="15">
        <f>VLOOKUP(A:A,[1]TDSheet!$A:$Q,17,0)</f>
        <v>120</v>
      </c>
      <c r="M13" s="15">
        <f>VLOOKUP(A:A,[1]TDSheet!$A:$R,18,0)</f>
        <v>120</v>
      </c>
      <c r="N13" s="15">
        <f>VLOOKUP(A:A,[1]TDSheet!$A:$T,20,0)</f>
        <v>80</v>
      </c>
      <c r="O13" s="15"/>
      <c r="P13" s="15"/>
      <c r="Q13" s="15"/>
      <c r="R13" s="17"/>
      <c r="S13" s="15">
        <f t="shared" si="10"/>
        <v>113.6</v>
      </c>
      <c r="T13" s="17">
        <v>400</v>
      </c>
      <c r="U13" s="19">
        <f t="shared" si="11"/>
        <v>10.563380281690142</v>
      </c>
      <c r="V13" s="15">
        <f t="shared" si="12"/>
        <v>3.1690140845070425</v>
      </c>
      <c r="W13" s="15"/>
      <c r="X13" s="15"/>
      <c r="Y13" s="15">
        <f>VLOOKUP(A:A,[1]TDSheet!$A:$Z,26,0)</f>
        <v>111.6</v>
      </c>
      <c r="Z13" s="15">
        <f>VLOOKUP(A:A,[1]TDSheet!$A:$AA,27,0)</f>
        <v>125.8</v>
      </c>
      <c r="AA13" s="15">
        <f>VLOOKUP(A:A,[1]TDSheet!$A:$S,19,0)</f>
        <v>117.6</v>
      </c>
      <c r="AB13" s="15">
        <f>VLOOKUP(A:A,[3]TDSheet!$A:$D,4,0)</f>
        <v>102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100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-1.4370000000000001</v>
      </c>
      <c r="D14" s="8">
        <v>376.065</v>
      </c>
      <c r="E14" s="8">
        <v>95.932000000000002</v>
      </c>
      <c r="F14" s="8">
        <v>37.476999999999997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93.9</v>
      </c>
      <c r="J14" s="15">
        <f t="shared" si="9"/>
        <v>2.0319999999999965</v>
      </c>
      <c r="K14" s="15">
        <f>VLOOKUP(A:A,[1]TDSheet!$A:$N,14,0)</f>
        <v>20</v>
      </c>
      <c r="L14" s="15">
        <f>VLOOKUP(A:A,[1]TDSheet!$A:$Q,17,0)</f>
        <v>30</v>
      </c>
      <c r="M14" s="15">
        <f>VLOOKUP(A:A,[1]TDSheet!$A:$R,18,0)</f>
        <v>30</v>
      </c>
      <c r="N14" s="15">
        <f>VLOOKUP(A:A,[1]TDSheet!$A:$T,20,0)</f>
        <v>20</v>
      </c>
      <c r="O14" s="15"/>
      <c r="P14" s="15"/>
      <c r="Q14" s="15"/>
      <c r="R14" s="17"/>
      <c r="S14" s="15">
        <f t="shared" si="10"/>
        <v>19.186399999999999</v>
      </c>
      <c r="T14" s="17">
        <v>10</v>
      </c>
      <c r="U14" s="19">
        <f t="shared" si="11"/>
        <v>7.6865383813534596</v>
      </c>
      <c r="V14" s="15">
        <f t="shared" si="12"/>
        <v>1.9533106783971979</v>
      </c>
      <c r="W14" s="15"/>
      <c r="X14" s="15"/>
      <c r="Y14" s="15">
        <f>VLOOKUP(A:A,[1]TDSheet!$A:$Z,26,0)</f>
        <v>16.817</v>
      </c>
      <c r="Z14" s="15">
        <f>VLOOKUP(A:A,[1]TDSheet!$A:$AA,27,0)</f>
        <v>19.645400000000002</v>
      </c>
      <c r="AA14" s="15">
        <f>VLOOKUP(A:A,[1]TDSheet!$A:$S,19,0)</f>
        <v>22.319399999999998</v>
      </c>
      <c r="AB14" s="15">
        <f>VLOOKUP(A:A,[3]TDSheet!$A:$D,4,0)</f>
        <v>40.947000000000003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3"/>
        <v>0</v>
      </c>
      <c r="AF14" s="15">
        <f t="shared" si="14"/>
        <v>10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191.01300000000001</v>
      </c>
      <c r="D15" s="8">
        <v>635.69100000000003</v>
      </c>
      <c r="E15" s="8">
        <v>550.43299999999999</v>
      </c>
      <c r="F15" s="8">
        <v>152.15199999999999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539.85</v>
      </c>
      <c r="J15" s="15">
        <f t="shared" si="9"/>
        <v>10.58299999999997</v>
      </c>
      <c r="K15" s="15">
        <f>VLOOKUP(A:A,[1]TDSheet!$A:$N,14,0)</f>
        <v>300</v>
      </c>
      <c r="L15" s="15">
        <f>VLOOKUP(A:A,[1]TDSheet!$A:$Q,17,0)</f>
        <v>150</v>
      </c>
      <c r="M15" s="15">
        <f>VLOOKUP(A:A,[1]TDSheet!$A:$R,18,0)</f>
        <v>150</v>
      </c>
      <c r="N15" s="15">
        <f>VLOOKUP(A:A,[1]TDSheet!$A:$T,20,0)</f>
        <v>100</v>
      </c>
      <c r="O15" s="15"/>
      <c r="P15" s="15"/>
      <c r="Q15" s="15"/>
      <c r="R15" s="17"/>
      <c r="S15" s="15">
        <f t="shared" si="10"/>
        <v>110.0866</v>
      </c>
      <c r="T15" s="17">
        <v>100</v>
      </c>
      <c r="U15" s="19">
        <f t="shared" si="11"/>
        <v>8.6491180579652749</v>
      </c>
      <c r="V15" s="15">
        <f t="shared" si="12"/>
        <v>1.3821119009943079</v>
      </c>
      <c r="W15" s="15"/>
      <c r="X15" s="15"/>
      <c r="Y15" s="15">
        <f>VLOOKUP(A:A,[1]TDSheet!$A:$Z,26,0)</f>
        <v>103.3128</v>
      </c>
      <c r="Z15" s="15">
        <f>VLOOKUP(A:A,[1]TDSheet!$A:$AA,27,0)</f>
        <v>107.7672</v>
      </c>
      <c r="AA15" s="15">
        <f>VLOOKUP(A:A,[1]TDSheet!$A:$S,19,0)</f>
        <v>116.401</v>
      </c>
      <c r="AB15" s="15">
        <f>VLOOKUP(A:A,[3]TDSheet!$A:$D,4,0)</f>
        <v>104.752</v>
      </c>
      <c r="AC15" s="15">
        <f>VLOOKUP(A:A,[1]TDSheet!$A:$AC,29,0)</f>
        <v>0</v>
      </c>
      <c r="AD15" s="15">
        <f>VLOOKUP(A:A,[1]TDSheet!$A:$AD,30,0)</f>
        <v>0</v>
      </c>
      <c r="AE15" s="15">
        <f t="shared" si="13"/>
        <v>0</v>
      </c>
      <c r="AF15" s="15">
        <f t="shared" si="14"/>
        <v>100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561</v>
      </c>
      <c r="D16" s="8">
        <v>1234</v>
      </c>
      <c r="E16" s="8">
        <v>1176</v>
      </c>
      <c r="F16" s="8">
        <v>587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1207</v>
      </c>
      <c r="J16" s="15">
        <f t="shared" si="9"/>
        <v>-31</v>
      </c>
      <c r="K16" s="15">
        <f>VLOOKUP(A:A,[1]TDSheet!$A:$N,14,0)</f>
        <v>600</v>
      </c>
      <c r="L16" s="15">
        <f>VLOOKUP(A:A,[1]TDSheet!$A:$Q,17,0)</f>
        <v>80</v>
      </c>
      <c r="M16" s="15">
        <f>VLOOKUP(A:A,[1]TDSheet!$A:$R,18,0)</f>
        <v>200</v>
      </c>
      <c r="N16" s="15">
        <f>VLOOKUP(A:A,[1]TDSheet!$A:$T,20,0)</f>
        <v>240</v>
      </c>
      <c r="O16" s="15"/>
      <c r="P16" s="15"/>
      <c r="Q16" s="15"/>
      <c r="R16" s="17"/>
      <c r="S16" s="15">
        <f t="shared" si="10"/>
        <v>235.2</v>
      </c>
      <c r="T16" s="17">
        <v>600</v>
      </c>
      <c r="U16" s="19">
        <f t="shared" si="11"/>
        <v>9.808673469387756</v>
      </c>
      <c r="V16" s="15">
        <f t="shared" si="12"/>
        <v>2.495748299319728</v>
      </c>
      <c r="W16" s="15"/>
      <c r="X16" s="15"/>
      <c r="Y16" s="15">
        <f>VLOOKUP(A:A,[1]TDSheet!$A:$Z,26,0)</f>
        <v>248</v>
      </c>
      <c r="Z16" s="15">
        <f>VLOOKUP(A:A,[1]TDSheet!$A:$AA,27,0)</f>
        <v>253.2</v>
      </c>
      <c r="AA16" s="15">
        <f>VLOOKUP(A:A,[1]TDSheet!$A:$S,19,0)</f>
        <v>252.4</v>
      </c>
      <c r="AB16" s="15">
        <f>VLOOKUP(A:A,[3]TDSheet!$A:$D,4,0)</f>
        <v>194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3"/>
        <v>0</v>
      </c>
      <c r="AF16" s="15">
        <f t="shared" si="14"/>
        <v>150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381.45100000000002</v>
      </c>
      <c r="D17" s="8">
        <v>1849.9639999999999</v>
      </c>
      <c r="E17" s="8">
        <v>1183.1569999999999</v>
      </c>
      <c r="F17" s="8">
        <v>682.69299999999998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1150.45</v>
      </c>
      <c r="J17" s="15">
        <f t="shared" si="9"/>
        <v>32.70699999999988</v>
      </c>
      <c r="K17" s="15">
        <f>VLOOKUP(A:A,[1]TDSheet!$A:$N,14,0)</f>
        <v>400</v>
      </c>
      <c r="L17" s="15">
        <f>VLOOKUP(A:A,[1]TDSheet!$A:$Q,17,0)</f>
        <v>180</v>
      </c>
      <c r="M17" s="15">
        <f>VLOOKUP(A:A,[1]TDSheet!$A:$R,18,0)</f>
        <v>300</v>
      </c>
      <c r="N17" s="15">
        <f>VLOOKUP(A:A,[1]TDSheet!$A:$T,20,0)</f>
        <v>250</v>
      </c>
      <c r="O17" s="15"/>
      <c r="P17" s="15"/>
      <c r="Q17" s="15"/>
      <c r="R17" s="17"/>
      <c r="S17" s="15">
        <f t="shared" si="10"/>
        <v>236.63139999999999</v>
      </c>
      <c r="T17" s="17">
        <v>200</v>
      </c>
      <c r="U17" s="19">
        <f t="shared" si="11"/>
        <v>8.5056040745226547</v>
      </c>
      <c r="V17" s="15">
        <f t="shared" si="12"/>
        <v>2.8850482226788161</v>
      </c>
      <c r="W17" s="15"/>
      <c r="X17" s="15"/>
      <c r="Y17" s="15">
        <f>VLOOKUP(A:A,[1]TDSheet!$A:$Z,26,0)</f>
        <v>237.29740000000001</v>
      </c>
      <c r="Z17" s="15">
        <f>VLOOKUP(A:A,[1]TDSheet!$A:$AA,27,0)</f>
        <v>250.91219999999998</v>
      </c>
      <c r="AA17" s="15">
        <f>VLOOKUP(A:A,[1]TDSheet!$A:$S,19,0)</f>
        <v>274.99259999999998</v>
      </c>
      <c r="AB17" s="15">
        <f>VLOOKUP(A:A,[3]TDSheet!$A:$D,4,0)</f>
        <v>215.14099999999999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3"/>
        <v>0</v>
      </c>
      <c r="AF17" s="15">
        <f t="shared" si="14"/>
        <v>200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1258</v>
      </c>
      <c r="D18" s="8">
        <v>4072</v>
      </c>
      <c r="E18" s="8">
        <v>4066</v>
      </c>
      <c r="F18" s="8">
        <v>1214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4110</v>
      </c>
      <c r="J18" s="15">
        <f t="shared" si="9"/>
        <v>-44</v>
      </c>
      <c r="K18" s="15">
        <f>VLOOKUP(A:A,[1]TDSheet!$A:$N,14,0)</f>
        <v>2000</v>
      </c>
      <c r="L18" s="15">
        <f>VLOOKUP(A:A,[1]TDSheet!$A:$Q,17,0)</f>
        <v>800</v>
      </c>
      <c r="M18" s="15">
        <f>VLOOKUP(A:A,[1]TDSheet!$A:$R,18,0)</f>
        <v>800</v>
      </c>
      <c r="N18" s="15">
        <f>VLOOKUP(A:A,[1]TDSheet!$A:$T,20,0)</f>
        <v>650</v>
      </c>
      <c r="O18" s="15"/>
      <c r="P18" s="15"/>
      <c r="Q18" s="15"/>
      <c r="R18" s="17"/>
      <c r="S18" s="15">
        <f t="shared" si="10"/>
        <v>813.2</v>
      </c>
      <c r="T18" s="17">
        <v>1200</v>
      </c>
      <c r="U18" s="19">
        <f t="shared" si="11"/>
        <v>8.1947860304968021</v>
      </c>
      <c r="V18" s="15">
        <f t="shared" si="12"/>
        <v>1.4928676832267584</v>
      </c>
      <c r="W18" s="15"/>
      <c r="X18" s="15"/>
      <c r="Y18" s="15">
        <f>VLOOKUP(A:A,[1]TDSheet!$A:$Z,26,0)</f>
        <v>859.8</v>
      </c>
      <c r="Z18" s="15">
        <f>VLOOKUP(A:A,[1]TDSheet!$A:$AA,27,0)</f>
        <v>830</v>
      </c>
      <c r="AA18" s="15">
        <f>VLOOKUP(A:A,[1]TDSheet!$A:$S,19,0)</f>
        <v>848.2</v>
      </c>
      <c r="AB18" s="15">
        <f>VLOOKUP(A:A,[3]TDSheet!$A:$D,4,0)</f>
        <v>986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3"/>
        <v>0</v>
      </c>
      <c r="AF18" s="15">
        <f t="shared" si="14"/>
        <v>144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120.08199999999999</v>
      </c>
      <c r="D19" s="8">
        <v>281.59899999999999</v>
      </c>
      <c r="E19" s="8">
        <v>319.37099999999998</v>
      </c>
      <c r="F19" s="8"/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486.3</v>
      </c>
      <c r="J19" s="15">
        <f t="shared" si="9"/>
        <v>-166.92900000000003</v>
      </c>
      <c r="K19" s="15">
        <f>VLOOKUP(A:A,[1]TDSheet!$A:$N,14,0)</f>
        <v>150</v>
      </c>
      <c r="L19" s="15">
        <f>VLOOKUP(A:A,[1]TDSheet!$A:$Q,17,0)</f>
        <v>150</v>
      </c>
      <c r="M19" s="15">
        <f>VLOOKUP(A:A,[1]TDSheet!$A:$R,18,0)</f>
        <v>105</v>
      </c>
      <c r="N19" s="15">
        <f>VLOOKUP(A:A,[1]TDSheet!$A:$T,20,0)</f>
        <v>100</v>
      </c>
      <c r="O19" s="15"/>
      <c r="P19" s="15"/>
      <c r="Q19" s="15"/>
      <c r="R19" s="17"/>
      <c r="S19" s="15">
        <f t="shared" si="10"/>
        <v>63.874199999999995</v>
      </c>
      <c r="T19" s="17">
        <v>100</v>
      </c>
      <c r="U19" s="19">
        <f t="shared" si="11"/>
        <v>9.4717428946272531</v>
      </c>
      <c r="V19" s="15">
        <f t="shared" si="12"/>
        <v>0</v>
      </c>
      <c r="W19" s="15"/>
      <c r="X19" s="15"/>
      <c r="Y19" s="15">
        <f>VLOOKUP(A:A,[1]TDSheet!$A:$Z,26,0)</f>
        <v>51.195800000000006</v>
      </c>
      <c r="Z19" s="15">
        <f>VLOOKUP(A:A,[1]TDSheet!$A:$AA,27,0)</f>
        <v>49.757799999999996</v>
      </c>
      <c r="AA19" s="15">
        <f>VLOOKUP(A:A,[1]TDSheet!$A:$S,19,0)</f>
        <v>71.308799999999991</v>
      </c>
      <c r="AB19" s="15">
        <f>VLOOKUP(A:A,[3]TDSheet!$A:$D,4,0)</f>
        <v>61.472000000000001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3"/>
        <v>0</v>
      </c>
      <c r="AF19" s="15">
        <f t="shared" si="14"/>
        <v>100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921</v>
      </c>
      <c r="D20" s="8">
        <v>717</v>
      </c>
      <c r="E20" s="8">
        <v>1296</v>
      </c>
      <c r="F20" s="8">
        <v>312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1334</v>
      </c>
      <c r="J20" s="15">
        <f t="shared" si="9"/>
        <v>-38</v>
      </c>
      <c r="K20" s="15">
        <f>VLOOKUP(A:A,[1]TDSheet!$A:$N,14,0)</f>
        <v>1000</v>
      </c>
      <c r="L20" s="15">
        <f>VLOOKUP(A:A,[1]TDSheet!$A:$Q,17,0)</f>
        <v>80</v>
      </c>
      <c r="M20" s="15">
        <f>VLOOKUP(A:A,[1]TDSheet!$A:$R,18,0)</f>
        <v>240</v>
      </c>
      <c r="N20" s="15">
        <f>VLOOKUP(A:A,[1]TDSheet!$A:$T,20,0)</f>
        <v>200</v>
      </c>
      <c r="O20" s="15"/>
      <c r="P20" s="15"/>
      <c r="Q20" s="15"/>
      <c r="R20" s="17"/>
      <c r="S20" s="15">
        <f t="shared" si="10"/>
        <v>259.2</v>
      </c>
      <c r="T20" s="17">
        <v>800</v>
      </c>
      <c r="U20" s="19">
        <f t="shared" si="11"/>
        <v>10.154320987654321</v>
      </c>
      <c r="V20" s="15">
        <f t="shared" si="12"/>
        <v>1.2037037037037037</v>
      </c>
      <c r="W20" s="15"/>
      <c r="X20" s="15"/>
      <c r="Y20" s="15">
        <f>VLOOKUP(A:A,[1]TDSheet!$A:$Z,26,0)</f>
        <v>243.8</v>
      </c>
      <c r="Z20" s="15">
        <f>VLOOKUP(A:A,[1]TDSheet!$A:$AA,27,0)</f>
        <v>241</v>
      </c>
      <c r="AA20" s="15">
        <f>VLOOKUP(A:A,[1]TDSheet!$A:$S,19,0)</f>
        <v>270.39999999999998</v>
      </c>
      <c r="AB20" s="15">
        <f>VLOOKUP(A:A,[3]TDSheet!$A:$D,4,0)</f>
        <v>215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200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25.387</v>
      </c>
      <c r="D21" s="8">
        <v>67.828000000000003</v>
      </c>
      <c r="E21" s="8">
        <v>43.061999999999998</v>
      </c>
      <c r="F21" s="8">
        <v>38.731000000000002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60.2</v>
      </c>
      <c r="J21" s="15">
        <f t="shared" si="9"/>
        <v>-17.138000000000005</v>
      </c>
      <c r="K21" s="15">
        <f>VLOOKUP(A:A,[1]TDSheet!$A:$N,14,0)</f>
        <v>100</v>
      </c>
      <c r="L21" s="15">
        <f>VLOOKUP(A:A,[1]TDSheet!$A:$Q,17,0)</f>
        <v>0</v>
      </c>
      <c r="M21" s="15">
        <f>VLOOKUP(A:A,[1]TDSheet!$A:$R,18,0)</f>
        <v>0</v>
      </c>
      <c r="N21" s="15">
        <f>VLOOKUP(A:A,[1]TDSheet!$A:$T,20,0)</f>
        <v>0</v>
      </c>
      <c r="O21" s="15"/>
      <c r="P21" s="15"/>
      <c r="Q21" s="15"/>
      <c r="R21" s="17"/>
      <c r="S21" s="15">
        <f t="shared" si="10"/>
        <v>8.6123999999999992</v>
      </c>
      <c r="T21" s="17"/>
      <c r="U21" s="19">
        <f t="shared" si="11"/>
        <v>16.108285727555618</v>
      </c>
      <c r="V21" s="15">
        <f t="shared" si="12"/>
        <v>4.4971204310064561</v>
      </c>
      <c r="W21" s="15"/>
      <c r="X21" s="15"/>
      <c r="Y21" s="15">
        <f>VLOOKUP(A:A,[1]TDSheet!$A:$Z,26,0)</f>
        <v>9.8225999999999996</v>
      </c>
      <c r="Z21" s="15">
        <f>VLOOKUP(A:A,[1]TDSheet!$A:$AA,27,0)</f>
        <v>12.340199999999999</v>
      </c>
      <c r="AA21" s="15">
        <f>VLOOKUP(A:A,[1]TDSheet!$A:$S,19,0)</f>
        <v>14.228800000000001</v>
      </c>
      <c r="AB21" s="15">
        <f>VLOOKUP(A:A,[3]TDSheet!$A:$D,4,0)</f>
        <v>13.569000000000001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>
        <f t="shared" si="14"/>
        <v>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81.501000000000005</v>
      </c>
      <c r="D22" s="8">
        <v>218.91200000000001</v>
      </c>
      <c r="E22" s="8">
        <v>220.77799999999999</v>
      </c>
      <c r="F22" s="8">
        <v>16.277999999999999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226.7</v>
      </c>
      <c r="J22" s="15">
        <f t="shared" si="9"/>
        <v>-5.921999999999997</v>
      </c>
      <c r="K22" s="15">
        <f>VLOOKUP(A:A,[1]TDSheet!$A:$N,14,0)</f>
        <v>160</v>
      </c>
      <c r="L22" s="15">
        <f>VLOOKUP(A:A,[1]TDSheet!$A:$Q,17,0)</f>
        <v>40</v>
      </c>
      <c r="M22" s="15">
        <f>VLOOKUP(A:A,[1]TDSheet!$A:$R,18,0)</f>
        <v>50</v>
      </c>
      <c r="N22" s="15">
        <f>VLOOKUP(A:A,[1]TDSheet!$A:$T,20,0)</f>
        <v>40</v>
      </c>
      <c r="O22" s="15"/>
      <c r="P22" s="15"/>
      <c r="Q22" s="15"/>
      <c r="R22" s="17"/>
      <c r="S22" s="15">
        <f t="shared" si="10"/>
        <v>44.1556</v>
      </c>
      <c r="T22" s="17">
        <v>60</v>
      </c>
      <c r="U22" s="19">
        <f t="shared" si="11"/>
        <v>8.2951652791491917</v>
      </c>
      <c r="V22" s="15">
        <f t="shared" si="12"/>
        <v>0.36865086195182489</v>
      </c>
      <c r="W22" s="15"/>
      <c r="X22" s="15"/>
      <c r="Y22" s="15">
        <f>VLOOKUP(A:A,[1]TDSheet!$A:$Z,26,0)</f>
        <v>41.4636</v>
      </c>
      <c r="Z22" s="15">
        <f>VLOOKUP(A:A,[1]TDSheet!$A:$AA,27,0)</f>
        <v>38.074799999999996</v>
      </c>
      <c r="AA22" s="15">
        <f>VLOOKUP(A:A,[1]TDSheet!$A:$S,19,0)</f>
        <v>44.737400000000001</v>
      </c>
      <c r="AB22" s="15">
        <f>VLOOKUP(A:A,[3]TDSheet!$A:$D,4,0)</f>
        <v>28.582999999999998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3"/>
        <v>0</v>
      </c>
      <c r="AF22" s="15">
        <f t="shared" si="14"/>
        <v>60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234.06100000000001</v>
      </c>
      <c r="D23" s="8">
        <v>479.084</v>
      </c>
      <c r="E23" s="8">
        <v>391.67599999999999</v>
      </c>
      <c r="F23" s="8">
        <v>252.602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377.75</v>
      </c>
      <c r="J23" s="15">
        <f t="shared" si="9"/>
        <v>13.925999999999988</v>
      </c>
      <c r="K23" s="15">
        <f>VLOOKUP(A:A,[1]TDSheet!$A:$N,14,0)</f>
        <v>100</v>
      </c>
      <c r="L23" s="15">
        <f>VLOOKUP(A:A,[1]TDSheet!$A:$Q,17,0)</f>
        <v>60</v>
      </c>
      <c r="M23" s="15">
        <f>VLOOKUP(A:A,[1]TDSheet!$A:$R,18,0)</f>
        <v>100</v>
      </c>
      <c r="N23" s="15">
        <f>VLOOKUP(A:A,[1]TDSheet!$A:$T,20,0)</f>
        <v>50</v>
      </c>
      <c r="O23" s="15"/>
      <c r="P23" s="15"/>
      <c r="Q23" s="15"/>
      <c r="R23" s="17"/>
      <c r="S23" s="15">
        <f t="shared" si="10"/>
        <v>78.3352</v>
      </c>
      <c r="T23" s="17">
        <v>100</v>
      </c>
      <c r="U23" s="19">
        <f t="shared" si="11"/>
        <v>8.4585473707860572</v>
      </c>
      <c r="V23" s="15">
        <f t="shared" si="12"/>
        <v>3.2246295407428591</v>
      </c>
      <c r="W23" s="15"/>
      <c r="X23" s="15"/>
      <c r="Y23" s="15">
        <f>VLOOKUP(A:A,[1]TDSheet!$A:$Z,26,0)</f>
        <v>83.244</v>
      </c>
      <c r="Z23" s="15">
        <f>VLOOKUP(A:A,[1]TDSheet!$A:$AA,27,0)</f>
        <v>92.845200000000006</v>
      </c>
      <c r="AA23" s="15">
        <f>VLOOKUP(A:A,[1]TDSheet!$A:$S,19,0)</f>
        <v>85.617999999999995</v>
      </c>
      <c r="AB23" s="15">
        <f>VLOOKUP(A:A,[3]TDSheet!$A:$D,4,0)</f>
        <v>75.105000000000004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3"/>
        <v>0</v>
      </c>
      <c r="AF23" s="15">
        <f t="shared" si="14"/>
        <v>100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667</v>
      </c>
      <c r="D24" s="8">
        <v>1234</v>
      </c>
      <c r="E24" s="8">
        <v>1373</v>
      </c>
      <c r="F24" s="8">
        <v>505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1399</v>
      </c>
      <c r="J24" s="15">
        <f t="shared" si="9"/>
        <v>-26</v>
      </c>
      <c r="K24" s="15">
        <f>VLOOKUP(A:A,[1]TDSheet!$A:$N,14,0)</f>
        <v>600</v>
      </c>
      <c r="L24" s="15">
        <f>VLOOKUP(A:A,[1]TDSheet!$A:$Q,17,0)</f>
        <v>80</v>
      </c>
      <c r="M24" s="15">
        <f>VLOOKUP(A:A,[1]TDSheet!$A:$R,18,0)</f>
        <v>240</v>
      </c>
      <c r="N24" s="15">
        <f>VLOOKUP(A:A,[1]TDSheet!$A:$T,20,0)</f>
        <v>200</v>
      </c>
      <c r="O24" s="15"/>
      <c r="P24" s="15"/>
      <c r="Q24" s="15"/>
      <c r="R24" s="17"/>
      <c r="S24" s="15">
        <f t="shared" si="10"/>
        <v>274.60000000000002</v>
      </c>
      <c r="T24" s="17">
        <v>600</v>
      </c>
      <c r="U24" s="19">
        <f t="shared" si="11"/>
        <v>8.1026948288419511</v>
      </c>
      <c r="V24" s="15">
        <f t="shared" si="12"/>
        <v>1.8390386016023306</v>
      </c>
      <c r="W24" s="15"/>
      <c r="X24" s="15"/>
      <c r="Y24" s="15">
        <f>VLOOKUP(A:A,[1]TDSheet!$A:$Z,26,0)</f>
        <v>248.6</v>
      </c>
      <c r="Z24" s="15">
        <f>VLOOKUP(A:A,[1]TDSheet!$A:$AA,27,0)</f>
        <v>270.60000000000002</v>
      </c>
      <c r="AA24" s="15">
        <f>VLOOKUP(A:A,[1]TDSheet!$A:$S,19,0)</f>
        <v>256.39999999999998</v>
      </c>
      <c r="AB24" s="15">
        <f>VLOOKUP(A:A,[3]TDSheet!$A:$D,4,0)</f>
        <v>292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132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436</v>
      </c>
      <c r="D25" s="8">
        <v>1289</v>
      </c>
      <c r="E25" s="8">
        <v>1135</v>
      </c>
      <c r="F25" s="8">
        <v>582</v>
      </c>
      <c r="G25" s="1">
        <f>VLOOKUP(A:A,[1]TDSheet!$A:$G,7,0)</f>
        <v>0.4</v>
      </c>
      <c r="H25" s="1">
        <f>VLOOKUP(A:A,[1]TDSheet!$A:$H,8,0)</f>
        <v>60</v>
      </c>
      <c r="I25" s="15">
        <f>VLOOKUP(A:A,[2]TDSheet!$A:$F,6,0)</f>
        <v>1144</v>
      </c>
      <c r="J25" s="15">
        <f t="shared" si="9"/>
        <v>-9</v>
      </c>
      <c r="K25" s="15">
        <f>VLOOKUP(A:A,[1]TDSheet!$A:$N,14,0)</f>
        <v>480</v>
      </c>
      <c r="L25" s="15">
        <f>VLOOKUP(A:A,[1]TDSheet!$A:$Q,17,0)</f>
        <v>0</v>
      </c>
      <c r="M25" s="15">
        <f>VLOOKUP(A:A,[1]TDSheet!$A:$R,18,0)</f>
        <v>240</v>
      </c>
      <c r="N25" s="15">
        <f>VLOOKUP(A:A,[1]TDSheet!$A:$T,20,0)</f>
        <v>160</v>
      </c>
      <c r="O25" s="15"/>
      <c r="P25" s="15"/>
      <c r="Q25" s="15"/>
      <c r="R25" s="17"/>
      <c r="S25" s="15">
        <f t="shared" si="10"/>
        <v>227</v>
      </c>
      <c r="T25" s="17">
        <v>400</v>
      </c>
      <c r="U25" s="19">
        <f t="shared" si="11"/>
        <v>8.2026431718061676</v>
      </c>
      <c r="V25" s="15">
        <f t="shared" si="12"/>
        <v>2.5638766519823788</v>
      </c>
      <c r="W25" s="15"/>
      <c r="X25" s="15"/>
      <c r="Y25" s="15">
        <f>VLOOKUP(A:A,[1]TDSheet!$A:$Z,26,0)</f>
        <v>232.8</v>
      </c>
      <c r="Z25" s="15">
        <f>VLOOKUP(A:A,[1]TDSheet!$A:$AA,27,0)</f>
        <v>263</v>
      </c>
      <c r="AA25" s="15">
        <f>VLOOKUP(A:A,[1]TDSheet!$A:$S,19,0)</f>
        <v>235.2</v>
      </c>
      <c r="AB25" s="15">
        <f>VLOOKUP(A:A,[3]TDSheet!$A:$D,4,0)</f>
        <v>228</v>
      </c>
      <c r="AC25" s="15" t="str">
        <f>VLOOKUP(A:A,[1]TDSheet!$A:$AC,29,0)</f>
        <v>зк</v>
      </c>
      <c r="AD25" s="15" t="str">
        <f>VLOOKUP(A:A,[1]TDSheet!$A:$AD,30,0)</f>
        <v>костик</v>
      </c>
      <c r="AE25" s="15">
        <f t="shared" si="13"/>
        <v>0</v>
      </c>
      <c r="AF25" s="15">
        <f t="shared" si="14"/>
        <v>160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1701.152</v>
      </c>
      <c r="D26" s="8">
        <v>2885.3649999999998</v>
      </c>
      <c r="E26" s="21">
        <v>3243</v>
      </c>
      <c r="F26" s="21">
        <v>1396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2816.3</v>
      </c>
      <c r="J26" s="15">
        <f t="shared" si="9"/>
        <v>426.69999999999982</v>
      </c>
      <c r="K26" s="15">
        <f>VLOOKUP(A:A,[1]TDSheet!$A:$N,14,0)</f>
        <v>930</v>
      </c>
      <c r="L26" s="15">
        <f>VLOOKUP(A:A,[1]TDSheet!$A:$Q,17,0)</f>
        <v>580</v>
      </c>
      <c r="M26" s="15">
        <f>VLOOKUP(A:A,[1]TDSheet!$A:$R,18,0)</f>
        <v>700</v>
      </c>
      <c r="N26" s="15">
        <f>VLOOKUP(A:A,[1]TDSheet!$A:$T,20,0)</f>
        <v>550</v>
      </c>
      <c r="O26" s="15"/>
      <c r="P26" s="15"/>
      <c r="Q26" s="15"/>
      <c r="R26" s="17">
        <v>300</v>
      </c>
      <c r="S26" s="15">
        <f t="shared" si="10"/>
        <v>648.6</v>
      </c>
      <c r="T26" s="17">
        <v>900</v>
      </c>
      <c r="U26" s="19">
        <f t="shared" si="11"/>
        <v>8.2577860006167132</v>
      </c>
      <c r="V26" s="15">
        <f t="shared" si="12"/>
        <v>2.1523280912735121</v>
      </c>
      <c r="W26" s="15"/>
      <c r="X26" s="15"/>
      <c r="Y26" s="15">
        <f>VLOOKUP(A:A,[1]TDSheet!$A:$Z,26,0)</f>
        <v>684</v>
      </c>
      <c r="Z26" s="15">
        <f>VLOOKUP(A:A,[1]TDSheet!$A:$AA,27,0)</f>
        <v>594.20000000000005</v>
      </c>
      <c r="AA26" s="15">
        <f>VLOOKUP(A:A,[1]TDSheet!$A:$S,19,0)</f>
        <v>696.6</v>
      </c>
      <c r="AB26" s="15">
        <f>VLOOKUP(A:A,[3]TDSheet!$A:$D,4,0)</f>
        <v>564.74900000000002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3"/>
        <v>300</v>
      </c>
      <c r="AF26" s="15">
        <f t="shared" si="14"/>
        <v>900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233</v>
      </c>
      <c r="D27" s="8">
        <v>666</v>
      </c>
      <c r="E27" s="8">
        <v>728</v>
      </c>
      <c r="F27" s="8">
        <v>142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743</v>
      </c>
      <c r="J27" s="15">
        <f t="shared" si="9"/>
        <v>-15</v>
      </c>
      <c r="K27" s="15">
        <f>VLOOKUP(A:A,[1]TDSheet!$A:$N,14,0)</f>
        <v>240</v>
      </c>
      <c r="L27" s="15">
        <f>VLOOKUP(A:A,[1]TDSheet!$A:$Q,17,0)</f>
        <v>240</v>
      </c>
      <c r="M27" s="15">
        <f>VLOOKUP(A:A,[1]TDSheet!$A:$R,18,0)</f>
        <v>240</v>
      </c>
      <c r="N27" s="15">
        <f>VLOOKUP(A:A,[1]TDSheet!$A:$T,20,0)</f>
        <v>120</v>
      </c>
      <c r="O27" s="15"/>
      <c r="P27" s="15"/>
      <c r="Q27" s="15"/>
      <c r="R27" s="17"/>
      <c r="S27" s="15">
        <f t="shared" si="10"/>
        <v>145.6</v>
      </c>
      <c r="T27" s="17">
        <v>240</v>
      </c>
      <c r="U27" s="19">
        <f t="shared" si="11"/>
        <v>8.3928571428571423</v>
      </c>
      <c r="V27" s="15">
        <f t="shared" si="12"/>
        <v>0.97527472527472536</v>
      </c>
      <c r="W27" s="15"/>
      <c r="X27" s="15"/>
      <c r="Y27" s="15">
        <f>VLOOKUP(A:A,[1]TDSheet!$A:$Z,26,0)</f>
        <v>129.19999999999999</v>
      </c>
      <c r="Z27" s="15">
        <f>VLOOKUP(A:A,[1]TDSheet!$A:$AA,27,0)</f>
        <v>142</v>
      </c>
      <c r="AA27" s="15">
        <f>VLOOKUP(A:A,[1]TDSheet!$A:$S,19,0)</f>
        <v>150.4</v>
      </c>
      <c r="AB27" s="15">
        <f>VLOOKUP(A:A,[3]TDSheet!$A:$D,4,0)</f>
        <v>226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3"/>
        <v>0</v>
      </c>
      <c r="AF27" s="15">
        <f t="shared" si="14"/>
        <v>72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192</v>
      </c>
      <c r="D28" s="8">
        <v>667</v>
      </c>
      <c r="E28" s="8">
        <v>673</v>
      </c>
      <c r="F28" s="8">
        <v>179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678</v>
      </c>
      <c r="J28" s="15">
        <f t="shared" si="9"/>
        <v>-5</v>
      </c>
      <c r="K28" s="15">
        <f>VLOOKUP(A:A,[1]TDSheet!$A:$N,14,0)</f>
        <v>450</v>
      </c>
      <c r="L28" s="15">
        <f>VLOOKUP(A:A,[1]TDSheet!$A:$Q,17,0)</f>
        <v>170</v>
      </c>
      <c r="M28" s="15">
        <f>VLOOKUP(A:A,[1]TDSheet!$A:$R,18,0)</f>
        <v>160</v>
      </c>
      <c r="N28" s="15">
        <f>VLOOKUP(A:A,[1]TDSheet!$A:$T,20,0)</f>
        <v>120</v>
      </c>
      <c r="O28" s="15"/>
      <c r="P28" s="15"/>
      <c r="Q28" s="15"/>
      <c r="R28" s="17"/>
      <c r="S28" s="15">
        <f t="shared" si="10"/>
        <v>134.6</v>
      </c>
      <c r="T28" s="17"/>
      <c r="U28" s="19">
        <f t="shared" si="11"/>
        <v>8.0163447251114412</v>
      </c>
      <c r="V28" s="15">
        <f t="shared" si="12"/>
        <v>1.3298662704309065</v>
      </c>
      <c r="W28" s="15"/>
      <c r="X28" s="15"/>
      <c r="Y28" s="15">
        <f>VLOOKUP(A:A,[1]TDSheet!$A:$Z,26,0)</f>
        <v>116.6</v>
      </c>
      <c r="Z28" s="15">
        <f>VLOOKUP(A:A,[1]TDSheet!$A:$AA,27,0)</f>
        <v>128.4</v>
      </c>
      <c r="AA28" s="15">
        <f>VLOOKUP(A:A,[1]TDSheet!$A:$S,19,0)</f>
        <v>158.6</v>
      </c>
      <c r="AB28" s="15">
        <f>VLOOKUP(A:A,[3]TDSheet!$A:$D,4,0)</f>
        <v>158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0</v>
      </c>
      <c r="AF28" s="15">
        <f t="shared" si="14"/>
        <v>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150</v>
      </c>
      <c r="D29" s="8">
        <v>217</v>
      </c>
      <c r="E29" s="8">
        <v>266</v>
      </c>
      <c r="F29" s="8">
        <v>95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272</v>
      </c>
      <c r="J29" s="15">
        <f t="shared" si="9"/>
        <v>-6</v>
      </c>
      <c r="K29" s="15">
        <f>VLOOKUP(A:A,[1]TDSheet!$A:$N,14,0)</f>
        <v>160</v>
      </c>
      <c r="L29" s="15">
        <f>VLOOKUP(A:A,[1]TDSheet!$A:$Q,17,0)</f>
        <v>40</v>
      </c>
      <c r="M29" s="15">
        <f>VLOOKUP(A:A,[1]TDSheet!$A:$R,18,0)</f>
        <v>80</v>
      </c>
      <c r="N29" s="15">
        <f>VLOOKUP(A:A,[1]TDSheet!$A:$T,20,0)</f>
        <v>40</v>
      </c>
      <c r="O29" s="15"/>
      <c r="P29" s="15"/>
      <c r="Q29" s="15"/>
      <c r="R29" s="17"/>
      <c r="S29" s="15">
        <f t="shared" si="10"/>
        <v>53.2</v>
      </c>
      <c r="T29" s="17">
        <v>40</v>
      </c>
      <c r="U29" s="19">
        <f t="shared" si="11"/>
        <v>8.5526315789473681</v>
      </c>
      <c r="V29" s="15">
        <f t="shared" si="12"/>
        <v>1.7857142857142856</v>
      </c>
      <c r="W29" s="15"/>
      <c r="X29" s="15"/>
      <c r="Y29" s="15">
        <f>VLOOKUP(A:A,[1]TDSheet!$A:$Z,26,0)</f>
        <v>63.2</v>
      </c>
      <c r="Z29" s="15">
        <f>VLOOKUP(A:A,[1]TDSheet!$A:$AA,27,0)</f>
        <v>54</v>
      </c>
      <c r="AA29" s="15">
        <f>VLOOKUP(A:A,[1]TDSheet!$A:$S,19,0)</f>
        <v>63</v>
      </c>
      <c r="AB29" s="15">
        <f>VLOOKUP(A:A,[3]TDSheet!$A:$D,4,0)</f>
        <v>72</v>
      </c>
      <c r="AC29" s="15" t="str">
        <f>VLOOKUP(A:A,[1]TDSheet!$A:$AC,29,0)</f>
        <v>м30з</v>
      </c>
      <c r="AD29" s="15" t="e">
        <f>VLOOKUP(A:A,[1]TDSheet!$A:$AD,30,0)</f>
        <v>#N/A</v>
      </c>
      <c r="AE29" s="15">
        <f t="shared" si="13"/>
        <v>0</v>
      </c>
      <c r="AF29" s="15">
        <f t="shared" si="14"/>
        <v>16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146</v>
      </c>
      <c r="D30" s="8">
        <v>530</v>
      </c>
      <c r="E30" s="8">
        <v>462</v>
      </c>
      <c r="F30" s="8">
        <v>210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464</v>
      </c>
      <c r="J30" s="15">
        <f t="shared" si="9"/>
        <v>-2</v>
      </c>
      <c r="K30" s="15">
        <f>VLOOKUP(A:A,[1]TDSheet!$A:$N,14,0)</f>
        <v>280</v>
      </c>
      <c r="L30" s="15">
        <f>VLOOKUP(A:A,[1]TDSheet!$A:$Q,17,0)</f>
        <v>0</v>
      </c>
      <c r="M30" s="15">
        <f>VLOOKUP(A:A,[1]TDSheet!$A:$R,18,0)</f>
        <v>120</v>
      </c>
      <c r="N30" s="15">
        <f>VLOOKUP(A:A,[1]TDSheet!$A:$T,20,0)</f>
        <v>80</v>
      </c>
      <c r="O30" s="15"/>
      <c r="P30" s="15"/>
      <c r="Q30" s="15"/>
      <c r="R30" s="17"/>
      <c r="S30" s="15">
        <f t="shared" si="10"/>
        <v>92.4</v>
      </c>
      <c r="T30" s="17">
        <v>80</v>
      </c>
      <c r="U30" s="19">
        <f t="shared" si="11"/>
        <v>8.3333333333333321</v>
      </c>
      <c r="V30" s="15">
        <f t="shared" si="12"/>
        <v>2.2727272727272725</v>
      </c>
      <c r="W30" s="15"/>
      <c r="X30" s="15"/>
      <c r="Y30" s="15">
        <f>VLOOKUP(A:A,[1]TDSheet!$A:$Z,26,0)</f>
        <v>98.2</v>
      </c>
      <c r="Z30" s="15">
        <f>VLOOKUP(A:A,[1]TDSheet!$A:$AA,27,0)</f>
        <v>102.6</v>
      </c>
      <c r="AA30" s="15">
        <f>VLOOKUP(A:A,[1]TDSheet!$A:$S,19,0)</f>
        <v>103.4</v>
      </c>
      <c r="AB30" s="15">
        <f>VLOOKUP(A:A,[3]TDSheet!$A:$D,4,0)</f>
        <v>121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3"/>
        <v>0</v>
      </c>
      <c r="AF30" s="15">
        <f t="shared" si="14"/>
        <v>32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284.51499999999999</v>
      </c>
      <c r="D31" s="8">
        <v>622.39300000000003</v>
      </c>
      <c r="E31" s="8">
        <v>637.08500000000004</v>
      </c>
      <c r="F31" s="8">
        <v>180.21600000000001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608</v>
      </c>
      <c r="J31" s="15">
        <f t="shared" si="9"/>
        <v>29.085000000000036</v>
      </c>
      <c r="K31" s="15">
        <f>VLOOKUP(A:A,[1]TDSheet!$A:$N,14,0)</f>
        <v>300</v>
      </c>
      <c r="L31" s="15">
        <f>VLOOKUP(A:A,[1]TDSheet!$A:$Q,17,0)</f>
        <v>120</v>
      </c>
      <c r="M31" s="15">
        <f>VLOOKUP(A:A,[1]TDSheet!$A:$R,18,0)</f>
        <v>150</v>
      </c>
      <c r="N31" s="15">
        <f>VLOOKUP(A:A,[1]TDSheet!$A:$T,20,0)</f>
        <v>100</v>
      </c>
      <c r="O31" s="15"/>
      <c r="P31" s="15"/>
      <c r="Q31" s="15"/>
      <c r="R31" s="17"/>
      <c r="S31" s="15">
        <f t="shared" si="10"/>
        <v>127.417</v>
      </c>
      <c r="T31" s="17">
        <v>200</v>
      </c>
      <c r="U31" s="19">
        <f t="shared" si="11"/>
        <v>8.2423538460331027</v>
      </c>
      <c r="V31" s="15">
        <f t="shared" si="12"/>
        <v>1.4143795568880133</v>
      </c>
      <c r="W31" s="15"/>
      <c r="X31" s="15"/>
      <c r="Y31" s="15">
        <f>VLOOKUP(A:A,[1]TDSheet!$A:$Z,26,0)</f>
        <v>131.1138</v>
      </c>
      <c r="Z31" s="15">
        <f>VLOOKUP(A:A,[1]TDSheet!$A:$AA,27,0)</f>
        <v>129.41559999999998</v>
      </c>
      <c r="AA31" s="15">
        <f>VLOOKUP(A:A,[1]TDSheet!$A:$S,19,0)</f>
        <v>132.7244</v>
      </c>
      <c r="AB31" s="15">
        <f>VLOOKUP(A:A,[3]TDSheet!$A:$D,4,0)</f>
        <v>120.973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3"/>
        <v>0</v>
      </c>
      <c r="AF31" s="15">
        <f t="shared" si="14"/>
        <v>200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446</v>
      </c>
      <c r="D32" s="8">
        <v>1313</v>
      </c>
      <c r="E32" s="8">
        <v>1145</v>
      </c>
      <c r="F32" s="8">
        <v>593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1168</v>
      </c>
      <c r="J32" s="15">
        <f t="shared" si="9"/>
        <v>-23</v>
      </c>
      <c r="K32" s="15">
        <f>VLOOKUP(A:A,[1]TDSheet!$A:$N,14,0)</f>
        <v>440</v>
      </c>
      <c r="L32" s="15">
        <f>VLOOKUP(A:A,[1]TDSheet!$A:$Q,17,0)</f>
        <v>0</v>
      </c>
      <c r="M32" s="15">
        <f>VLOOKUP(A:A,[1]TDSheet!$A:$R,18,0)</f>
        <v>160</v>
      </c>
      <c r="N32" s="15">
        <f>VLOOKUP(A:A,[1]TDSheet!$A:$T,20,0)</f>
        <v>200</v>
      </c>
      <c r="O32" s="15"/>
      <c r="P32" s="15"/>
      <c r="Q32" s="15"/>
      <c r="R32" s="17"/>
      <c r="S32" s="15">
        <f t="shared" si="10"/>
        <v>229</v>
      </c>
      <c r="T32" s="17">
        <v>600</v>
      </c>
      <c r="U32" s="19">
        <f t="shared" si="11"/>
        <v>8.7030567685589517</v>
      </c>
      <c r="V32" s="15">
        <f t="shared" si="12"/>
        <v>2.589519650655022</v>
      </c>
      <c r="W32" s="15"/>
      <c r="X32" s="15"/>
      <c r="Y32" s="15">
        <f>VLOOKUP(A:A,[1]TDSheet!$A:$Z,26,0)</f>
        <v>218.2</v>
      </c>
      <c r="Z32" s="15">
        <f>VLOOKUP(A:A,[1]TDSheet!$A:$AA,27,0)</f>
        <v>253.8</v>
      </c>
      <c r="AA32" s="15">
        <f>VLOOKUP(A:A,[1]TDSheet!$A:$S,19,0)</f>
        <v>219.6</v>
      </c>
      <c r="AB32" s="15">
        <f>VLOOKUP(A:A,[3]TDSheet!$A:$D,4,0)</f>
        <v>224</v>
      </c>
      <c r="AC32" s="15" t="str">
        <f>VLOOKUP(A:A,[1]TDSheet!$A:$AC,29,0)</f>
        <v>м43з</v>
      </c>
      <c r="AD32" s="15" t="e">
        <f>VLOOKUP(A:A,[1]TDSheet!$A:$AD,30,0)</f>
        <v>#N/A</v>
      </c>
      <c r="AE32" s="15">
        <f t="shared" si="13"/>
        <v>0</v>
      </c>
      <c r="AF32" s="15">
        <f t="shared" si="14"/>
        <v>240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3653</v>
      </c>
      <c r="D33" s="8">
        <v>7088</v>
      </c>
      <c r="E33" s="8">
        <v>7175</v>
      </c>
      <c r="F33" s="8">
        <v>3505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7248</v>
      </c>
      <c r="J33" s="15">
        <f t="shared" si="9"/>
        <v>-73</v>
      </c>
      <c r="K33" s="15">
        <f>VLOOKUP(A:A,[1]TDSheet!$A:$N,14,0)</f>
        <v>2400</v>
      </c>
      <c r="L33" s="15">
        <f>VLOOKUP(A:A,[1]TDSheet!$A:$Q,17,0)</f>
        <v>800</v>
      </c>
      <c r="M33" s="15">
        <f>VLOOKUP(A:A,[1]TDSheet!$A:$R,18,0)</f>
        <v>1400</v>
      </c>
      <c r="N33" s="18">
        <v>800</v>
      </c>
      <c r="O33" s="15"/>
      <c r="P33" s="15"/>
      <c r="Q33" s="15"/>
      <c r="R33" s="17"/>
      <c r="S33" s="15">
        <f t="shared" si="10"/>
        <v>1435</v>
      </c>
      <c r="T33" s="17">
        <v>3000</v>
      </c>
      <c r="U33" s="19">
        <f t="shared" si="11"/>
        <v>8.2961672473867587</v>
      </c>
      <c r="V33" s="15">
        <f t="shared" si="12"/>
        <v>2.4425087108013939</v>
      </c>
      <c r="W33" s="15"/>
      <c r="X33" s="15"/>
      <c r="Y33" s="15">
        <f>VLOOKUP(A:A,[1]TDSheet!$A:$Z,26,0)</f>
        <v>1504.6</v>
      </c>
      <c r="Z33" s="15">
        <f>VLOOKUP(A:A,[1]TDSheet!$A:$AA,27,0)</f>
        <v>1543.4</v>
      </c>
      <c r="AA33" s="15">
        <f>VLOOKUP(A:A,[1]TDSheet!$A:$S,19,0)</f>
        <v>1488.4</v>
      </c>
      <c r="AB33" s="15">
        <f>VLOOKUP(A:A,[3]TDSheet!$A:$D,4,0)</f>
        <v>1659</v>
      </c>
      <c r="AC33" s="15" t="str">
        <f>VLOOKUP(A:A,[1]TDSheet!$A:$AC,29,0)</f>
        <v>кор</v>
      </c>
      <c r="AD33" s="15">
        <f>VLOOKUP(A:A,[1]TDSheet!$A:$AD,30,0)</f>
        <v>0</v>
      </c>
      <c r="AE33" s="15">
        <f t="shared" si="13"/>
        <v>0</v>
      </c>
      <c r="AF33" s="15">
        <f t="shared" si="14"/>
        <v>1200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639</v>
      </c>
      <c r="D34" s="8">
        <v>1334</v>
      </c>
      <c r="E34" s="21">
        <v>1222</v>
      </c>
      <c r="F34" s="21">
        <v>662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1239</v>
      </c>
      <c r="J34" s="15">
        <f t="shared" si="9"/>
        <v>-17</v>
      </c>
      <c r="K34" s="15">
        <f>VLOOKUP(A:A,[1]TDSheet!$A:$N,14,0)</f>
        <v>400</v>
      </c>
      <c r="L34" s="15">
        <f>VLOOKUP(A:A,[1]TDSheet!$A:$Q,17,0)</f>
        <v>360</v>
      </c>
      <c r="M34" s="15">
        <f>VLOOKUP(A:A,[1]TDSheet!$A:$R,18,0)</f>
        <v>320</v>
      </c>
      <c r="N34" s="15">
        <f>VLOOKUP(A:A,[1]TDSheet!$A:$T,20,0)</f>
        <v>200</v>
      </c>
      <c r="O34" s="15"/>
      <c r="P34" s="15"/>
      <c r="Q34" s="15"/>
      <c r="R34" s="17"/>
      <c r="S34" s="15">
        <f t="shared" si="10"/>
        <v>244.4</v>
      </c>
      <c r="T34" s="17">
        <v>40</v>
      </c>
      <c r="U34" s="19">
        <f t="shared" si="11"/>
        <v>8.1096563011456624</v>
      </c>
      <c r="V34" s="15">
        <f t="shared" si="12"/>
        <v>2.7086743044189854</v>
      </c>
      <c r="W34" s="15"/>
      <c r="X34" s="15"/>
      <c r="Y34" s="15">
        <f>VLOOKUP(A:A,[1]TDSheet!$A:$Z,26,0)</f>
        <v>220.8</v>
      </c>
      <c r="Z34" s="15">
        <f>VLOOKUP(A:A,[1]TDSheet!$A:$AA,27,0)</f>
        <v>240.6</v>
      </c>
      <c r="AA34" s="15">
        <f>VLOOKUP(A:A,[1]TDSheet!$A:$S,19,0)</f>
        <v>275.60000000000002</v>
      </c>
      <c r="AB34" s="15">
        <f>VLOOKUP(A:A,[3]TDSheet!$A:$D,4,0)</f>
        <v>149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20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34</v>
      </c>
      <c r="D35" s="8">
        <v>274</v>
      </c>
      <c r="E35" s="8">
        <v>92</v>
      </c>
      <c r="F35" s="8">
        <v>214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94</v>
      </c>
      <c r="J35" s="15">
        <f t="shared" si="9"/>
        <v>-2</v>
      </c>
      <c r="K35" s="15">
        <f>VLOOKUP(A:A,[1]TDSheet!$A:$N,14,0)</f>
        <v>0</v>
      </c>
      <c r="L35" s="15">
        <f>VLOOKUP(A:A,[1]TDSheet!$A:$Q,17,0)</f>
        <v>0</v>
      </c>
      <c r="M35" s="15">
        <f>VLOOKUP(A:A,[1]TDSheet!$A:$R,18,0)</f>
        <v>0</v>
      </c>
      <c r="N35" s="15">
        <f>VLOOKUP(A:A,[1]TDSheet!$A:$T,20,0)</f>
        <v>0</v>
      </c>
      <c r="O35" s="15"/>
      <c r="P35" s="15"/>
      <c r="Q35" s="15"/>
      <c r="R35" s="17"/>
      <c r="S35" s="15">
        <f t="shared" si="10"/>
        <v>18.399999999999999</v>
      </c>
      <c r="T35" s="17"/>
      <c r="U35" s="19">
        <f t="shared" si="11"/>
        <v>11.630434782608697</v>
      </c>
      <c r="V35" s="15">
        <f t="shared" si="12"/>
        <v>11.630434782608697</v>
      </c>
      <c r="W35" s="15"/>
      <c r="X35" s="15"/>
      <c r="Y35" s="15">
        <f>VLOOKUP(A:A,[1]TDSheet!$A:$Z,26,0)</f>
        <v>25.8</v>
      </c>
      <c r="Z35" s="15">
        <f>VLOOKUP(A:A,[1]TDSheet!$A:$AA,27,0)</f>
        <v>34.4</v>
      </c>
      <c r="AA35" s="15">
        <f>VLOOKUP(A:A,[1]TDSheet!$A:$S,19,0)</f>
        <v>15.4</v>
      </c>
      <c r="AB35" s="15">
        <f>VLOOKUP(A:A,[3]TDSheet!$A:$D,4,0)</f>
        <v>18</v>
      </c>
      <c r="AC35" s="18" t="str">
        <f>VLOOKUP(A:A,[1]TDSheet!$A:$AC,29,0)</f>
        <v>увел</v>
      </c>
      <c r="AD35" s="15" t="e">
        <f>VLOOKUP(A:A,[1]TDSheet!$A:$AD,30,0)</f>
        <v>#N/A</v>
      </c>
      <c r="AE35" s="15">
        <f t="shared" si="13"/>
        <v>0</v>
      </c>
      <c r="AF35" s="15">
        <f t="shared" si="14"/>
        <v>0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1169</v>
      </c>
      <c r="D36" s="8">
        <v>2480</v>
      </c>
      <c r="E36" s="8">
        <v>2682</v>
      </c>
      <c r="F36" s="8">
        <v>916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2740</v>
      </c>
      <c r="J36" s="15">
        <f t="shared" si="9"/>
        <v>-58</v>
      </c>
      <c r="K36" s="15">
        <f>VLOOKUP(A:A,[1]TDSheet!$A:$N,14,0)</f>
        <v>1000</v>
      </c>
      <c r="L36" s="15">
        <f>VLOOKUP(A:A,[1]TDSheet!$A:$Q,17,0)</f>
        <v>320</v>
      </c>
      <c r="M36" s="15">
        <f>VLOOKUP(A:A,[1]TDSheet!$A:$R,18,0)</f>
        <v>600</v>
      </c>
      <c r="N36" s="15">
        <f>VLOOKUP(A:A,[1]TDSheet!$A:$T,20,0)</f>
        <v>400</v>
      </c>
      <c r="O36" s="15"/>
      <c r="P36" s="15"/>
      <c r="Q36" s="15"/>
      <c r="R36" s="17"/>
      <c r="S36" s="15">
        <f t="shared" si="10"/>
        <v>536.4</v>
      </c>
      <c r="T36" s="17">
        <v>1400</v>
      </c>
      <c r="U36" s="19">
        <f t="shared" si="11"/>
        <v>8.6428038777032068</v>
      </c>
      <c r="V36" s="15">
        <f t="shared" si="12"/>
        <v>1.7076808351976138</v>
      </c>
      <c r="W36" s="15"/>
      <c r="X36" s="15"/>
      <c r="Y36" s="15">
        <f>VLOOKUP(A:A,[1]TDSheet!$A:$Z,26,0)</f>
        <v>579.6</v>
      </c>
      <c r="Z36" s="15">
        <f>VLOOKUP(A:A,[1]TDSheet!$A:$AA,27,0)</f>
        <v>554.6</v>
      </c>
      <c r="AA36" s="15">
        <f>VLOOKUP(A:A,[1]TDSheet!$A:$S,19,0)</f>
        <v>524.79999999999995</v>
      </c>
      <c r="AB36" s="15">
        <f>VLOOKUP(A:A,[3]TDSheet!$A:$D,4,0)</f>
        <v>725</v>
      </c>
      <c r="AC36" s="15" t="str">
        <f>VLOOKUP(A:A,[1]TDSheet!$A:$AC,29,0)</f>
        <v>м1400з</v>
      </c>
      <c r="AD36" s="15" t="str">
        <f>VLOOKUP(A:A,[1]TDSheet!$A:$AD,30,0)</f>
        <v>м470з</v>
      </c>
      <c r="AE36" s="15">
        <f t="shared" si="13"/>
        <v>0</v>
      </c>
      <c r="AF36" s="15">
        <f t="shared" si="14"/>
        <v>560</v>
      </c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2384</v>
      </c>
      <c r="D37" s="8">
        <v>4828</v>
      </c>
      <c r="E37" s="8">
        <v>5485</v>
      </c>
      <c r="F37" s="8">
        <v>1647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5563</v>
      </c>
      <c r="J37" s="15">
        <f t="shared" si="9"/>
        <v>-78</v>
      </c>
      <c r="K37" s="15">
        <f>VLOOKUP(A:A,[1]TDSheet!$A:$N,14,0)</f>
        <v>2800</v>
      </c>
      <c r="L37" s="15">
        <f>VLOOKUP(A:A,[1]TDSheet!$A:$Q,17,0)</f>
        <v>600</v>
      </c>
      <c r="M37" s="15">
        <f>VLOOKUP(A:A,[1]TDSheet!$A:$R,18,0)</f>
        <v>1200</v>
      </c>
      <c r="N37" s="18">
        <v>600</v>
      </c>
      <c r="O37" s="15"/>
      <c r="P37" s="15"/>
      <c r="Q37" s="15"/>
      <c r="R37" s="17"/>
      <c r="S37" s="15">
        <f t="shared" si="10"/>
        <v>1097</v>
      </c>
      <c r="T37" s="17">
        <v>2400</v>
      </c>
      <c r="U37" s="19">
        <f t="shared" si="11"/>
        <v>8.4293527803099355</v>
      </c>
      <c r="V37" s="15">
        <f t="shared" si="12"/>
        <v>1.5013673655423883</v>
      </c>
      <c r="W37" s="15"/>
      <c r="X37" s="15"/>
      <c r="Y37" s="15">
        <f>VLOOKUP(A:A,[1]TDSheet!$A:$Z,26,0)</f>
        <v>1190.5999999999999</v>
      </c>
      <c r="Z37" s="15">
        <f>VLOOKUP(A:A,[1]TDSheet!$A:$AA,27,0)</f>
        <v>1131.2</v>
      </c>
      <c r="AA37" s="15">
        <f>VLOOKUP(A:A,[1]TDSheet!$A:$S,19,0)</f>
        <v>1138.2</v>
      </c>
      <c r="AB37" s="15">
        <f>VLOOKUP(A:A,[3]TDSheet!$A:$D,4,0)</f>
        <v>1425</v>
      </c>
      <c r="AC37" s="15" t="str">
        <f>VLOOKUP(A:A,[1]TDSheet!$A:$AC,29,0)</f>
        <v>кор</v>
      </c>
      <c r="AD37" s="15" t="e">
        <f>VLOOKUP(A:A,[1]TDSheet!$A:$AD,30,0)</f>
        <v>#N/A</v>
      </c>
      <c r="AE37" s="15">
        <f t="shared" si="13"/>
        <v>0</v>
      </c>
      <c r="AF37" s="15">
        <f t="shared" si="14"/>
        <v>960</v>
      </c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538</v>
      </c>
      <c r="D38" s="8">
        <v>2418</v>
      </c>
      <c r="E38" s="8">
        <v>1662</v>
      </c>
      <c r="F38" s="8">
        <v>885</v>
      </c>
      <c r="G38" s="1">
        <f>VLOOKUP(A:A,[1]TDSheet!$A:$G,7,0)</f>
        <v>0.3</v>
      </c>
      <c r="H38" s="1">
        <f>VLOOKUP(A:A,[1]TDSheet!$A:$H,8,0)</f>
        <v>60</v>
      </c>
      <c r="I38" s="15">
        <f>VLOOKUP(A:A,[2]TDSheet!$A:$F,6,0)</f>
        <v>1680</v>
      </c>
      <c r="J38" s="15">
        <f t="shared" si="9"/>
        <v>-18</v>
      </c>
      <c r="K38" s="15">
        <f>VLOOKUP(A:A,[1]TDSheet!$A:$N,14,0)</f>
        <v>600</v>
      </c>
      <c r="L38" s="15">
        <f>VLOOKUP(A:A,[1]TDSheet!$A:$Q,17,0)</f>
        <v>0</v>
      </c>
      <c r="M38" s="15">
        <f>VLOOKUP(A:A,[1]TDSheet!$A:$R,18,0)</f>
        <v>360</v>
      </c>
      <c r="N38" s="15">
        <f>VLOOKUP(A:A,[1]TDSheet!$A:$T,20,0)</f>
        <v>280</v>
      </c>
      <c r="O38" s="15"/>
      <c r="P38" s="15"/>
      <c r="Q38" s="15"/>
      <c r="R38" s="17"/>
      <c r="S38" s="15">
        <f t="shared" si="10"/>
        <v>332.4</v>
      </c>
      <c r="T38" s="17">
        <v>600</v>
      </c>
      <c r="U38" s="19">
        <f t="shared" si="11"/>
        <v>8.1979542719614926</v>
      </c>
      <c r="V38" s="15">
        <f t="shared" si="12"/>
        <v>2.6624548736462095</v>
      </c>
      <c r="W38" s="15"/>
      <c r="X38" s="15"/>
      <c r="Y38" s="15">
        <f>VLOOKUP(A:A,[1]TDSheet!$A:$Z,26,0)</f>
        <v>350.8</v>
      </c>
      <c r="Z38" s="15">
        <f>VLOOKUP(A:A,[1]TDSheet!$A:$AA,27,0)</f>
        <v>395.2</v>
      </c>
      <c r="AA38" s="15">
        <f>VLOOKUP(A:A,[1]TDSheet!$A:$S,19,0)</f>
        <v>341.2</v>
      </c>
      <c r="AB38" s="15">
        <f>VLOOKUP(A:A,[3]TDSheet!$A:$D,4,0)</f>
        <v>369</v>
      </c>
      <c r="AC38" s="15" t="str">
        <f>VLOOKUP(A:A,[1]TDSheet!$A:$AC,29,0)</f>
        <v>м600з</v>
      </c>
      <c r="AD38" s="15" t="str">
        <f>VLOOKUP(A:A,[1]TDSheet!$A:$AD,30,0)</f>
        <v>зк</v>
      </c>
      <c r="AE38" s="15">
        <f t="shared" si="13"/>
        <v>0</v>
      </c>
      <c r="AF38" s="15">
        <f t="shared" si="14"/>
        <v>180</v>
      </c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308</v>
      </c>
      <c r="D39" s="8">
        <v>4008</v>
      </c>
      <c r="E39" s="8">
        <v>3299</v>
      </c>
      <c r="F39" s="8">
        <v>953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3359</v>
      </c>
      <c r="J39" s="15">
        <f t="shared" si="9"/>
        <v>-60</v>
      </c>
      <c r="K39" s="15">
        <f>VLOOKUP(A:A,[1]TDSheet!$A:$N,14,0)</f>
        <v>1960</v>
      </c>
      <c r="L39" s="15">
        <f>VLOOKUP(A:A,[1]TDSheet!$A:$Q,17,0)</f>
        <v>560</v>
      </c>
      <c r="M39" s="15">
        <f>VLOOKUP(A:A,[1]TDSheet!$A:$R,18,0)</f>
        <v>700</v>
      </c>
      <c r="N39" s="15">
        <f>VLOOKUP(A:A,[1]TDSheet!$A:$T,20,0)</f>
        <v>700</v>
      </c>
      <c r="O39" s="15"/>
      <c r="P39" s="15"/>
      <c r="Q39" s="15"/>
      <c r="R39" s="17"/>
      <c r="S39" s="15">
        <f t="shared" si="10"/>
        <v>659.8</v>
      </c>
      <c r="T39" s="17">
        <v>420</v>
      </c>
      <c r="U39" s="19">
        <f t="shared" si="11"/>
        <v>8.0221279175507743</v>
      </c>
      <c r="V39" s="15">
        <f t="shared" si="12"/>
        <v>1.444377083964838</v>
      </c>
      <c r="W39" s="15"/>
      <c r="X39" s="15"/>
      <c r="Y39" s="15">
        <f>VLOOKUP(A:A,[1]TDSheet!$A:$Z,26,0)</f>
        <v>335.4</v>
      </c>
      <c r="Z39" s="15">
        <f>VLOOKUP(A:A,[1]TDSheet!$A:$AA,27,0)</f>
        <v>581.4</v>
      </c>
      <c r="AA39" s="15">
        <f>VLOOKUP(A:A,[1]TDSheet!$A:$S,19,0)</f>
        <v>720.4</v>
      </c>
      <c r="AB39" s="15">
        <f>VLOOKUP(A:A,[3]TDSheet!$A:$D,4,0)</f>
        <v>803</v>
      </c>
      <c r="AC39" s="15" t="str">
        <f>VLOOKUP(A:A,[1]TDSheet!$A:$AC,29,0)</f>
        <v>костик</v>
      </c>
      <c r="AD39" s="15" t="e">
        <f>VLOOKUP(A:A,[1]TDSheet!$A:$AD,30,0)</f>
        <v>#N/A</v>
      </c>
      <c r="AE39" s="15">
        <f t="shared" si="13"/>
        <v>0</v>
      </c>
      <c r="AF39" s="15">
        <f t="shared" si="14"/>
        <v>42</v>
      </c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861</v>
      </c>
      <c r="D40" s="8">
        <v>3723</v>
      </c>
      <c r="E40" s="8">
        <v>2706</v>
      </c>
      <c r="F40" s="8">
        <v>1819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2775</v>
      </c>
      <c r="J40" s="15">
        <f t="shared" si="9"/>
        <v>-69</v>
      </c>
      <c r="K40" s="15">
        <f>VLOOKUP(A:A,[1]TDSheet!$A:$N,14,0)</f>
        <v>980</v>
      </c>
      <c r="L40" s="15">
        <f>VLOOKUP(A:A,[1]TDSheet!$A:$Q,17,0)</f>
        <v>140</v>
      </c>
      <c r="M40" s="15">
        <f>VLOOKUP(A:A,[1]TDSheet!$A:$R,18,0)</f>
        <v>560</v>
      </c>
      <c r="N40" s="15">
        <f>VLOOKUP(A:A,[1]TDSheet!$A:$T,20,0)</f>
        <v>560</v>
      </c>
      <c r="O40" s="15"/>
      <c r="P40" s="15"/>
      <c r="Q40" s="15"/>
      <c r="R40" s="17"/>
      <c r="S40" s="15">
        <f t="shared" si="10"/>
        <v>541.20000000000005</v>
      </c>
      <c r="T40" s="17">
        <v>280</v>
      </c>
      <c r="U40" s="19">
        <f t="shared" si="11"/>
        <v>8.0173688100517371</v>
      </c>
      <c r="V40" s="15">
        <f t="shared" si="12"/>
        <v>3.3610495195861048</v>
      </c>
      <c r="W40" s="15"/>
      <c r="X40" s="15"/>
      <c r="Y40" s="15">
        <f>VLOOKUP(A:A,[1]TDSheet!$A:$Z,26,0)</f>
        <v>348.8</v>
      </c>
      <c r="Z40" s="15">
        <f>VLOOKUP(A:A,[1]TDSheet!$A:$AA,27,0)</f>
        <v>323.39999999999998</v>
      </c>
      <c r="AA40" s="15">
        <f>VLOOKUP(A:A,[1]TDSheet!$A:$S,19,0)</f>
        <v>583.4</v>
      </c>
      <c r="AB40" s="15">
        <f>VLOOKUP(A:A,[3]TDSheet!$A:$D,4,0)</f>
        <v>494</v>
      </c>
      <c r="AC40" s="15" t="str">
        <f>VLOOKUP(A:A,[1]TDSheet!$A:$AC,29,0)</f>
        <v>костик</v>
      </c>
      <c r="AD40" s="15">
        <f>VLOOKUP(A:A,[1]TDSheet!$A:$AD,30,0)</f>
        <v>0</v>
      </c>
      <c r="AE40" s="15">
        <f t="shared" si="13"/>
        <v>0</v>
      </c>
      <c r="AF40" s="15">
        <f t="shared" si="14"/>
        <v>28</v>
      </c>
      <c r="AG40" s="15"/>
      <c r="AH40" s="15"/>
    </row>
    <row r="41" spans="1:34" s="1" customFormat="1" ht="11.1" customHeight="1" outlineLevel="1" x14ac:dyDescent="0.2">
      <c r="A41" s="7" t="s">
        <v>88</v>
      </c>
      <c r="B41" s="7" t="s">
        <v>8</v>
      </c>
      <c r="C41" s="8"/>
      <c r="D41" s="8">
        <v>150</v>
      </c>
      <c r="E41" s="8">
        <v>22</v>
      </c>
      <c r="F41" s="8">
        <v>128</v>
      </c>
      <c r="G41" s="14">
        <v>0.1</v>
      </c>
      <c r="H41" s="1" t="e">
        <f>VLOOKUP(A:A,[1]TDSheet!$A:$H,8,0)</f>
        <v>#N/A</v>
      </c>
      <c r="I41" s="15">
        <f>VLOOKUP(A:A,[2]TDSheet!$A:$F,6,0)</f>
        <v>26</v>
      </c>
      <c r="J41" s="15">
        <f t="shared" si="9"/>
        <v>-4</v>
      </c>
      <c r="K41" s="15">
        <v>0</v>
      </c>
      <c r="L41" s="15">
        <v>0</v>
      </c>
      <c r="M41" s="15">
        <v>0</v>
      </c>
      <c r="N41" s="15">
        <v>0</v>
      </c>
      <c r="O41" s="15"/>
      <c r="P41" s="15"/>
      <c r="Q41" s="15"/>
      <c r="R41" s="17"/>
      <c r="S41" s="15">
        <f t="shared" si="10"/>
        <v>4.4000000000000004</v>
      </c>
      <c r="T41" s="17">
        <v>40</v>
      </c>
      <c r="U41" s="19">
        <f t="shared" si="11"/>
        <v>38.18181818181818</v>
      </c>
      <c r="V41" s="15">
        <f t="shared" si="12"/>
        <v>29.09090909090909</v>
      </c>
      <c r="W41" s="15"/>
      <c r="X41" s="15"/>
      <c r="Y41" s="15">
        <v>0</v>
      </c>
      <c r="Z41" s="15">
        <v>0</v>
      </c>
      <c r="AA41" s="15">
        <v>0</v>
      </c>
      <c r="AB41" s="15">
        <f>VLOOKUP(A:A,[3]TDSheet!$A:$D,4,0)</f>
        <v>22</v>
      </c>
      <c r="AC41" s="22" t="s">
        <v>120</v>
      </c>
      <c r="AD41" s="15" t="e">
        <f>VLOOKUP(A:A,[1]TDSheet!$A:$AD,30,0)</f>
        <v>#N/A</v>
      </c>
      <c r="AE41" s="15">
        <f t="shared" si="13"/>
        <v>0</v>
      </c>
      <c r="AF41" s="15">
        <f t="shared" si="14"/>
        <v>4</v>
      </c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9</v>
      </c>
      <c r="C42" s="8">
        <v>29.81</v>
      </c>
      <c r="D42" s="8">
        <v>1.7250000000000001</v>
      </c>
      <c r="E42" s="8">
        <v>8.51</v>
      </c>
      <c r="F42" s="8">
        <v>21.8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8.6999999999999993</v>
      </c>
      <c r="J42" s="15">
        <f t="shared" si="9"/>
        <v>-0.1899999999999995</v>
      </c>
      <c r="K42" s="15">
        <f>VLOOKUP(A:A,[1]TDSheet!$A:$N,14,0)</f>
        <v>0</v>
      </c>
      <c r="L42" s="15">
        <f>VLOOKUP(A:A,[1]TDSheet!$A:$Q,17,0)</f>
        <v>0</v>
      </c>
      <c r="M42" s="15">
        <f>VLOOKUP(A:A,[1]TDSheet!$A:$R,18,0)</f>
        <v>0</v>
      </c>
      <c r="N42" s="15">
        <f>VLOOKUP(A:A,[1]TDSheet!$A:$T,20,0)</f>
        <v>0</v>
      </c>
      <c r="O42" s="15"/>
      <c r="P42" s="15"/>
      <c r="Q42" s="15"/>
      <c r="R42" s="17"/>
      <c r="S42" s="15">
        <f t="shared" si="10"/>
        <v>1.702</v>
      </c>
      <c r="T42" s="17"/>
      <c r="U42" s="19">
        <f t="shared" si="11"/>
        <v>12.808460634547592</v>
      </c>
      <c r="V42" s="15">
        <f t="shared" si="12"/>
        <v>12.808460634547592</v>
      </c>
      <c r="W42" s="15"/>
      <c r="X42" s="15"/>
      <c r="Y42" s="15">
        <f>VLOOKUP(A:A,[1]TDSheet!$A:$Z,26,0)</f>
        <v>5.8049999999999997</v>
      </c>
      <c r="Z42" s="15">
        <f>VLOOKUP(A:A,[1]TDSheet!$A:$AA,27,0)</f>
        <v>3.8840000000000003</v>
      </c>
      <c r="AA42" s="15">
        <f>VLOOKUP(A:A,[1]TDSheet!$A:$S,19,0)</f>
        <v>1.7010000000000001</v>
      </c>
      <c r="AB42" s="15">
        <f>VLOOKUP(A:A,[3]TDSheet!$A:$D,4,0)</f>
        <v>2.4449999999999998</v>
      </c>
      <c r="AC42" s="18" t="str">
        <f>VLOOKUP(A:A,[1]TDSheet!$A:$AC,29,0)</f>
        <v>костик</v>
      </c>
      <c r="AD42" s="15" t="e">
        <f>VLOOKUP(A:A,[1]TDSheet!$A:$AD,30,0)</f>
        <v>#N/A</v>
      </c>
      <c r="AE42" s="15">
        <f t="shared" si="13"/>
        <v>0</v>
      </c>
      <c r="AF42" s="15">
        <f t="shared" si="14"/>
        <v>0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9</v>
      </c>
      <c r="C43" s="8">
        <v>295.75900000000001</v>
      </c>
      <c r="D43" s="8">
        <v>1309.6189999999999</v>
      </c>
      <c r="E43" s="8">
        <v>571.60599999999999</v>
      </c>
      <c r="F43" s="8">
        <v>317.06799999999998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583.20000000000005</v>
      </c>
      <c r="J43" s="15">
        <f t="shared" si="9"/>
        <v>-11.594000000000051</v>
      </c>
      <c r="K43" s="15">
        <f>VLOOKUP(A:A,[1]TDSheet!$A:$N,14,0)</f>
        <v>140</v>
      </c>
      <c r="L43" s="15">
        <f>VLOOKUP(A:A,[1]TDSheet!$A:$Q,17,0)</f>
        <v>50</v>
      </c>
      <c r="M43" s="15">
        <f>VLOOKUP(A:A,[1]TDSheet!$A:$R,18,0)</f>
        <v>120</v>
      </c>
      <c r="N43" s="15">
        <f>VLOOKUP(A:A,[1]TDSheet!$A:$T,20,0)</f>
        <v>80</v>
      </c>
      <c r="O43" s="15"/>
      <c r="P43" s="15"/>
      <c r="Q43" s="15"/>
      <c r="R43" s="17"/>
      <c r="S43" s="15">
        <f t="shared" si="10"/>
        <v>114.3212</v>
      </c>
      <c r="T43" s="17">
        <v>220</v>
      </c>
      <c r="U43" s="19">
        <f t="shared" si="11"/>
        <v>8.1093270539497482</v>
      </c>
      <c r="V43" s="15">
        <f t="shared" si="12"/>
        <v>2.7734838332697693</v>
      </c>
      <c r="W43" s="15"/>
      <c r="X43" s="15"/>
      <c r="Y43" s="15">
        <f>VLOOKUP(A:A,[1]TDSheet!$A:$Z,26,0)</f>
        <v>113.9618</v>
      </c>
      <c r="Z43" s="15">
        <f>VLOOKUP(A:A,[1]TDSheet!$A:$AA,27,0)</f>
        <v>131.35840000000002</v>
      </c>
      <c r="AA43" s="15">
        <f>VLOOKUP(A:A,[1]TDSheet!$A:$S,19,0)</f>
        <v>112.3896</v>
      </c>
      <c r="AB43" s="15">
        <f>VLOOKUP(A:A,[3]TDSheet!$A:$D,4,0)</f>
        <v>99.323999999999998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3"/>
        <v>0</v>
      </c>
      <c r="AF43" s="15">
        <f t="shared" si="14"/>
        <v>220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140</v>
      </c>
      <c r="D44" s="8">
        <v>282</v>
      </c>
      <c r="E44" s="8">
        <v>336</v>
      </c>
      <c r="F44" s="8">
        <v>80</v>
      </c>
      <c r="G44" s="1">
        <f>VLOOKUP(A:A,[1]TDSheet!$A:$G,7,0)</f>
        <v>0.09</v>
      </c>
      <c r="H44" s="1">
        <f>VLOOKUP(A:A,[1]TDSheet!$A:$H,8,0)</f>
        <v>45</v>
      </c>
      <c r="I44" s="15">
        <f>VLOOKUP(A:A,[2]TDSheet!$A:$F,6,0)</f>
        <v>342</v>
      </c>
      <c r="J44" s="15">
        <f t="shared" si="9"/>
        <v>-6</v>
      </c>
      <c r="K44" s="15">
        <f>VLOOKUP(A:A,[1]TDSheet!$A:$N,14,0)</f>
        <v>120</v>
      </c>
      <c r="L44" s="15">
        <f>VLOOKUP(A:A,[1]TDSheet!$A:$Q,17,0)</f>
        <v>200</v>
      </c>
      <c r="M44" s="15">
        <f>VLOOKUP(A:A,[1]TDSheet!$A:$R,18,0)</f>
        <v>90</v>
      </c>
      <c r="N44" s="15">
        <f>VLOOKUP(A:A,[1]TDSheet!$A:$T,20,0)</f>
        <v>70</v>
      </c>
      <c r="O44" s="15"/>
      <c r="P44" s="15"/>
      <c r="Q44" s="15"/>
      <c r="R44" s="17"/>
      <c r="S44" s="15">
        <f t="shared" si="10"/>
        <v>67.2</v>
      </c>
      <c r="T44" s="17"/>
      <c r="U44" s="19">
        <f t="shared" si="11"/>
        <v>8.3333333333333321</v>
      </c>
      <c r="V44" s="15">
        <f t="shared" si="12"/>
        <v>1.1904761904761905</v>
      </c>
      <c r="W44" s="15"/>
      <c r="X44" s="15"/>
      <c r="Y44" s="15">
        <f>VLOOKUP(A:A,[1]TDSheet!$A:$Z,26,0)</f>
        <v>56.8</v>
      </c>
      <c r="Z44" s="15">
        <f>VLOOKUP(A:A,[1]TDSheet!$A:$AA,27,0)</f>
        <v>58.2</v>
      </c>
      <c r="AA44" s="15">
        <f>VLOOKUP(A:A,[1]TDSheet!$A:$S,19,0)</f>
        <v>81.8</v>
      </c>
      <c r="AB44" s="15">
        <f>VLOOKUP(A:A,[3]TDSheet!$A:$D,4,0)</f>
        <v>83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205</v>
      </c>
      <c r="D45" s="8">
        <v>405</v>
      </c>
      <c r="E45" s="8">
        <v>325</v>
      </c>
      <c r="F45" s="8">
        <v>282</v>
      </c>
      <c r="G45" s="1">
        <f>VLOOKUP(A:A,[1]TDSheet!$A:$G,7,0)</f>
        <v>0.35</v>
      </c>
      <c r="H45" s="1">
        <f>VLOOKUP(A:A,[1]TDSheet!$A:$H,8,0)</f>
        <v>45</v>
      </c>
      <c r="I45" s="15">
        <f>VLOOKUP(A:A,[2]TDSheet!$A:$F,6,0)</f>
        <v>331</v>
      </c>
      <c r="J45" s="15">
        <f t="shared" si="9"/>
        <v>-6</v>
      </c>
      <c r="K45" s="15">
        <f>VLOOKUP(A:A,[1]TDSheet!$A:$N,14,0)</f>
        <v>0</v>
      </c>
      <c r="L45" s="15">
        <f>VLOOKUP(A:A,[1]TDSheet!$A:$Q,17,0)</f>
        <v>0</v>
      </c>
      <c r="M45" s="15">
        <f>VLOOKUP(A:A,[1]TDSheet!$A:$R,18,0)</f>
        <v>40</v>
      </c>
      <c r="N45" s="15">
        <f>VLOOKUP(A:A,[1]TDSheet!$A:$T,20,0)</f>
        <v>40</v>
      </c>
      <c r="O45" s="15"/>
      <c r="P45" s="15"/>
      <c r="Q45" s="15"/>
      <c r="R45" s="17"/>
      <c r="S45" s="15">
        <f t="shared" si="10"/>
        <v>65</v>
      </c>
      <c r="T45" s="17">
        <v>200</v>
      </c>
      <c r="U45" s="19">
        <f t="shared" si="11"/>
        <v>8.6461538461538456</v>
      </c>
      <c r="V45" s="15">
        <f t="shared" si="12"/>
        <v>4.3384615384615381</v>
      </c>
      <c r="W45" s="15"/>
      <c r="X45" s="15"/>
      <c r="Y45" s="15">
        <f>VLOOKUP(A:A,[1]TDSheet!$A:$Z,26,0)</f>
        <v>73.400000000000006</v>
      </c>
      <c r="Z45" s="15">
        <f>VLOOKUP(A:A,[1]TDSheet!$A:$AA,27,0)</f>
        <v>80</v>
      </c>
      <c r="AA45" s="15">
        <f>VLOOKUP(A:A,[1]TDSheet!$A:$S,19,0)</f>
        <v>58.2</v>
      </c>
      <c r="AB45" s="15">
        <f>VLOOKUP(A:A,[3]TDSheet!$A:$D,4,0)</f>
        <v>67</v>
      </c>
      <c r="AC45" s="15" t="str">
        <f>VLOOKUP(A:A,[1]TDSheet!$A:$AC,29,0)</f>
        <v>увел</v>
      </c>
      <c r="AD45" s="15" t="e">
        <f>VLOOKUP(A:A,[1]TDSheet!$A:$AD,30,0)</f>
        <v>#N/A</v>
      </c>
      <c r="AE45" s="15">
        <f t="shared" si="13"/>
        <v>0</v>
      </c>
      <c r="AF45" s="15">
        <f t="shared" si="14"/>
        <v>70</v>
      </c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9</v>
      </c>
      <c r="C46" s="8">
        <v>34.540999999999997</v>
      </c>
      <c r="D46" s="8">
        <v>88.391000000000005</v>
      </c>
      <c r="E46" s="8">
        <v>82.361999999999995</v>
      </c>
      <c r="F46" s="8">
        <v>26.66</v>
      </c>
      <c r="G46" s="1">
        <f>VLOOKUP(A:A,[1]TDSheet!$A:$G,7,0)</f>
        <v>1</v>
      </c>
      <c r="H46" s="1">
        <f>VLOOKUP(A:A,[1]TDSheet!$A:$H,8,0)</f>
        <v>45</v>
      </c>
      <c r="I46" s="15">
        <f>VLOOKUP(A:A,[2]TDSheet!$A:$F,6,0)</f>
        <v>91</v>
      </c>
      <c r="J46" s="15">
        <f t="shared" si="9"/>
        <v>-8.6380000000000052</v>
      </c>
      <c r="K46" s="15">
        <f>VLOOKUP(A:A,[1]TDSheet!$A:$N,14,0)</f>
        <v>30</v>
      </c>
      <c r="L46" s="15">
        <f>VLOOKUP(A:A,[1]TDSheet!$A:$Q,17,0)</f>
        <v>0</v>
      </c>
      <c r="M46" s="15">
        <f>VLOOKUP(A:A,[1]TDSheet!$A:$R,18,0)</f>
        <v>20</v>
      </c>
      <c r="N46" s="15">
        <f>VLOOKUP(A:A,[1]TDSheet!$A:$T,20,0)</f>
        <v>10</v>
      </c>
      <c r="O46" s="15"/>
      <c r="P46" s="15"/>
      <c r="Q46" s="15"/>
      <c r="R46" s="17"/>
      <c r="S46" s="15">
        <f t="shared" si="10"/>
        <v>16.4724</v>
      </c>
      <c r="T46" s="17">
        <v>50</v>
      </c>
      <c r="U46" s="19">
        <f t="shared" si="11"/>
        <v>8.2963016925281075</v>
      </c>
      <c r="V46" s="15">
        <f t="shared" si="12"/>
        <v>1.6184648260119958</v>
      </c>
      <c r="W46" s="15"/>
      <c r="X46" s="15"/>
      <c r="Y46" s="15">
        <f>VLOOKUP(A:A,[1]TDSheet!$A:$Z,26,0)</f>
        <v>11.5344</v>
      </c>
      <c r="Z46" s="15">
        <f>VLOOKUP(A:A,[1]TDSheet!$A:$AA,27,0)</f>
        <v>14.849</v>
      </c>
      <c r="AA46" s="15">
        <f>VLOOKUP(A:A,[1]TDSheet!$A:$S,19,0)</f>
        <v>13.350399999999999</v>
      </c>
      <c r="AB46" s="15">
        <f>VLOOKUP(A:A,[3]TDSheet!$A:$D,4,0)</f>
        <v>12.446999999999999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50</v>
      </c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623</v>
      </c>
      <c r="D47" s="8">
        <v>2342</v>
      </c>
      <c r="E47" s="8">
        <v>1806</v>
      </c>
      <c r="F47" s="8">
        <v>718</v>
      </c>
      <c r="G47" s="1">
        <f>VLOOKUP(A:A,[1]TDSheet!$A:$G,7,0)</f>
        <v>0.28000000000000003</v>
      </c>
      <c r="H47" s="1">
        <f>VLOOKUP(A:A,[1]TDSheet!$A:$H,8,0)</f>
        <v>45</v>
      </c>
      <c r="I47" s="15">
        <f>VLOOKUP(A:A,[2]TDSheet!$A:$F,6,0)</f>
        <v>1845</v>
      </c>
      <c r="J47" s="15">
        <f t="shared" si="9"/>
        <v>-39</v>
      </c>
      <c r="K47" s="15">
        <f>VLOOKUP(A:A,[1]TDSheet!$A:$N,14,0)</f>
        <v>920</v>
      </c>
      <c r="L47" s="15">
        <f>VLOOKUP(A:A,[1]TDSheet!$A:$Q,17,0)</f>
        <v>80</v>
      </c>
      <c r="M47" s="15">
        <f>VLOOKUP(A:A,[1]TDSheet!$A:$R,18,0)</f>
        <v>400</v>
      </c>
      <c r="N47" s="15">
        <f>VLOOKUP(A:A,[1]TDSheet!$A:$T,20,0)</f>
        <v>240</v>
      </c>
      <c r="O47" s="15"/>
      <c r="P47" s="15"/>
      <c r="Q47" s="15"/>
      <c r="R47" s="17"/>
      <c r="S47" s="15">
        <f t="shared" si="10"/>
        <v>361.2</v>
      </c>
      <c r="T47" s="17">
        <v>600</v>
      </c>
      <c r="U47" s="19">
        <f t="shared" si="11"/>
        <v>8.1893687707641192</v>
      </c>
      <c r="V47" s="15">
        <f t="shared" si="12"/>
        <v>1.9878183831672205</v>
      </c>
      <c r="W47" s="15"/>
      <c r="X47" s="15"/>
      <c r="Y47" s="15">
        <f>VLOOKUP(A:A,[1]TDSheet!$A:$Z,26,0)</f>
        <v>317.60000000000002</v>
      </c>
      <c r="Z47" s="15">
        <f>VLOOKUP(A:A,[1]TDSheet!$A:$AA,27,0)</f>
        <v>380.4</v>
      </c>
      <c r="AA47" s="15">
        <f>VLOOKUP(A:A,[1]TDSheet!$A:$S,19,0)</f>
        <v>363.4</v>
      </c>
      <c r="AB47" s="15">
        <f>VLOOKUP(A:A,[3]TDSheet!$A:$D,4,0)</f>
        <v>369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3"/>
        <v>0</v>
      </c>
      <c r="AF47" s="15">
        <f t="shared" si="14"/>
        <v>168.00000000000003</v>
      </c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2220</v>
      </c>
      <c r="D48" s="8">
        <v>6036</v>
      </c>
      <c r="E48" s="8">
        <v>4744</v>
      </c>
      <c r="F48" s="8">
        <v>2539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4793</v>
      </c>
      <c r="J48" s="15">
        <f t="shared" si="9"/>
        <v>-49</v>
      </c>
      <c r="K48" s="15">
        <f>VLOOKUP(A:A,[1]TDSheet!$A:$N,14,0)</f>
        <v>1400</v>
      </c>
      <c r="L48" s="15">
        <f>VLOOKUP(A:A,[1]TDSheet!$A:$Q,17,0)</f>
        <v>600</v>
      </c>
      <c r="M48" s="15">
        <f>VLOOKUP(A:A,[1]TDSheet!$A:$R,18,0)</f>
        <v>1000</v>
      </c>
      <c r="N48" s="15">
        <f>VLOOKUP(A:A,[1]TDSheet!$A:$T,20,0)</f>
        <v>800</v>
      </c>
      <c r="O48" s="15"/>
      <c r="P48" s="15"/>
      <c r="Q48" s="15"/>
      <c r="R48" s="17"/>
      <c r="S48" s="15">
        <f t="shared" si="10"/>
        <v>948.8</v>
      </c>
      <c r="T48" s="17">
        <v>1400</v>
      </c>
      <c r="U48" s="19">
        <f t="shared" si="11"/>
        <v>8.1566188870151777</v>
      </c>
      <c r="V48" s="15">
        <f t="shared" si="12"/>
        <v>2.6760118043844856</v>
      </c>
      <c r="W48" s="15"/>
      <c r="X48" s="15"/>
      <c r="Y48" s="15">
        <f>VLOOKUP(A:A,[1]TDSheet!$A:$Z,26,0)</f>
        <v>798.4</v>
      </c>
      <c r="Z48" s="15">
        <f>VLOOKUP(A:A,[1]TDSheet!$A:$AA,27,0)</f>
        <v>898</v>
      </c>
      <c r="AA48" s="15">
        <f>VLOOKUP(A:A,[1]TDSheet!$A:$S,19,0)</f>
        <v>969</v>
      </c>
      <c r="AB48" s="15">
        <f>VLOOKUP(A:A,[3]TDSheet!$A:$D,4,0)</f>
        <v>1050</v>
      </c>
      <c r="AC48" s="15" t="str">
        <f>VLOOKUP(A:A,[1]TDSheet!$A:$AC,29,0)</f>
        <v>пл600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489.99999999999994</v>
      </c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1422</v>
      </c>
      <c r="D49" s="8">
        <v>3658</v>
      </c>
      <c r="E49" s="8">
        <v>3574</v>
      </c>
      <c r="F49" s="8">
        <v>1466</v>
      </c>
      <c r="G49" s="1">
        <f>VLOOKUP(A:A,[1]TDSheet!$A:$G,7,0)</f>
        <v>0.28000000000000003</v>
      </c>
      <c r="H49" s="1">
        <f>VLOOKUP(A:A,[1]TDSheet!$A:$H,8,0)</f>
        <v>45</v>
      </c>
      <c r="I49" s="15">
        <f>VLOOKUP(A:A,[2]TDSheet!$A:$F,6,0)</f>
        <v>3609</v>
      </c>
      <c r="J49" s="15">
        <f t="shared" si="9"/>
        <v>-35</v>
      </c>
      <c r="K49" s="15">
        <f>VLOOKUP(A:A,[1]TDSheet!$A:$N,14,0)</f>
        <v>1200</v>
      </c>
      <c r="L49" s="15">
        <f>VLOOKUP(A:A,[1]TDSheet!$A:$Q,17,0)</f>
        <v>480</v>
      </c>
      <c r="M49" s="15">
        <f>VLOOKUP(A:A,[1]TDSheet!$A:$R,18,0)</f>
        <v>720</v>
      </c>
      <c r="N49" s="15">
        <f>VLOOKUP(A:A,[1]TDSheet!$A:$T,20,0)</f>
        <v>600</v>
      </c>
      <c r="O49" s="15"/>
      <c r="P49" s="15"/>
      <c r="Q49" s="15"/>
      <c r="R49" s="17"/>
      <c r="S49" s="15">
        <f t="shared" si="10"/>
        <v>714.8</v>
      </c>
      <c r="T49" s="17">
        <v>1480</v>
      </c>
      <c r="U49" s="19">
        <f t="shared" si="11"/>
        <v>8.3184107442641295</v>
      </c>
      <c r="V49" s="15">
        <f t="shared" si="12"/>
        <v>2.0509233351986569</v>
      </c>
      <c r="W49" s="15"/>
      <c r="X49" s="15"/>
      <c r="Y49" s="15">
        <f>VLOOKUP(A:A,[1]TDSheet!$A:$Z,26,0)</f>
        <v>688.6</v>
      </c>
      <c r="Z49" s="15">
        <f>VLOOKUP(A:A,[1]TDSheet!$A:$AA,27,0)</f>
        <v>749.6</v>
      </c>
      <c r="AA49" s="15">
        <f>VLOOKUP(A:A,[1]TDSheet!$A:$S,19,0)</f>
        <v>711.4</v>
      </c>
      <c r="AB49" s="15">
        <f>VLOOKUP(A:A,[3]TDSheet!$A:$D,4,0)</f>
        <v>898</v>
      </c>
      <c r="AC49" s="15" t="str">
        <f>VLOOKUP(A:A,[1]TDSheet!$A:$AC,29,0)</f>
        <v>м335з</v>
      </c>
      <c r="AD49" s="15" t="str">
        <f>VLOOKUP(A:A,[1]TDSheet!$A:$AD,30,0)</f>
        <v>м303з</v>
      </c>
      <c r="AE49" s="15">
        <f t="shared" si="13"/>
        <v>0</v>
      </c>
      <c r="AF49" s="15">
        <f t="shared" si="14"/>
        <v>414.40000000000003</v>
      </c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1196</v>
      </c>
      <c r="D50" s="8">
        <v>7093</v>
      </c>
      <c r="E50" s="8">
        <v>5413</v>
      </c>
      <c r="F50" s="8">
        <v>2803</v>
      </c>
      <c r="G50" s="1">
        <f>VLOOKUP(A:A,[1]TDSheet!$A:$G,7,0)</f>
        <v>0.35</v>
      </c>
      <c r="H50" s="1">
        <f>VLOOKUP(A:A,[1]TDSheet!$A:$H,8,0)</f>
        <v>45</v>
      </c>
      <c r="I50" s="15">
        <f>VLOOKUP(A:A,[2]TDSheet!$A:$F,6,0)</f>
        <v>5486</v>
      </c>
      <c r="J50" s="15">
        <f t="shared" si="9"/>
        <v>-73</v>
      </c>
      <c r="K50" s="15">
        <f>VLOOKUP(A:A,[1]TDSheet!$A:$N,14,0)</f>
        <v>1400</v>
      </c>
      <c r="L50" s="15">
        <f>VLOOKUP(A:A,[1]TDSheet!$A:$Q,17,0)</f>
        <v>600</v>
      </c>
      <c r="M50" s="15">
        <f>VLOOKUP(A:A,[1]TDSheet!$A:$R,18,0)</f>
        <v>1280</v>
      </c>
      <c r="N50" s="18">
        <v>600</v>
      </c>
      <c r="O50" s="15"/>
      <c r="P50" s="15"/>
      <c r="Q50" s="15"/>
      <c r="R50" s="17"/>
      <c r="S50" s="15">
        <f t="shared" si="10"/>
        <v>1082.5999999999999</v>
      </c>
      <c r="T50" s="17">
        <v>2400</v>
      </c>
      <c r="U50" s="19">
        <f t="shared" si="11"/>
        <v>8.3899870681692228</v>
      </c>
      <c r="V50" s="15">
        <f t="shared" si="12"/>
        <v>2.5891372621466839</v>
      </c>
      <c r="W50" s="15"/>
      <c r="X50" s="15"/>
      <c r="Y50" s="15">
        <f>VLOOKUP(A:A,[1]TDSheet!$A:$Z,26,0)</f>
        <v>1037.2</v>
      </c>
      <c r="Z50" s="15">
        <f>VLOOKUP(A:A,[1]TDSheet!$A:$AA,27,0)</f>
        <v>1000.4</v>
      </c>
      <c r="AA50" s="15">
        <f>VLOOKUP(A:A,[1]TDSheet!$A:$S,19,0)</f>
        <v>1154.5999999999999</v>
      </c>
      <c r="AB50" s="15">
        <f>VLOOKUP(A:A,[3]TDSheet!$A:$D,4,0)</f>
        <v>1706</v>
      </c>
      <c r="AC50" s="15" t="str">
        <f>VLOOKUP(A:A,[1]TDSheet!$A:$AC,29,0)</f>
        <v>пл600</v>
      </c>
      <c r="AD50" s="15">
        <f>VLOOKUP(A:A,[1]TDSheet!$A:$AD,30,0)</f>
        <v>0</v>
      </c>
      <c r="AE50" s="15">
        <f t="shared" si="13"/>
        <v>0</v>
      </c>
      <c r="AF50" s="15">
        <f t="shared" si="14"/>
        <v>840</v>
      </c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2072</v>
      </c>
      <c r="D51" s="8">
        <v>9783</v>
      </c>
      <c r="E51" s="8">
        <v>7695</v>
      </c>
      <c r="F51" s="8">
        <v>4060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7788</v>
      </c>
      <c r="J51" s="15">
        <f t="shared" si="9"/>
        <v>-93</v>
      </c>
      <c r="K51" s="15">
        <f>VLOOKUP(A:A,[1]TDSheet!$A:$N,14,0)</f>
        <v>2000</v>
      </c>
      <c r="L51" s="15">
        <f>VLOOKUP(A:A,[1]TDSheet!$A:$Q,17,0)</f>
        <v>600</v>
      </c>
      <c r="M51" s="15">
        <f>VLOOKUP(A:A,[1]TDSheet!$A:$R,18,0)</f>
        <v>2000</v>
      </c>
      <c r="N51" s="18">
        <v>800</v>
      </c>
      <c r="O51" s="15"/>
      <c r="P51" s="15"/>
      <c r="Q51" s="15"/>
      <c r="R51" s="17"/>
      <c r="S51" s="15">
        <f t="shared" si="10"/>
        <v>1539</v>
      </c>
      <c r="T51" s="17">
        <v>3200</v>
      </c>
      <c r="U51" s="19">
        <f t="shared" si="11"/>
        <v>8.2261208576998044</v>
      </c>
      <c r="V51" s="15">
        <f t="shared" si="12"/>
        <v>2.6380766731643925</v>
      </c>
      <c r="W51" s="15"/>
      <c r="X51" s="15"/>
      <c r="Y51" s="15">
        <f>VLOOKUP(A:A,[1]TDSheet!$A:$Z,26,0)</f>
        <v>1456.4</v>
      </c>
      <c r="Z51" s="15">
        <f>VLOOKUP(A:A,[1]TDSheet!$A:$AA,27,0)</f>
        <v>1474</v>
      </c>
      <c r="AA51" s="15">
        <f>VLOOKUP(A:A,[1]TDSheet!$A:$S,19,0)</f>
        <v>1603.4</v>
      </c>
      <c r="AB51" s="15">
        <f>VLOOKUP(A:A,[3]TDSheet!$A:$D,4,0)</f>
        <v>2149</v>
      </c>
      <c r="AC51" s="15" t="str">
        <f>VLOOKUP(A:A,[1]TDSheet!$A:$AC,29,0)</f>
        <v>пл600</v>
      </c>
      <c r="AD51" s="15">
        <f>VLOOKUP(A:A,[1]TDSheet!$A:$AD,30,0)</f>
        <v>0</v>
      </c>
      <c r="AE51" s="15">
        <f t="shared" si="13"/>
        <v>0</v>
      </c>
      <c r="AF51" s="15">
        <f t="shared" si="14"/>
        <v>1120</v>
      </c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869</v>
      </c>
      <c r="D52" s="8">
        <v>1952</v>
      </c>
      <c r="E52" s="8">
        <v>2151</v>
      </c>
      <c r="F52" s="8">
        <v>625</v>
      </c>
      <c r="G52" s="1">
        <f>VLOOKUP(A:A,[1]TDSheet!$A:$G,7,0)</f>
        <v>0.41</v>
      </c>
      <c r="H52" s="1">
        <f>VLOOKUP(A:A,[1]TDSheet!$A:$H,8,0)</f>
        <v>45</v>
      </c>
      <c r="I52" s="15">
        <f>VLOOKUP(A:A,[2]TDSheet!$A:$F,6,0)</f>
        <v>2199</v>
      </c>
      <c r="J52" s="15">
        <f t="shared" si="9"/>
        <v>-48</v>
      </c>
      <c r="K52" s="15">
        <f>VLOOKUP(A:A,[1]TDSheet!$A:$N,14,0)</f>
        <v>1200</v>
      </c>
      <c r="L52" s="15">
        <f>VLOOKUP(A:A,[1]TDSheet!$A:$Q,17,0)</f>
        <v>280</v>
      </c>
      <c r="M52" s="15">
        <f>VLOOKUP(A:A,[1]TDSheet!$A:$R,18,0)</f>
        <v>480</v>
      </c>
      <c r="N52" s="15">
        <f>VLOOKUP(A:A,[1]TDSheet!$A:$T,20,0)</f>
        <v>360</v>
      </c>
      <c r="O52" s="15"/>
      <c r="P52" s="15"/>
      <c r="Q52" s="15"/>
      <c r="R52" s="17"/>
      <c r="S52" s="15">
        <f t="shared" si="10"/>
        <v>430.2</v>
      </c>
      <c r="T52" s="17">
        <v>600</v>
      </c>
      <c r="U52" s="19">
        <f t="shared" si="11"/>
        <v>8.2403533240353326</v>
      </c>
      <c r="V52" s="15">
        <f t="shared" si="12"/>
        <v>1.4528126452812646</v>
      </c>
      <c r="W52" s="15"/>
      <c r="X52" s="15"/>
      <c r="Y52" s="15">
        <f>VLOOKUP(A:A,[1]TDSheet!$A:$Z,26,0)</f>
        <v>424.8</v>
      </c>
      <c r="Z52" s="15">
        <f>VLOOKUP(A:A,[1]TDSheet!$A:$AA,27,0)</f>
        <v>429.6</v>
      </c>
      <c r="AA52" s="15">
        <f>VLOOKUP(A:A,[1]TDSheet!$A:$S,19,0)</f>
        <v>455.6</v>
      </c>
      <c r="AB52" s="15">
        <f>VLOOKUP(A:A,[3]TDSheet!$A:$D,4,0)</f>
        <v>516</v>
      </c>
      <c r="AC52" s="15">
        <f>VLOOKUP(A:A,[1]TDSheet!$A:$AC,29,0)</f>
        <v>0</v>
      </c>
      <c r="AD52" s="15">
        <f>VLOOKUP(A:A,[1]TDSheet!$A:$AD,30,0)</f>
        <v>0</v>
      </c>
      <c r="AE52" s="15">
        <f t="shared" si="13"/>
        <v>0</v>
      </c>
      <c r="AF52" s="15">
        <f t="shared" si="14"/>
        <v>245.99999999999997</v>
      </c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2623</v>
      </c>
      <c r="D53" s="8">
        <v>12093</v>
      </c>
      <c r="E53" s="21">
        <v>9381</v>
      </c>
      <c r="F53" s="21">
        <v>4368</v>
      </c>
      <c r="G53" s="1">
        <f>VLOOKUP(A:A,[1]TDSheet!$A:$G,7,0)</f>
        <v>0.41</v>
      </c>
      <c r="H53" s="1">
        <f>VLOOKUP(A:A,[1]TDSheet!$A:$H,8,0)</f>
        <v>45</v>
      </c>
      <c r="I53" s="15">
        <f>VLOOKUP(A:A,[2]TDSheet!$A:$F,6,0)</f>
        <v>9219</v>
      </c>
      <c r="J53" s="15">
        <f t="shared" si="9"/>
        <v>162</v>
      </c>
      <c r="K53" s="15">
        <f>VLOOKUP(A:A,[1]TDSheet!$A:$N,14,0)</f>
        <v>3200</v>
      </c>
      <c r="L53" s="15">
        <f>VLOOKUP(A:A,[1]TDSheet!$A:$Q,17,0)</f>
        <v>500</v>
      </c>
      <c r="M53" s="15">
        <f>VLOOKUP(A:A,[1]TDSheet!$A:$R,18,0)</f>
        <v>2000</v>
      </c>
      <c r="N53" s="18">
        <v>1000</v>
      </c>
      <c r="O53" s="15"/>
      <c r="P53" s="15"/>
      <c r="Q53" s="15"/>
      <c r="R53" s="17"/>
      <c r="S53" s="15">
        <f t="shared" si="10"/>
        <v>1876.2</v>
      </c>
      <c r="T53" s="17">
        <v>4100</v>
      </c>
      <c r="U53" s="19">
        <f t="shared" si="11"/>
        <v>8.0844259673808754</v>
      </c>
      <c r="V53" s="15">
        <f t="shared" si="12"/>
        <v>2.3281100095938601</v>
      </c>
      <c r="W53" s="15"/>
      <c r="X53" s="15"/>
      <c r="Y53" s="15">
        <f>VLOOKUP(A:A,[1]TDSheet!$A:$Z,26,0)</f>
        <v>1833.6</v>
      </c>
      <c r="Z53" s="15">
        <f>VLOOKUP(A:A,[1]TDSheet!$A:$AA,27,0)</f>
        <v>1909.6</v>
      </c>
      <c r="AA53" s="15">
        <f>VLOOKUP(A:A,[1]TDSheet!$A:$S,19,0)</f>
        <v>1905.6</v>
      </c>
      <c r="AB53" s="15">
        <f>VLOOKUP(A:A,[3]TDSheet!$A:$D,4,0)</f>
        <v>2620</v>
      </c>
      <c r="AC53" s="15" t="e">
        <f>VLOOKUP(A:A,[1]TDSheet!$A:$AC,29,0)</f>
        <v>#N/A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1681</v>
      </c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1346</v>
      </c>
      <c r="D54" s="8">
        <v>5154</v>
      </c>
      <c r="E54" s="8">
        <v>4619</v>
      </c>
      <c r="F54" s="8">
        <v>1811</v>
      </c>
      <c r="G54" s="1">
        <f>VLOOKUP(A:A,[1]TDSheet!$A:$G,7,0)</f>
        <v>0.41</v>
      </c>
      <c r="H54" s="1">
        <f>VLOOKUP(A:A,[1]TDSheet!$A:$H,8,0)</f>
        <v>45</v>
      </c>
      <c r="I54" s="15">
        <f>VLOOKUP(A:A,[2]TDSheet!$A:$F,6,0)</f>
        <v>4705</v>
      </c>
      <c r="J54" s="15">
        <f t="shared" si="9"/>
        <v>-86</v>
      </c>
      <c r="K54" s="15">
        <f>VLOOKUP(A:A,[1]TDSheet!$A:$N,14,0)</f>
        <v>1500</v>
      </c>
      <c r="L54" s="15">
        <f>VLOOKUP(A:A,[1]TDSheet!$A:$Q,17,0)</f>
        <v>700</v>
      </c>
      <c r="M54" s="15">
        <f>VLOOKUP(A:A,[1]TDSheet!$A:$R,18,0)</f>
        <v>950</v>
      </c>
      <c r="N54" s="15">
        <f>VLOOKUP(A:A,[1]TDSheet!$A:$T,20,0)</f>
        <v>700</v>
      </c>
      <c r="O54" s="15"/>
      <c r="P54" s="15"/>
      <c r="Q54" s="15"/>
      <c r="R54" s="17"/>
      <c r="S54" s="15">
        <f t="shared" si="10"/>
        <v>923.8</v>
      </c>
      <c r="T54" s="17">
        <v>1800</v>
      </c>
      <c r="U54" s="19">
        <f t="shared" si="11"/>
        <v>8.0764234682831777</v>
      </c>
      <c r="V54" s="15">
        <f t="shared" si="12"/>
        <v>1.9603810348560295</v>
      </c>
      <c r="W54" s="15"/>
      <c r="X54" s="15"/>
      <c r="Y54" s="15">
        <f>VLOOKUP(A:A,[1]TDSheet!$A:$Z,26,0)</f>
        <v>881.4</v>
      </c>
      <c r="Z54" s="15">
        <f>VLOOKUP(A:A,[1]TDSheet!$A:$AA,27,0)</f>
        <v>868.8</v>
      </c>
      <c r="AA54" s="15">
        <f>VLOOKUP(A:A,[1]TDSheet!$A:$S,19,0)</f>
        <v>911.4</v>
      </c>
      <c r="AB54" s="15">
        <f>VLOOKUP(A:A,[3]TDSheet!$A:$D,4,0)</f>
        <v>1268</v>
      </c>
      <c r="AC54" s="15">
        <f>VLOOKUP(A:A,[1]TDSheet!$A:$AC,29,0)</f>
        <v>0</v>
      </c>
      <c r="AD54" s="15">
        <f>VLOOKUP(A:A,[1]TDSheet!$A:$AD,30,0)</f>
        <v>0</v>
      </c>
      <c r="AE54" s="15">
        <f t="shared" si="13"/>
        <v>0</v>
      </c>
      <c r="AF54" s="15">
        <f t="shared" si="14"/>
        <v>738</v>
      </c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8.9600000000000009</v>
      </c>
      <c r="D55" s="8">
        <v>120.53</v>
      </c>
      <c r="E55" s="8">
        <v>49.889000000000003</v>
      </c>
      <c r="F55" s="8">
        <v>15.055</v>
      </c>
      <c r="G55" s="1">
        <f>VLOOKUP(A:A,[1]TDSheet!$A:$G,7,0)</f>
        <v>1</v>
      </c>
      <c r="H55" s="1">
        <f>VLOOKUP(A:A,[1]TDSheet!$A:$H,8,0)</f>
        <v>30</v>
      </c>
      <c r="I55" s="15">
        <f>VLOOKUP(A:A,[2]TDSheet!$A:$F,6,0)</f>
        <v>49.5</v>
      </c>
      <c r="J55" s="15">
        <f t="shared" si="9"/>
        <v>0.3890000000000029</v>
      </c>
      <c r="K55" s="15">
        <f>VLOOKUP(A:A,[1]TDSheet!$A:$N,14,0)</f>
        <v>40</v>
      </c>
      <c r="L55" s="15">
        <f>VLOOKUP(A:A,[1]TDSheet!$A:$Q,17,0)</f>
        <v>0</v>
      </c>
      <c r="M55" s="15">
        <f>VLOOKUP(A:A,[1]TDSheet!$A:$R,18,0)</f>
        <v>20</v>
      </c>
      <c r="N55" s="15">
        <f>VLOOKUP(A:A,[1]TDSheet!$A:$T,20,0)</f>
        <v>10</v>
      </c>
      <c r="O55" s="15"/>
      <c r="P55" s="15"/>
      <c r="Q55" s="15"/>
      <c r="R55" s="17"/>
      <c r="S55" s="15">
        <f t="shared" si="10"/>
        <v>9.9778000000000002</v>
      </c>
      <c r="T55" s="17"/>
      <c r="U55" s="19">
        <f t="shared" si="11"/>
        <v>8.5244242217723354</v>
      </c>
      <c r="V55" s="15">
        <f t="shared" si="12"/>
        <v>1.5088496462145964</v>
      </c>
      <c r="W55" s="15"/>
      <c r="X55" s="15"/>
      <c r="Y55" s="15">
        <f>VLOOKUP(A:A,[1]TDSheet!$A:$Z,26,0)</f>
        <v>9.5549999999999997</v>
      </c>
      <c r="Z55" s="15">
        <f>VLOOKUP(A:A,[1]TDSheet!$A:$AA,27,0)</f>
        <v>7.7927999999999997</v>
      </c>
      <c r="AA55" s="15">
        <f>VLOOKUP(A:A,[1]TDSheet!$A:$S,19,0)</f>
        <v>14.161799999999999</v>
      </c>
      <c r="AB55" s="15">
        <f>VLOOKUP(A:A,[3]TDSheet!$A:$D,4,0)</f>
        <v>30.234999999999999</v>
      </c>
      <c r="AC55" s="15" t="str">
        <f>VLOOKUP(A:A,[1]TDSheet!$A:$AC,29,0)</f>
        <v>костик</v>
      </c>
      <c r="AD55" s="15">
        <f>VLOOKUP(A:A,[1]TDSheet!$A:$AD,30,0)</f>
        <v>0</v>
      </c>
      <c r="AE55" s="15">
        <f t="shared" si="13"/>
        <v>0</v>
      </c>
      <c r="AF55" s="15">
        <f t="shared" si="14"/>
        <v>0</v>
      </c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92</v>
      </c>
      <c r="D56" s="8">
        <v>246</v>
      </c>
      <c r="E56" s="8">
        <v>91</v>
      </c>
      <c r="F56" s="8">
        <v>246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93</v>
      </c>
      <c r="J56" s="15">
        <f t="shared" si="9"/>
        <v>-2</v>
      </c>
      <c r="K56" s="15">
        <f>VLOOKUP(A:A,[1]TDSheet!$A:$N,14,0)</f>
        <v>0</v>
      </c>
      <c r="L56" s="15">
        <f>VLOOKUP(A:A,[1]TDSheet!$A:$Q,17,0)</f>
        <v>0</v>
      </c>
      <c r="M56" s="15">
        <f>VLOOKUP(A:A,[1]TDSheet!$A:$R,18,0)</f>
        <v>0</v>
      </c>
      <c r="N56" s="15">
        <f>VLOOKUP(A:A,[1]TDSheet!$A:$T,20,0)</f>
        <v>0</v>
      </c>
      <c r="O56" s="15"/>
      <c r="P56" s="15"/>
      <c r="Q56" s="15"/>
      <c r="R56" s="17"/>
      <c r="S56" s="15">
        <f t="shared" si="10"/>
        <v>18.2</v>
      </c>
      <c r="T56" s="17"/>
      <c r="U56" s="19">
        <f t="shared" si="11"/>
        <v>13.516483516483516</v>
      </c>
      <c r="V56" s="15">
        <f t="shared" si="12"/>
        <v>13.516483516483516</v>
      </c>
      <c r="W56" s="15"/>
      <c r="X56" s="15"/>
      <c r="Y56" s="15">
        <f>VLOOKUP(A:A,[1]TDSheet!$A:$Z,26,0)</f>
        <v>9.4</v>
      </c>
      <c r="Z56" s="15">
        <f>VLOOKUP(A:A,[1]TDSheet!$A:$AA,27,0)</f>
        <v>25</v>
      </c>
      <c r="AA56" s="15">
        <f>VLOOKUP(A:A,[1]TDSheet!$A:$S,19,0)</f>
        <v>29.8</v>
      </c>
      <c r="AB56" s="15">
        <f>VLOOKUP(A:A,[3]TDSheet!$A:$D,4,0)</f>
        <v>31</v>
      </c>
      <c r="AC56" s="18" t="s">
        <v>118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0</v>
      </c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9</v>
      </c>
      <c r="C57" s="8">
        <v>51.457000000000001</v>
      </c>
      <c r="D57" s="8">
        <v>109.733</v>
      </c>
      <c r="E57" s="8">
        <v>26.535</v>
      </c>
      <c r="F57" s="8">
        <v>117.285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24.5</v>
      </c>
      <c r="J57" s="15">
        <f t="shared" si="9"/>
        <v>2.0350000000000001</v>
      </c>
      <c r="K57" s="15">
        <f>VLOOKUP(A:A,[1]TDSheet!$A:$N,14,0)</f>
        <v>0</v>
      </c>
      <c r="L57" s="15">
        <f>VLOOKUP(A:A,[1]TDSheet!$A:$Q,17,0)</f>
        <v>0</v>
      </c>
      <c r="M57" s="15">
        <f>VLOOKUP(A:A,[1]TDSheet!$A:$R,18,0)</f>
        <v>0</v>
      </c>
      <c r="N57" s="15">
        <f>VLOOKUP(A:A,[1]TDSheet!$A:$T,20,0)</f>
        <v>0</v>
      </c>
      <c r="O57" s="15"/>
      <c r="P57" s="15"/>
      <c r="Q57" s="15"/>
      <c r="R57" s="17"/>
      <c r="S57" s="15">
        <f t="shared" si="10"/>
        <v>5.3070000000000004</v>
      </c>
      <c r="T57" s="17"/>
      <c r="U57" s="19">
        <f t="shared" si="11"/>
        <v>22.100056529112489</v>
      </c>
      <c r="V57" s="15">
        <f t="shared" si="12"/>
        <v>22.100056529112489</v>
      </c>
      <c r="W57" s="15"/>
      <c r="X57" s="15"/>
      <c r="Y57" s="15">
        <f>VLOOKUP(A:A,[1]TDSheet!$A:$Z,26,0)</f>
        <v>3.2979999999999996</v>
      </c>
      <c r="Z57" s="15">
        <f>VLOOKUP(A:A,[1]TDSheet!$A:$AA,27,0)</f>
        <v>9.5291999999999994</v>
      </c>
      <c r="AA57" s="15">
        <f>VLOOKUP(A:A,[1]TDSheet!$A:$S,19,0)</f>
        <v>10.684799999999999</v>
      </c>
      <c r="AB57" s="15">
        <f>VLOOKUP(A:A,[3]TDSheet!$A:$D,4,0)</f>
        <v>4.0910000000000002</v>
      </c>
      <c r="AC57" s="18" t="s">
        <v>118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0</v>
      </c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523</v>
      </c>
      <c r="D58" s="8">
        <v>215</v>
      </c>
      <c r="E58" s="8">
        <v>282</v>
      </c>
      <c r="F58" s="8">
        <v>454</v>
      </c>
      <c r="G58" s="1">
        <f>VLOOKUP(A:A,[1]TDSheet!$A:$G,7,0)</f>
        <v>0.41</v>
      </c>
      <c r="H58" s="1" t="e">
        <f>VLOOKUP(A:A,[1]TDSheet!$A:$H,8,0)</f>
        <v>#N/A</v>
      </c>
      <c r="I58" s="15">
        <f>VLOOKUP(A:A,[2]TDSheet!$A:$F,6,0)</f>
        <v>282</v>
      </c>
      <c r="J58" s="15">
        <f t="shared" si="9"/>
        <v>0</v>
      </c>
      <c r="K58" s="15">
        <f>VLOOKUP(A:A,[1]TDSheet!$A:$N,14,0)</f>
        <v>0</v>
      </c>
      <c r="L58" s="15">
        <f>VLOOKUP(A:A,[1]TDSheet!$A:$Q,17,0)</f>
        <v>0</v>
      </c>
      <c r="M58" s="15">
        <f>VLOOKUP(A:A,[1]TDSheet!$A:$R,18,0)</f>
        <v>0</v>
      </c>
      <c r="N58" s="15">
        <f>VLOOKUP(A:A,[1]TDSheet!$A:$T,20,0)</f>
        <v>0</v>
      </c>
      <c r="O58" s="15"/>
      <c r="P58" s="15"/>
      <c r="Q58" s="15"/>
      <c r="R58" s="17"/>
      <c r="S58" s="15">
        <f t="shared" si="10"/>
        <v>56.4</v>
      </c>
      <c r="T58" s="17"/>
      <c r="U58" s="19">
        <f t="shared" si="11"/>
        <v>8.0496453900709231</v>
      </c>
      <c r="V58" s="15">
        <f t="shared" si="12"/>
        <v>8.0496453900709231</v>
      </c>
      <c r="W58" s="15"/>
      <c r="X58" s="15"/>
      <c r="Y58" s="15">
        <f>VLOOKUP(A:A,[1]TDSheet!$A:$Z,26,0)</f>
        <v>64.8</v>
      </c>
      <c r="Z58" s="15">
        <f>VLOOKUP(A:A,[1]TDSheet!$A:$AA,27,0)</f>
        <v>39</v>
      </c>
      <c r="AA58" s="15">
        <f>VLOOKUP(A:A,[1]TDSheet!$A:$S,19,0)</f>
        <v>56</v>
      </c>
      <c r="AB58" s="15">
        <f>VLOOKUP(A:A,[3]TDSheet!$A:$D,4,0)</f>
        <v>56</v>
      </c>
      <c r="AC58" s="15" t="str">
        <f>VLOOKUP(A:A,[1]TDSheet!$A:$AC,29,0)</f>
        <v>?</v>
      </c>
      <c r="AD58" s="15" t="e">
        <f>VLOOKUP(A:A,[1]TDSheet!$A:$AD,30,0)</f>
        <v>#N/A</v>
      </c>
      <c r="AE58" s="15">
        <f t="shared" si="13"/>
        <v>0</v>
      </c>
      <c r="AF58" s="15">
        <f t="shared" si="14"/>
        <v>0</v>
      </c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50.173000000000002</v>
      </c>
      <c r="D59" s="8">
        <v>119.39700000000001</v>
      </c>
      <c r="E59" s="8">
        <v>21.076000000000001</v>
      </c>
      <c r="F59" s="8">
        <v>120.831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27</v>
      </c>
      <c r="J59" s="15">
        <f t="shared" si="9"/>
        <v>-5.9239999999999995</v>
      </c>
      <c r="K59" s="15">
        <f>VLOOKUP(A:A,[1]TDSheet!$A:$N,14,0)</f>
        <v>0</v>
      </c>
      <c r="L59" s="15">
        <f>VLOOKUP(A:A,[1]TDSheet!$A:$Q,17,0)</f>
        <v>0</v>
      </c>
      <c r="M59" s="15">
        <f>VLOOKUP(A:A,[1]TDSheet!$A:$R,18,0)</f>
        <v>0</v>
      </c>
      <c r="N59" s="15">
        <f>VLOOKUP(A:A,[1]TDSheet!$A:$T,20,0)</f>
        <v>0</v>
      </c>
      <c r="O59" s="15"/>
      <c r="P59" s="15"/>
      <c r="Q59" s="15"/>
      <c r="R59" s="17"/>
      <c r="S59" s="15">
        <f t="shared" si="10"/>
        <v>4.2152000000000003</v>
      </c>
      <c r="T59" s="17"/>
      <c r="U59" s="19">
        <f t="shared" si="11"/>
        <v>28.66554374644145</v>
      </c>
      <c r="V59" s="15">
        <f t="shared" si="12"/>
        <v>28.66554374644145</v>
      </c>
      <c r="W59" s="15"/>
      <c r="X59" s="15"/>
      <c r="Y59" s="15">
        <f>VLOOKUP(A:A,[1]TDSheet!$A:$Z,26,0)</f>
        <v>2.7185999999999999</v>
      </c>
      <c r="Z59" s="15">
        <f>VLOOKUP(A:A,[1]TDSheet!$A:$AA,27,0)</f>
        <v>8.8056000000000001</v>
      </c>
      <c r="AA59" s="15">
        <f>VLOOKUP(A:A,[1]TDSheet!$A:$S,19,0)</f>
        <v>7.2695999999999996</v>
      </c>
      <c r="AB59" s="15">
        <f>VLOOKUP(A:A,[3]TDSheet!$A:$D,4,0)</f>
        <v>8.5470000000000006</v>
      </c>
      <c r="AC59" s="18" t="s">
        <v>118</v>
      </c>
      <c r="AD59" s="15" t="e">
        <f>VLOOKUP(A:A,[1]TDSheet!$A:$AD,30,0)</f>
        <v>#N/A</v>
      </c>
      <c r="AE59" s="15">
        <f t="shared" si="13"/>
        <v>0</v>
      </c>
      <c r="AF59" s="15">
        <f t="shared" si="14"/>
        <v>0</v>
      </c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714</v>
      </c>
      <c r="D60" s="8">
        <v>578</v>
      </c>
      <c r="E60" s="8">
        <v>1172</v>
      </c>
      <c r="F60" s="8">
        <v>89</v>
      </c>
      <c r="G60" s="1">
        <f>VLOOKUP(A:A,[1]TDSheet!$A:$G,7,0)</f>
        <v>0.36</v>
      </c>
      <c r="H60" s="1" t="e">
        <f>VLOOKUP(A:A,[1]TDSheet!$A:$H,8,0)</f>
        <v>#N/A</v>
      </c>
      <c r="I60" s="15">
        <f>VLOOKUP(A:A,[2]TDSheet!$A:$F,6,0)</f>
        <v>1191</v>
      </c>
      <c r="J60" s="15">
        <f t="shared" si="9"/>
        <v>-19</v>
      </c>
      <c r="K60" s="15">
        <f>VLOOKUP(A:A,[1]TDSheet!$A:$N,14,0)</f>
        <v>800</v>
      </c>
      <c r="L60" s="15">
        <f>VLOOKUP(A:A,[1]TDSheet!$A:$Q,17,0)</f>
        <v>320</v>
      </c>
      <c r="M60" s="15">
        <f>VLOOKUP(A:A,[1]TDSheet!$A:$R,18,0)</f>
        <v>240</v>
      </c>
      <c r="N60" s="15">
        <f>VLOOKUP(A:A,[1]TDSheet!$A:$T,20,0)</f>
        <v>200</v>
      </c>
      <c r="O60" s="15"/>
      <c r="P60" s="15"/>
      <c r="Q60" s="15"/>
      <c r="R60" s="17"/>
      <c r="S60" s="15">
        <f t="shared" si="10"/>
        <v>234.4</v>
      </c>
      <c r="T60" s="17">
        <v>240</v>
      </c>
      <c r="U60" s="19">
        <f t="shared" si="11"/>
        <v>8.0588737201365177</v>
      </c>
      <c r="V60" s="15">
        <f t="shared" si="12"/>
        <v>0.37969283276450511</v>
      </c>
      <c r="W60" s="15"/>
      <c r="X60" s="15"/>
      <c r="Y60" s="15">
        <f>VLOOKUP(A:A,[1]TDSheet!$A:$Z,26,0)</f>
        <v>188.6</v>
      </c>
      <c r="Z60" s="15">
        <f>VLOOKUP(A:A,[1]TDSheet!$A:$AA,27,0)</f>
        <v>192.2</v>
      </c>
      <c r="AA60" s="15">
        <f>VLOOKUP(A:A,[1]TDSheet!$A:$S,19,0)</f>
        <v>241.6</v>
      </c>
      <c r="AB60" s="15">
        <f>VLOOKUP(A:A,[3]TDSheet!$A:$D,4,0)</f>
        <v>145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13"/>
        <v>0</v>
      </c>
      <c r="AF60" s="15">
        <f t="shared" si="14"/>
        <v>86.399999999999991</v>
      </c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9</v>
      </c>
      <c r="C61" s="8">
        <v>98.778000000000006</v>
      </c>
      <c r="D61" s="8">
        <v>107.901</v>
      </c>
      <c r="E61" s="8">
        <v>67.462000000000003</v>
      </c>
      <c r="F61" s="8">
        <v>128.185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73.2</v>
      </c>
      <c r="J61" s="15">
        <f t="shared" si="9"/>
        <v>-5.7379999999999995</v>
      </c>
      <c r="K61" s="15">
        <f>VLOOKUP(A:A,[1]TDSheet!$A:$N,14,0)</f>
        <v>0</v>
      </c>
      <c r="L61" s="15">
        <f>VLOOKUP(A:A,[1]TDSheet!$A:$Q,17,0)</f>
        <v>0</v>
      </c>
      <c r="M61" s="15">
        <f>VLOOKUP(A:A,[1]TDSheet!$A:$R,18,0)</f>
        <v>0</v>
      </c>
      <c r="N61" s="15">
        <f>VLOOKUP(A:A,[1]TDSheet!$A:$T,20,0)</f>
        <v>10</v>
      </c>
      <c r="O61" s="15"/>
      <c r="P61" s="15"/>
      <c r="Q61" s="15"/>
      <c r="R61" s="17"/>
      <c r="S61" s="15">
        <f t="shared" si="10"/>
        <v>13.4924</v>
      </c>
      <c r="T61" s="17"/>
      <c r="U61" s="19">
        <f t="shared" si="11"/>
        <v>10.241691618985502</v>
      </c>
      <c r="V61" s="15">
        <f t="shared" si="12"/>
        <v>9.5005336337493702</v>
      </c>
      <c r="W61" s="15"/>
      <c r="X61" s="15"/>
      <c r="Y61" s="15">
        <f>VLOOKUP(A:A,[1]TDSheet!$A:$Z,26,0)</f>
        <v>16.7196</v>
      </c>
      <c r="Z61" s="15">
        <f>VLOOKUP(A:A,[1]TDSheet!$A:$AA,27,0)</f>
        <v>13.5076</v>
      </c>
      <c r="AA61" s="15">
        <f>VLOOKUP(A:A,[1]TDSheet!$A:$S,19,0)</f>
        <v>17.910800000000002</v>
      </c>
      <c r="AB61" s="15">
        <f>VLOOKUP(A:A,[3]TDSheet!$A:$D,4,0)</f>
        <v>11.865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145</v>
      </c>
      <c r="D62" s="8">
        <v>308</v>
      </c>
      <c r="E62" s="8">
        <v>245</v>
      </c>
      <c r="F62" s="8">
        <v>200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253</v>
      </c>
      <c r="J62" s="15">
        <f t="shared" si="9"/>
        <v>-8</v>
      </c>
      <c r="K62" s="15">
        <f>VLOOKUP(A:A,[1]TDSheet!$A:$N,14,0)</f>
        <v>0</v>
      </c>
      <c r="L62" s="15">
        <f>VLOOKUP(A:A,[1]TDSheet!$A:$Q,17,0)</f>
        <v>30</v>
      </c>
      <c r="M62" s="15">
        <f>VLOOKUP(A:A,[1]TDSheet!$A:$R,18,0)</f>
        <v>30</v>
      </c>
      <c r="N62" s="15">
        <f>VLOOKUP(A:A,[1]TDSheet!$A:$T,20,0)</f>
        <v>30</v>
      </c>
      <c r="O62" s="15"/>
      <c r="P62" s="15"/>
      <c r="Q62" s="15"/>
      <c r="R62" s="17"/>
      <c r="S62" s="15">
        <f t="shared" si="10"/>
        <v>49</v>
      </c>
      <c r="T62" s="17">
        <v>120</v>
      </c>
      <c r="U62" s="19">
        <f t="shared" si="11"/>
        <v>8.3673469387755102</v>
      </c>
      <c r="V62" s="15">
        <f t="shared" si="12"/>
        <v>4.0816326530612246</v>
      </c>
      <c r="W62" s="15"/>
      <c r="X62" s="15"/>
      <c r="Y62" s="15">
        <f>VLOOKUP(A:A,[1]TDSheet!$A:$Z,26,0)</f>
        <v>42.4</v>
      </c>
      <c r="Z62" s="15">
        <f>VLOOKUP(A:A,[1]TDSheet!$A:$AA,27,0)</f>
        <v>57.4</v>
      </c>
      <c r="AA62" s="15">
        <f>VLOOKUP(A:A,[1]TDSheet!$A:$S,19,0)</f>
        <v>43.8</v>
      </c>
      <c r="AB62" s="15">
        <f>VLOOKUP(A:A,[3]TDSheet!$A:$D,4,0)</f>
        <v>29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3"/>
        <v>0</v>
      </c>
      <c r="AF62" s="15">
        <f t="shared" si="14"/>
        <v>49.199999999999996</v>
      </c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66</v>
      </c>
      <c r="D63" s="8">
        <v>200</v>
      </c>
      <c r="E63" s="8">
        <v>168</v>
      </c>
      <c r="F63" s="8">
        <v>81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185</v>
      </c>
      <c r="J63" s="15">
        <f t="shared" si="9"/>
        <v>-17</v>
      </c>
      <c r="K63" s="15">
        <f>VLOOKUP(A:A,[1]TDSheet!$A:$N,14,0)</f>
        <v>120</v>
      </c>
      <c r="L63" s="15">
        <f>VLOOKUP(A:A,[1]TDSheet!$A:$Q,17,0)</f>
        <v>30</v>
      </c>
      <c r="M63" s="15">
        <f>VLOOKUP(A:A,[1]TDSheet!$A:$R,18,0)</f>
        <v>30</v>
      </c>
      <c r="N63" s="15">
        <f>VLOOKUP(A:A,[1]TDSheet!$A:$T,20,0)</f>
        <v>30</v>
      </c>
      <c r="O63" s="15"/>
      <c r="P63" s="15"/>
      <c r="Q63" s="15"/>
      <c r="R63" s="17"/>
      <c r="S63" s="15">
        <f t="shared" si="10"/>
        <v>33.6</v>
      </c>
      <c r="T63" s="17"/>
      <c r="U63" s="19">
        <f t="shared" si="11"/>
        <v>8.6607142857142847</v>
      </c>
      <c r="V63" s="15">
        <f t="shared" si="12"/>
        <v>2.4107142857142856</v>
      </c>
      <c r="W63" s="15"/>
      <c r="X63" s="15"/>
      <c r="Y63" s="15">
        <f>VLOOKUP(A:A,[1]TDSheet!$A:$Z,26,0)</f>
        <v>31.2</v>
      </c>
      <c r="Z63" s="15">
        <f>VLOOKUP(A:A,[1]TDSheet!$A:$AA,27,0)</f>
        <v>35</v>
      </c>
      <c r="AA63" s="15">
        <f>VLOOKUP(A:A,[1]TDSheet!$A:$S,19,0)</f>
        <v>41.2</v>
      </c>
      <c r="AB63" s="15">
        <f>VLOOKUP(A:A,[3]TDSheet!$A:$D,4,0)</f>
        <v>23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3"/>
        <v>0</v>
      </c>
      <c r="AF63" s="15">
        <f t="shared" si="14"/>
        <v>0</v>
      </c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432</v>
      </c>
      <c r="D64" s="8">
        <v>632</v>
      </c>
      <c r="E64" s="8">
        <v>716</v>
      </c>
      <c r="F64" s="8">
        <v>314</v>
      </c>
      <c r="G64" s="1">
        <f>VLOOKUP(A:A,[1]TDSheet!$A:$G,7,0)</f>
        <v>0.28000000000000003</v>
      </c>
      <c r="H64" s="1" t="e">
        <f>VLOOKUP(A:A,[1]TDSheet!$A:$H,8,0)</f>
        <v>#N/A</v>
      </c>
      <c r="I64" s="15">
        <f>VLOOKUP(A:A,[2]TDSheet!$A:$F,6,0)</f>
        <v>747</v>
      </c>
      <c r="J64" s="15">
        <f t="shared" si="9"/>
        <v>-31</v>
      </c>
      <c r="K64" s="15">
        <f>VLOOKUP(A:A,[1]TDSheet!$A:$N,14,0)</f>
        <v>280</v>
      </c>
      <c r="L64" s="15">
        <f>VLOOKUP(A:A,[1]TDSheet!$A:$Q,17,0)</f>
        <v>120</v>
      </c>
      <c r="M64" s="15">
        <f>VLOOKUP(A:A,[1]TDSheet!$A:$R,18,0)</f>
        <v>160</v>
      </c>
      <c r="N64" s="15">
        <f>VLOOKUP(A:A,[1]TDSheet!$A:$T,20,0)</f>
        <v>120</v>
      </c>
      <c r="O64" s="15"/>
      <c r="P64" s="15"/>
      <c r="Q64" s="15"/>
      <c r="R64" s="17"/>
      <c r="S64" s="15">
        <f t="shared" si="10"/>
        <v>143.19999999999999</v>
      </c>
      <c r="T64" s="17">
        <v>160</v>
      </c>
      <c r="U64" s="19">
        <f t="shared" si="11"/>
        <v>8.0586592178770964</v>
      </c>
      <c r="V64" s="15">
        <f t="shared" si="12"/>
        <v>2.1927374301675981</v>
      </c>
      <c r="W64" s="15"/>
      <c r="X64" s="15"/>
      <c r="Y64" s="15">
        <f>VLOOKUP(A:A,[1]TDSheet!$A:$Z,26,0)</f>
        <v>146.19999999999999</v>
      </c>
      <c r="Z64" s="15">
        <f>VLOOKUP(A:A,[1]TDSheet!$A:$AA,27,0)</f>
        <v>162</v>
      </c>
      <c r="AA64" s="15">
        <f>VLOOKUP(A:A,[1]TDSheet!$A:$S,19,0)</f>
        <v>154</v>
      </c>
      <c r="AB64" s="15">
        <f>VLOOKUP(A:A,[3]TDSheet!$A:$D,4,0)</f>
        <v>162</v>
      </c>
      <c r="AC64" s="15" t="str">
        <f>VLOOKUP(A:A,[1]TDSheet!$A:$AC,29,0)</f>
        <v>м10з</v>
      </c>
      <c r="AD64" s="15" t="e">
        <f>VLOOKUP(A:A,[1]TDSheet!$A:$AD,30,0)</f>
        <v>#N/A</v>
      </c>
      <c r="AE64" s="15">
        <f t="shared" si="13"/>
        <v>0</v>
      </c>
      <c r="AF64" s="15">
        <f t="shared" si="14"/>
        <v>44.800000000000004</v>
      </c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1093</v>
      </c>
      <c r="D65" s="8">
        <v>1793</v>
      </c>
      <c r="E65" s="8">
        <v>1956</v>
      </c>
      <c r="F65" s="8">
        <v>910</v>
      </c>
      <c r="G65" s="1">
        <f>VLOOKUP(A:A,[1]TDSheet!$A:$G,7,0)</f>
        <v>0.4</v>
      </c>
      <c r="H65" s="1" t="e">
        <f>VLOOKUP(A:A,[1]TDSheet!$A:$H,8,0)</f>
        <v>#N/A</v>
      </c>
      <c r="I65" s="15">
        <f>VLOOKUP(A:A,[2]TDSheet!$A:$F,6,0)</f>
        <v>1972</v>
      </c>
      <c r="J65" s="15">
        <f t="shared" si="9"/>
        <v>-16</v>
      </c>
      <c r="K65" s="15">
        <f>VLOOKUP(A:A,[1]TDSheet!$A:$N,14,0)</f>
        <v>720</v>
      </c>
      <c r="L65" s="15">
        <f>VLOOKUP(A:A,[1]TDSheet!$A:$Q,17,0)</f>
        <v>120</v>
      </c>
      <c r="M65" s="15">
        <f>VLOOKUP(A:A,[1]TDSheet!$A:$R,18,0)</f>
        <v>400</v>
      </c>
      <c r="N65" s="15">
        <f>VLOOKUP(A:A,[1]TDSheet!$A:$T,20,0)</f>
        <v>320</v>
      </c>
      <c r="O65" s="15"/>
      <c r="P65" s="15"/>
      <c r="Q65" s="15"/>
      <c r="R65" s="17"/>
      <c r="S65" s="15">
        <f t="shared" si="10"/>
        <v>391.2</v>
      </c>
      <c r="T65" s="17">
        <v>680</v>
      </c>
      <c r="U65" s="19">
        <f t="shared" si="11"/>
        <v>8.0521472392638032</v>
      </c>
      <c r="V65" s="15">
        <f t="shared" si="12"/>
        <v>2.3261758691206547</v>
      </c>
      <c r="W65" s="15"/>
      <c r="X65" s="15"/>
      <c r="Y65" s="15">
        <f>VLOOKUP(A:A,[1]TDSheet!$A:$Z,26,0)</f>
        <v>391.6</v>
      </c>
      <c r="Z65" s="15">
        <f>VLOOKUP(A:A,[1]TDSheet!$A:$AA,27,0)</f>
        <v>437</v>
      </c>
      <c r="AA65" s="15">
        <f>VLOOKUP(A:A,[1]TDSheet!$A:$S,19,0)</f>
        <v>394.8</v>
      </c>
      <c r="AB65" s="15">
        <f>VLOOKUP(A:A,[3]TDSheet!$A:$D,4,0)</f>
        <v>452</v>
      </c>
      <c r="AC65" s="15" t="str">
        <f>VLOOKUP(A:A,[1]TDSheet!$A:$AC,29,0)</f>
        <v>м122з</v>
      </c>
      <c r="AD65" s="15" t="e">
        <f>VLOOKUP(A:A,[1]TDSheet!$A:$AD,30,0)</f>
        <v>#N/A</v>
      </c>
      <c r="AE65" s="15">
        <f t="shared" si="13"/>
        <v>0</v>
      </c>
      <c r="AF65" s="15">
        <f t="shared" si="14"/>
        <v>272</v>
      </c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276</v>
      </c>
      <c r="D66" s="8">
        <v>632</v>
      </c>
      <c r="E66" s="8">
        <v>730</v>
      </c>
      <c r="F66" s="8">
        <v>137</v>
      </c>
      <c r="G66" s="1">
        <f>VLOOKUP(A:A,[1]TDSheet!$A:$G,7,0)</f>
        <v>0.33</v>
      </c>
      <c r="H66" s="1" t="e">
        <f>VLOOKUP(A:A,[1]TDSheet!$A:$H,8,0)</f>
        <v>#N/A</v>
      </c>
      <c r="I66" s="15">
        <f>VLOOKUP(A:A,[2]TDSheet!$A:$F,6,0)</f>
        <v>760</v>
      </c>
      <c r="J66" s="15">
        <f t="shared" si="9"/>
        <v>-30</v>
      </c>
      <c r="K66" s="15">
        <f>VLOOKUP(A:A,[1]TDSheet!$A:$N,14,0)</f>
        <v>280</v>
      </c>
      <c r="L66" s="15">
        <f>VLOOKUP(A:A,[1]TDSheet!$A:$Q,17,0)</f>
        <v>240</v>
      </c>
      <c r="M66" s="15">
        <f>VLOOKUP(A:A,[1]TDSheet!$A:$R,18,0)</f>
        <v>160</v>
      </c>
      <c r="N66" s="15">
        <f>VLOOKUP(A:A,[1]TDSheet!$A:$T,20,0)</f>
        <v>120</v>
      </c>
      <c r="O66" s="15"/>
      <c r="P66" s="15"/>
      <c r="Q66" s="15"/>
      <c r="R66" s="17"/>
      <c r="S66" s="15">
        <f t="shared" si="10"/>
        <v>146</v>
      </c>
      <c r="T66" s="17">
        <v>240</v>
      </c>
      <c r="U66" s="19">
        <f t="shared" si="11"/>
        <v>8.0616438356164384</v>
      </c>
      <c r="V66" s="15">
        <f t="shared" si="12"/>
        <v>0.93835616438356162</v>
      </c>
      <c r="W66" s="15"/>
      <c r="X66" s="15"/>
      <c r="Y66" s="15">
        <f>VLOOKUP(A:A,[1]TDSheet!$A:$Z,26,0)</f>
        <v>94</v>
      </c>
      <c r="Z66" s="15">
        <f>VLOOKUP(A:A,[1]TDSheet!$A:$AA,27,0)</f>
        <v>126</v>
      </c>
      <c r="AA66" s="15">
        <f>VLOOKUP(A:A,[1]TDSheet!$A:$S,19,0)</f>
        <v>138.19999999999999</v>
      </c>
      <c r="AB66" s="15">
        <f>VLOOKUP(A:A,[3]TDSheet!$A:$D,4,0)</f>
        <v>129</v>
      </c>
      <c r="AC66" s="15" t="str">
        <f>VLOOKUP(A:A,[1]TDSheet!$A:$AC,29,0)</f>
        <v>костик</v>
      </c>
      <c r="AD66" s="15" t="e">
        <f>VLOOKUP(A:A,[1]TDSheet!$A:$AD,30,0)</f>
        <v>#N/A</v>
      </c>
      <c r="AE66" s="15">
        <f t="shared" si="13"/>
        <v>0</v>
      </c>
      <c r="AF66" s="15">
        <f t="shared" si="14"/>
        <v>79.2</v>
      </c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6.3810000000000002</v>
      </c>
      <c r="D67" s="8"/>
      <c r="E67" s="8">
        <v>5.335</v>
      </c>
      <c r="F67" s="8">
        <v>-0.61</v>
      </c>
      <c r="G67" s="1">
        <f>VLOOKUP(A:A,[1]TDSheet!$A:$G,7,0)</f>
        <v>0</v>
      </c>
      <c r="H67" s="1" t="e">
        <f>VLOOKUP(A:A,[1]TDSheet!$A:$H,8,0)</f>
        <v>#N/A</v>
      </c>
      <c r="I67" s="15">
        <f>VLOOKUP(A:A,[2]TDSheet!$A:$F,6,0)</f>
        <v>13.5</v>
      </c>
      <c r="J67" s="15">
        <f t="shared" si="9"/>
        <v>-8.1649999999999991</v>
      </c>
      <c r="K67" s="15">
        <f>VLOOKUP(A:A,[1]TDSheet!$A:$N,14,0)</f>
        <v>0</v>
      </c>
      <c r="L67" s="15">
        <f>VLOOKUP(A:A,[1]TDSheet!$A:$Q,17,0)</f>
        <v>0</v>
      </c>
      <c r="M67" s="15">
        <f>VLOOKUP(A:A,[1]TDSheet!$A:$R,18,0)</f>
        <v>0</v>
      </c>
      <c r="N67" s="15">
        <f>VLOOKUP(A:A,[1]TDSheet!$A:$T,20,0)</f>
        <v>0</v>
      </c>
      <c r="O67" s="15"/>
      <c r="P67" s="15"/>
      <c r="Q67" s="15"/>
      <c r="R67" s="17"/>
      <c r="S67" s="15">
        <f t="shared" si="10"/>
        <v>1.0669999999999999</v>
      </c>
      <c r="T67" s="17"/>
      <c r="U67" s="19">
        <f t="shared" si="11"/>
        <v>-0.57169634489222121</v>
      </c>
      <c r="V67" s="15">
        <f t="shared" si="12"/>
        <v>-0.57169634489222121</v>
      </c>
      <c r="W67" s="15"/>
      <c r="X67" s="15"/>
      <c r="Y67" s="15">
        <f>VLOOKUP(A:A,[1]TDSheet!$A:$Z,26,0)</f>
        <v>1.0596000000000001</v>
      </c>
      <c r="Z67" s="15">
        <f>VLOOKUP(A:A,[1]TDSheet!$A:$AA,27,0)</f>
        <v>0.86359999999999992</v>
      </c>
      <c r="AA67" s="15">
        <f>VLOOKUP(A:A,[1]TDSheet!$A:$S,19,0)</f>
        <v>0.79800000000000004</v>
      </c>
      <c r="AB67" s="15">
        <f>VLOOKUP(A:A,[3]TDSheet!$A:$D,4,0)</f>
        <v>1.3340000000000001</v>
      </c>
      <c r="AC67" s="15" t="str">
        <f>VLOOKUP(A:A,[1]TDSheet!$A:$AC,29,0)</f>
        <v>вывод</v>
      </c>
      <c r="AD67" s="15" t="e">
        <f>VLOOKUP(A:A,[1]TDSheet!$A:$AD,30,0)</f>
        <v>#N/A</v>
      </c>
      <c r="AE67" s="15">
        <f t="shared" si="13"/>
        <v>0</v>
      </c>
      <c r="AF67" s="15">
        <f t="shared" si="14"/>
        <v>0</v>
      </c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195</v>
      </c>
      <c r="D68" s="8">
        <v>367</v>
      </c>
      <c r="E68" s="8">
        <v>319</v>
      </c>
      <c r="F68" s="8">
        <v>241</v>
      </c>
      <c r="G68" s="1">
        <f>VLOOKUP(A:A,[1]TDSheet!$A:$G,7,0)</f>
        <v>0.33</v>
      </c>
      <c r="H68" s="1" t="e">
        <f>VLOOKUP(A:A,[1]TDSheet!$A:$H,8,0)</f>
        <v>#N/A</v>
      </c>
      <c r="I68" s="15">
        <f>VLOOKUP(A:A,[2]TDSheet!$A:$F,6,0)</f>
        <v>327</v>
      </c>
      <c r="J68" s="15">
        <f t="shared" si="9"/>
        <v>-8</v>
      </c>
      <c r="K68" s="15">
        <f>VLOOKUP(A:A,[1]TDSheet!$A:$N,14,0)</f>
        <v>120</v>
      </c>
      <c r="L68" s="15">
        <f>VLOOKUP(A:A,[1]TDSheet!$A:$Q,17,0)</f>
        <v>0</v>
      </c>
      <c r="M68" s="15">
        <f>VLOOKUP(A:A,[1]TDSheet!$A:$R,18,0)</f>
        <v>80</v>
      </c>
      <c r="N68" s="15">
        <f>VLOOKUP(A:A,[1]TDSheet!$A:$T,20,0)</f>
        <v>80</v>
      </c>
      <c r="O68" s="15"/>
      <c r="P68" s="15"/>
      <c r="Q68" s="15"/>
      <c r="R68" s="17"/>
      <c r="S68" s="15">
        <f t="shared" si="10"/>
        <v>63.8</v>
      </c>
      <c r="T68" s="17"/>
      <c r="U68" s="19">
        <f t="shared" si="11"/>
        <v>8.1661442006269596</v>
      </c>
      <c r="V68" s="15">
        <f t="shared" si="12"/>
        <v>3.7774294670846396</v>
      </c>
      <c r="W68" s="15"/>
      <c r="X68" s="15"/>
      <c r="Y68" s="15">
        <f>VLOOKUP(A:A,[1]TDSheet!$A:$Z,26,0)</f>
        <v>60.6</v>
      </c>
      <c r="Z68" s="15">
        <f>VLOOKUP(A:A,[1]TDSheet!$A:$AA,27,0)</f>
        <v>78.400000000000006</v>
      </c>
      <c r="AA68" s="15">
        <f>VLOOKUP(A:A,[1]TDSheet!$A:$S,19,0)</f>
        <v>72</v>
      </c>
      <c r="AB68" s="15">
        <f>VLOOKUP(A:A,[3]TDSheet!$A:$D,4,0)</f>
        <v>73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0</v>
      </c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15.943</v>
      </c>
      <c r="D69" s="8">
        <v>1.34</v>
      </c>
      <c r="E69" s="8">
        <v>5.9859999999999998</v>
      </c>
      <c r="F69" s="8">
        <v>9.2940000000000005</v>
      </c>
      <c r="G69" s="1">
        <f>VLOOKUP(A:A,[1]TDSheet!$A:$G,7,0)</f>
        <v>0</v>
      </c>
      <c r="H69" s="1" t="e">
        <f>VLOOKUP(A:A,[1]TDSheet!$A:$H,8,0)</f>
        <v>#N/A</v>
      </c>
      <c r="I69" s="15">
        <f>VLOOKUP(A:A,[2]TDSheet!$A:$F,6,0)</f>
        <v>5.8</v>
      </c>
      <c r="J69" s="15">
        <f t="shared" si="9"/>
        <v>0.18599999999999994</v>
      </c>
      <c r="K69" s="15">
        <f>VLOOKUP(A:A,[1]TDSheet!$A:$N,14,0)</f>
        <v>0</v>
      </c>
      <c r="L69" s="15">
        <f>VLOOKUP(A:A,[1]TDSheet!$A:$Q,17,0)</f>
        <v>0</v>
      </c>
      <c r="M69" s="15">
        <f>VLOOKUP(A:A,[1]TDSheet!$A:$R,18,0)</f>
        <v>0</v>
      </c>
      <c r="N69" s="15">
        <f>VLOOKUP(A:A,[1]TDSheet!$A:$T,20,0)</f>
        <v>0</v>
      </c>
      <c r="O69" s="15"/>
      <c r="P69" s="15"/>
      <c r="Q69" s="15"/>
      <c r="R69" s="17"/>
      <c r="S69" s="15">
        <f t="shared" si="10"/>
        <v>1.1972</v>
      </c>
      <c r="T69" s="17"/>
      <c r="U69" s="19">
        <f t="shared" si="11"/>
        <v>7.7631139325091878</v>
      </c>
      <c r="V69" s="15">
        <f t="shared" si="12"/>
        <v>7.7631139325091878</v>
      </c>
      <c r="W69" s="15"/>
      <c r="X69" s="15"/>
      <c r="Y69" s="15">
        <f>VLOOKUP(A:A,[1]TDSheet!$A:$Z,26,0)</f>
        <v>1.8698000000000001</v>
      </c>
      <c r="Z69" s="15">
        <f>VLOOKUP(A:A,[1]TDSheet!$A:$AA,27,0)</f>
        <v>0.8076000000000001</v>
      </c>
      <c r="AA69" s="15">
        <f>VLOOKUP(A:A,[1]TDSheet!$A:$S,19,0)</f>
        <v>0.66700000000000004</v>
      </c>
      <c r="AB69" s="15">
        <f>VLOOKUP(A:A,[3]TDSheet!$A:$D,4,0)</f>
        <v>1.9850000000000001</v>
      </c>
      <c r="AC69" s="15" t="str">
        <f>VLOOKUP(A:A,[1]TDSheet!$A:$AC,29,0)</f>
        <v>вывод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89</v>
      </c>
      <c r="B70" s="7" t="s">
        <v>9</v>
      </c>
      <c r="C70" s="8">
        <v>5.617</v>
      </c>
      <c r="D70" s="8">
        <v>1</v>
      </c>
      <c r="E70" s="8">
        <v>1.33</v>
      </c>
      <c r="F70" s="8">
        <v>5.2869999999999999</v>
      </c>
      <c r="G70" s="1">
        <f>VLOOKUP(A:A,[1]TDSheet!$A:$G,7,0)</f>
        <v>0</v>
      </c>
      <c r="H70" s="1" t="e">
        <f>VLOOKUP(A:A,[1]TDSheet!$A:$H,8,0)</f>
        <v>#N/A</v>
      </c>
      <c r="I70" s="15">
        <f>VLOOKUP(A:A,[2]TDSheet!$A:$F,6,0)</f>
        <v>1.4</v>
      </c>
      <c r="J70" s="15">
        <f t="shared" si="9"/>
        <v>-6.999999999999984E-2</v>
      </c>
      <c r="K70" s="15">
        <f>VLOOKUP(A:A,[1]TDSheet!$A:$N,14,0)</f>
        <v>0</v>
      </c>
      <c r="L70" s="15">
        <f>VLOOKUP(A:A,[1]TDSheet!$A:$Q,17,0)</f>
        <v>0</v>
      </c>
      <c r="M70" s="15">
        <f>VLOOKUP(A:A,[1]TDSheet!$A:$R,18,0)</f>
        <v>0</v>
      </c>
      <c r="N70" s="15">
        <f>VLOOKUP(A:A,[1]TDSheet!$A:$T,20,0)</f>
        <v>0</v>
      </c>
      <c r="O70" s="15"/>
      <c r="P70" s="15"/>
      <c r="Q70" s="15"/>
      <c r="R70" s="17"/>
      <c r="S70" s="15">
        <f t="shared" si="10"/>
        <v>0.26600000000000001</v>
      </c>
      <c r="T70" s="17"/>
      <c r="U70" s="19">
        <f t="shared" si="11"/>
        <v>19.875939849624057</v>
      </c>
      <c r="V70" s="15">
        <f t="shared" si="12"/>
        <v>19.875939849624057</v>
      </c>
      <c r="W70" s="15"/>
      <c r="X70" s="15"/>
      <c r="Y70" s="15">
        <f>VLOOKUP(A:A,[1]TDSheet!$A:$Z,26,0)</f>
        <v>0.38839999999999997</v>
      </c>
      <c r="Z70" s="15">
        <f>VLOOKUP(A:A,[1]TDSheet!$A:$AA,27,0)</f>
        <v>0.73060000000000003</v>
      </c>
      <c r="AA70" s="15">
        <f>VLOOKUP(A:A,[1]TDSheet!$A:$S,19,0)</f>
        <v>0.2656</v>
      </c>
      <c r="AB70" s="15">
        <v>0</v>
      </c>
      <c r="AC70" s="18" t="s">
        <v>118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0</v>
      </c>
      <c r="AG70" s="15"/>
      <c r="AH70" s="15"/>
    </row>
    <row r="71" spans="1:34" s="1" customFormat="1" ht="11.1" customHeight="1" outlineLevel="1" x14ac:dyDescent="0.2">
      <c r="A71" s="7" t="s">
        <v>72</v>
      </c>
      <c r="B71" s="7" t="s">
        <v>8</v>
      </c>
      <c r="C71" s="8">
        <v>6</v>
      </c>
      <c r="D71" s="8"/>
      <c r="E71" s="8">
        <v>0</v>
      </c>
      <c r="F71" s="8">
        <v>6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16</v>
      </c>
      <c r="J71" s="15">
        <f t="shared" si="9"/>
        <v>-16</v>
      </c>
      <c r="K71" s="15">
        <f>VLOOKUP(A:A,[1]TDSheet!$A:$N,14,0)</f>
        <v>0</v>
      </c>
      <c r="L71" s="15">
        <f>VLOOKUP(A:A,[1]TDSheet!$A:$Q,17,0)</f>
        <v>0</v>
      </c>
      <c r="M71" s="15">
        <f>VLOOKUP(A:A,[1]TDSheet!$A:$R,18,0)</f>
        <v>0</v>
      </c>
      <c r="N71" s="15">
        <f>VLOOKUP(A:A,[1]TDSheet!$A:$T,20,0)</f>
        <v>0</v>
      </c>
      <c r="O71" s="15"/>
      <c r="P71" s="15"/>
      <c r="Q71" s="15"/>
      <c r="R71" s="17"/>
      <c r="S71" s="15">
        <f t="shared" si="10"/>
        <v>0</v>
      </c>
      <c r="T71" s="17"/>
      <c r="U71" s="19" t="e">
        <f t="shared" si="11"/>
        <v>#DIV/0!</v>
      </c>
      <c r="V71" s="15" t="e">
        <f t="shared" si="12"/>
        <v>#DIV/0!</v>
      </c>
      <c r="W71" s="15"/>
      <c r="X71" s="15"/>
      <c r="Y71" s="15">
        <f>VLOOKUP(A:A,[1]TDSheet!$A:$Z,26,0)</f>
        <v>6.2</v>
      </c>
      <c r="Z71" s="15">
        <f>VLOOKUP(A:A,[1]TDSheet!$A:$AA,27,0)</f>
        <v>3.6</v>
      </c>
      <c r="AA71" s="15">
        <f>VLOOKUP(A:A,[1]TDSheet!$A:$S,19,0)</f>
        <v>0.2</v>
      </c>
      <c r="AB71" s="15">
        <v>0</v>
      </c>
      <c r="AC71" s="15" t="str">
        <f>VLOOKUP(A:A,[1]TDSheet!$A:$AC,29,0)</f>
        <v>костик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0</v>
      </c>
      <c r="AG71" s="15"/>
      <c r="AH71" s="15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597</v>
      </c>
      <c r="D72" s="8">
        <v>860</v>
      </c>
      <c r="E72" s="8">
        <v>1113</v>
      </c>
      <c r="F72" s="8">
        <v>324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1141</v>
      </c>
      <c r="J72" s="15">
        <f t="shared" ref="J72:J90" si="15">E72-I72</f>
        <v>-28</v>
      </c>
      <c r="K72" s="15">
        <f>VLOOKUP(A:A,[1]TDSheet!$A:$N,14,0)</f>
        <v>480</v>
      </c>
      <c r="L72" s="15">
        <f>VLOOKUP(A:A,[1]TDSheet!$A:$Q,17,0)</f>
        <v>200</v>
      </c>
      <c r="M72" s="15">
        <f>VLOOKUP(A:A,[1]TDSheet!$A:$R,18,0)</f>
        <v>240</v>
      </c>
      <c r="N72" s="15">
        <f>VLOOKUP(A:A,[1]TDSheet!$A:$T,20,0)</f>
        <v>200</v>
      </c>
      <c r="O72" s="15"/>
      <c r="P72" s="15"/>
      <c r="Q72" s="15"/>
      <c r="R72" s="17"/>
      <c r="S72" s="15">
        <f t="shared" ref="S72:S90" si="16">E72/5</f>
        <v>222.6</v>
      </c>
      <c r="T72" s="17">
        <v>360</v>
      </c>
      <c r="U72" s="19">
        <f t="shared" ref="U72:U90" si="17">(F72+K72+L72+M72+N72+R72+T72)/S72</f>
        <v>8.1042228212039529</v>
      </c>
      <c r="V72" s="15">
        <f t="shared" ref="V72:V90" si="18">F72/S72</f>
        <v>1.4555256064690028</v>
      </c>
      <c r="W72" s="15"/>
      <c r="X72" s="15"/>
      <c r="Y72" s="15">
        <f>VLOOKUP(A:A,[1]TDSheet!$A:$Z,26,0)</f>
        <v>140.6</v>
      </c>
      <c r="Z72" s="15">
        <f>VLOOKUP(A:A,[1]TDSheet!$A:$AA,27,0)</f>
        <v>67.599999999999994</v>
      </c>
      <c r="AA72" s="15">
        <f>VLOOKUP(A:A,[1]TDSheet!$A:$S,19,0)</f>
        <v>212.6</v>
      </c>
      <c r="AB72" s="15">
        <f>VLOOKUP(A:A,[3]TDSheet!$A:$D,4,0)</f>
        <v>177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0" si="19">R72*G72</f>
        <v>0</v>
      </c>
      <c r="AF72" s="15">
        <f t="shared" ref="AF72:AF90" si="20">T72*G72</f>
        <v>118.80000000000001</v>
      </c>
      <c r="AG72" s="15"/>
      <c r="AH72" s="15"/>
    </row>
    <row r="73" spans="1:34" s="1" customFormat="1" ht="11.1" customHeight="1" outlineLevel="1" x14ac:dyDescent="0.2">
      <c r="A73" s="7" t="s">
        <v>90</v>
      </c>
      <c r="B73" s="7" t="s">
        <v>9</v>
      </c>
      <c r="C73" s="8">
        <v>48.164999999999999</v>
      </c>
      <c r="D73" s="8"/>
      <c r="E73" s="8">
        <v>34.997999999999998</v>
      </c>
      <c r="F73" s="8">
        <v>13.167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34.6</v>
      </c>
      <c r="J73" s="15">
        <f t="shared" si="15"/>
        <v>0.39799999999999613</v>
      </c>
      <c r="K73" s="15">
        <f>VLOOKUP(A:A,[1]TDSheet!$A:$N,14,0)</f>
        <v>20</v>
      </c>
      <c r="L73" s="15">
        <f>VLOOKUP(A:A,[1]TDSheet!$A:$Q,17,0)</f>
        <v>10</v>
      </c>
      <c r="M73" s="15">
        <f>VLOOKUP(A:A,[1]TDSheet!$A:$R,18,0)</f>
        <v>0</v>
      </c>
      <c r="N73" s="15">
        <f>VLOOKUP(A:A,[1]TDSheet!$A:$T,20,0)</f>
        <v>10</v>
      </c>
      <c r="O73" s="15"/>
      <c r="P73" s="15"/>
      <c r="Q73" s="15"/>
      <c r="R73" s="17"/>
      <c r="S73" s="15">
        <f t="shared" si="16"/>
        <v>6.9995999999999992</v>
      </c>
      <c r="T73" s="17">
        <v>10</v>
      </c>
      <c r="U73" s="19">
        <f t="shared" si="17"/>
        <v>9.024372821304075</v>
      </c>
      <c r="V73" s="15">
        <f t="shared" si="18"/>
        <v>1.8811074918566777</v>
      </c>
      <c r="W73" s="15"/>
      <c r="X73" s="15"/>
      <c r="Y73" s="15">
        <f>VLOOKUP(A:A,[1]TDSheet!$A:$Z,26,0)</f>
        <v>0</v>
      </c>
      <c r="Z73" s="15">
        <f>VLOOKUP(A:A,[1]TDSheet!$A:$AA,27,0)</f>
        <v>0</v>
      </c>
      <c r="AA73" s="15">
        <f>VLOOKUP(A:A,[1]TDSheet!$A:$S,19,0)</f>
        <v>7.4090000000000007</v>
      </c>
      <c r="AB73" s="15">
        <f>VLOOKUP(A:A,[3]TDSheet!$A:$D,4,0)</f>
        <v>2.6070000000000002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10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38</v>
      </c>
      <c r="D74" s="8">
        <v>162</v>
      </c>
      <c r="E74" s="8">
        <v>84</v>
      </c>
      <c r="F74" s="8">
        <v>115</v>
      </c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85</v>
      </c>
      <c r="J74" s="15">
        <f t="shared" si="15"/>
        <v>-1</v>
      </c>
      <c r="K74" s="15">
        <f>VLOOKUP(A:A,[1]TDSheet!$A:$N,14,0)</f>
        <v>40</v>
      </c>
      <c r="L74" s="15">
        <f>VLOOKUP(A:A,[1]TDSheet!$A:$Q,17,0)</f>
        <v>0</v>
      </c>
      <c r="M74" s="15">
        <f>VLOOKUP(A:A,[1]TDSheet!$A:$R,18,0)</f>
        <v>0</v>
      </c>
      <c r="N74" s="15">
        <f>VLOOKUP(A:A,[1]TDSheet!$A:$T,20,0)</f>
        <v>40</v>
      </c>
      <c r="O74" s="15"/>
      <c r="P74" s="15"/>
      <c r="Q74" s="15"/>
      <c r="R74" s="17"/>
      <c r="S74" s="15">
        <f t="shared" si="16"/>
        <v>16.8</v>
      </c>
      <c r="T74" s="17"/>
      <c r="U74" s="19">
        <f t="shared" si="17"/>
        <v>11.607142857142856</v>
      </c>
      <c r="V74" s="15">
        <f t="shared" si="18"/>
        <v>6.8452380952380949</v>
      </c>
      <c r="W74" s="15"/>
      <c r="X74" s="15"/>
      <c r="Y74" s="15">
        <f>VLOOKUP(A:A,[1]TDSheet!$A:$Z,26,0)</f>
        <v>15.8</v>
      </c>
      <c r="Z74" s="15">
        <f>VLOOKUP(A:A,[1]TDSheet!$A:$AA,27,0)</f>
        <v>23</v>
      </c>
      <c r="AA74" s="15">
        <f>VLOOKUP(A:A,[1]TDSheet!$A:$S,19,0)</f>
        <v>21.4</v>
      </c>
      <c r="AB74" s="15">
        <f>VLOOKUP(A:A,[3]TDSheet!$A:$D,4,0)</f>
        <v>8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0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115</v>
      </c>
      <c r="D75" s="8">
        <v>204</v>
      </c>
      <c r="E75" s="8">
        <v>240</v>
      </c>
      <c r="F75" s="8">
        <v>76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292</v>
      </c>
      <c r="J75" s="15">
        <f t="shared" si="15"/>
        <v>-52</v>
      </c>
      <c r="K75" s="15">
        <f>VLOOKUP(A:A,[1]TDSheet!$A:$N,14,0)</f>
        <v>280</v>
      </c>
      <c r="L75" s="15">
        <f>VLOOKUP(A:A,[1]TDSheet!$A:$Q,17,0)</f>
        <v>40</v>
      </c>
      <c r="M75" s="15">
        <f>VLOOKUP(A:A,[1]TDSheet!$A:$R,18,0)</f>
        <v>40</v>
      </c>
      <c r="N75" s="15">
        <f>VLOOKUP(A:A,[1]TDSheet!$A:$T,20,0)</f>
        <v>40</v>
      </c>
      <c r="O75" s="15"/>
      <c r="P75" s="15"/>
      <c r="Q75" s="15"/>
      <c r="R75" s="17"/>
      <c r="S75" s="15">
        <f t="shared" si="16"/>
        <v>48</v>
      </c>
      <c r="T75" s="17"/>
      <c r="U75" s="19">
        <f t="shared" si="17"/>
        <v>9.9166666666666661</v>
      </c>
      <c r="V75" s="15">
        <f t="shared" si="18"/>
        <v>1.5833333333333333</v>
      </c>
      <c r="W75" s="15"/>
      <c r="X75" s="15"/>
      <c r="Y75" s="15">
        <f>VLOOKUP(A:A,[1]TDSheet!$A:$Z,26,0)</f>
        <v>53</v>
      </c>
      <c r="Z75" s="15">
        <f>VLOOKUP(A:A,[1]TDSheet!$A:$AA,27,0)</f>
        <v>34.4</v>
      </c>
      <c r="AA75" s="15">
        <f>VLOOKUP(A:A,[1]TDSheet!$A:$S,19,0)</f>
        <v>64</v>
      </c>
      <c r="AB75" s="15">
        <f>VLOOKUP(A:A,[3]TDSheet!$A:$D,4,0)</f>
        <v>23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0</v>
      </c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9</v>
      </c>
      <c r="C76" s="8">
        <v>356.99099999999999</v>
      </c>
      <c r="D76" s="8">
        <v>680.40599999999995</v>
      </c>
      <c r="E76" s="8">
        <v>930.16399999999999</v>
      </c>
      <c r="F76" s="8">
        <v>100.995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881.4</v>
      </c>
      <c r="J76" s="15">
        <f t="shared" si="15"/>
        <v>48.76400000000001</v>
      </c>
      <c r="K76" s="15">
        <f>VLOOKUP(A:A,[1]TDSheet!$A:$N,14,0)</f>
        <v>600</v>
      </c>
      <c r="L76" s="15">
        <f>VLOOKUP(A:A,[1]TDSheet!$A:$Q,17,0)</f>
        <v>0</v>
      </c>
      <c r="M76" s="15">
        <f>VLOOKUP(A:A,[1]TDSheet!$A:$R,18,0)</f>
        <v>180</v>
      </c>
      <c r="N76" s="15">
        <f>VLOOKUP(A:A,[1]TDSheet!$A:$T,20,0)</f>
        <v>150</v>
      </c>
      <c r="O76" s="15"/>
      <c r="P76" s="15"/>
      <c r="Q76" s="15"/>
      <c r="R76" s="17"/>
      <c r="S76" s="15">
        <f t="shared" si="16"/>
        <v>186.03280000000001</v>
      </c>
      <c r="T76" s="17">
        <v>480</v>
      </c>
      <c r="U76" s="19">
        <f t="shared" si="17"/>
        <v>8.1221967308990664</v>
      </c>
      <c r="V76" s="15">
        <f t="shared" si="18"/>
        <v>0.54288813585561257</v>
      </c>
      <c r="W76" s="15"/>
      <c r="X76" s="15"/>
      <c r="Y76" s="15">
        <f>VLOOKUP(A:A,[1]TDSheet!$A:$Z,26,0)</f>
        <v>183.24299999999999</v>
      </c>
      <c r="Z76" s="15">
        <f>VLOOKUP(A:A,[1]TDSheet!$A:$AA,27,0)</f>
        <v>176.09480000000002</v>
      </c>
      <c r="AA76" s="15">
        <f>VLOOKUP(A:A,[1]TDSheet!$A:$S,19,0)</f>
        <v>177.91320000000002</v>
      </c>
      <c r="AB76" s="15">
        <f>VLOOKUP(A:A,[3]TDSheet!$A:$D,4,0)</f>
        <v>238.13300000000001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9"/>
        <v>0</v>
      </c>
      <c r="AF76" s="15">
        <f t="shared" si="20"/>
        <v>480</v>
      </c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712</v>
      </c>
      <c r="D77" s="8">
        <v>353</v>
      </c>
      <c r="E77" s="8">
        <v>905</v>
      </c>
      <c r="F77" s="8">
        <v>123</v>
      </c>
      <c r="G77" s="1">
        <f>VLOOKUP(A:A,[1]TDSheet!$A:$G,7,0)</f>
        <v>0.1</v>
      </c>
      <c r="H77" s="1" t="e">
        <f>VLOOKUP(A:A,[1]TDSheet!$A:$H,8,0)</f>
        <v>#N/A</v>
      </c>
      <c r="I77" s="15">
        <f>VLOOKUP(A:A,[2]TDSheet!$A:$F,6,0)</f>
        <v>942</v>
      </c>
      <c r="J77" s="15">
        <f t="shared" si="15"/>
        <v>-37</v>
      </c>
      <c r="K77" s="15">
        <f>VLOOKUP(A:A,[1]TDSheet!$A:$N,14,0)</f>
        <v>960</v>
      </c>
      <c r="L77" s="15">
        <f>VLOOKUP(A:A,[1]TDSheet!$A:$Q,17,0)</f>
        <v>0</v>
      </c>
      <c r="M77" s="15">
        <f>VLOOKUP(A:A,[1]TDSheet!$A:$R,18,0)</f>
        <v>200</v>
      </c>
      <c r="N77" s="15">
        <f>VLOOKUP(A:A,[1]TDSheet!$A:$T,20,0)</f>
        <v>170</v>
      </c>
      <c r="O77" s="15"/>
      <c r="P77" s="15"/>
      <c r="Q77" s="15"/>
      <c r="R77" s="17"/>
      <c r="S77" s="15">
        <f t="shared" si="16"/>
        <v>181</v>
      </c>
      <c r="T77" s="17"/>
      <c r="U77" s="19">
        <f t="shared" si="17"/>
        <v>8.0276243093922659</v>
      </c>
      <c r="V77" s="15">
        <f t="shared" si="18"/>
        <v>0.6795580110497238</v>
      </c>
      <c r="W77" s="15"/>
      <c r="X77" s="15"/>
      <c r="Y77" s="15">
        <f>VLOOKUP(A:A,[1]TDSheet!$A:$Z,26,0)</f>
        <v>183.6</v>
      </c>
      <c r="Z77" s="15">
        <f>VLOOKUP(A:A,[1]TDSheet!$A:$AA,27,0)</f>
        <v>164.4</v>
      </c>
      <c r="AA77" s="15">
        <f>VLOOKUP(A:A,[1]TDSheet!$A:$S,19,0)</f>
        <v>203.4</v>
      </c>
      <c r="AB77" s="15">
        <f>VLOOKUP(A:A,[3]TDSheet!$A:$D,4,0)</f>
        <v>126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0</v>
      </c>
      <c r="AG77" s="15"/>
      <c r="AH77" s="15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1008</v>
      </c>
      <c r="D78" s="8">
        <v>1264</v>
      </c>
      <c r="E78" s="8">
        <v>1717</v>
      </c>
      <c r="F78" s="8">
        <v>499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1746</v>
      </c>
      <c r="J78" s="15">
        <f t="shared" si="15"/>
        <v>-29</v>
      </c>
      <c r="K78" s="15">
        <f>VLOOKUP(A:A,[1]TDSheet!$A:$N,14,0)</f>
        <v>800</v>
      </c>
      <c r="L78" s="15">
        <f>VLOOKUP(A:A,[1]TDSheet!$A:$Q,17,0)</f>
        <v>360</v>
      </c>
      <c r="M78" s="15">
        <f>VLOOKUP(A:A,[1]TDSheet!$A:$R,18,0)</f>
        <v>400</v>
      </c>
      <c r="N78" s="15">
        <f>VLOOKUP(A:A,[1]TDSheet!$A:$T,20,0)</f>
        <v>320</v>
      </c>
      <c r="O78" s="15"/>
      <c r="P78" s="15"/>
      <c r="Q78" s="15"/>
      <c r="R78" s="17"/>
      <c r="S78" s="15">
        <f t="shared" si="16"/>
        <v>343.4</v>
      </c>
      <c r="T78" s="17">
        <v>400</v>
      </c>
      <c r="U78" s="19">
        <f t="shared" si="17"/>
        <v>8.0926033779848581</v>
      </c>
      <c r="V78" s="15">
        <f t="shared" si="18"/>
        <v>1.4531158998252767</v>
      </c>
      <c r="W78" s="15"/>
      <c r="X78" s="15"/>
      <c r="Y78" s="15">
        <f>VLOOKUP(A:A,[1]TDSheet!$A:$Z,26,0)</f>
        <v>325</v>
      </c>
      <c r="Z78" s="15">
        <f>VLOOKUP(A:A,[1]TDSheet!$A:$AA,27,0)</f>
        <v>286.39999999999998</v>
      </c>
      <c r="AA78" s="15">
        <f>VLOOKUP(A:A,[1]TDSheet!$A:$S,19,0)</f>
        <v>362.8</v>
      </c>
      <c r="AB78" s="15">
        <f>VLOOKUP(A:A,[3]TDSheet!$A:$D,4,0)</f>
        <v>438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160</v>
      </c>
      <c r="AG78" s="15"/>
      <c r="AH78" s="15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1774</v>
      </c>
      <c r="D79" s="8">
        <v>4794</v>
      </c>
      <c r="E79" s="8">
        <v>4133</v>
      </c>
      <c r="F79" s="8">
        <v>2375</v>
      </c>
      <c r="G79" s="1">
        <f>VLOOKUP(A:A,[1]TDSheet!$A:$G,7,0)</f>
        <v>0.35</v>
      </c>
      <c r="H79" s="1" t="e">
        <f>VLOOKUP(A:A,[1]TDSheet!$A:$H,8,0)</f>
        <v>#N/A</v>
      </c>
      <c r="I79" s="15">
        <f>VLOOKUP(A:A,[2]TDSheet!$A:$F,6,0)</f>
        <v>4175</v>
      </c>
      <c r="J79" s="15">
        <f t="shared" si="15"/>
        <v>-42</v>
      </c>
      <c r="K79" s="15">
        <f>VLOOKUP(A:A,[1]TDSheet!$A:$N,14,0)</f>
        <v>1000</v>
      </c>
      <c r="L79" s="15">
        <f>VLOOKUP(A:A,[1]TDSheet!$A:$Q,17,0)</f>
        <v>600</v>
      </c>
      <c r="M79" s="15">
        <f>VLOOKUP(A:A,[1]TDSheet!$A:$R,18,0)</f>
        <v>1000</v>
      </c>
      <c r="N79" s="15">
        <f>VLOOKUP(A:A,[1]TDSheet!$A:$T,20,0)</f>
        <v>800</v>
      </c>
      <c r="O79" s="15"/>
      <c r="P79" s="15"/>
      <c r="Q79" s="15"/>
      <c r="R79" s="17"/>
      <c r="S79" s="15">
        <f t="shared" si="16"/>
        <v>826.6</v>
      </c>
      <c r="T79" s="17">
        <v>880</v>
      </c>
      <c r="U79" s="19">
        <f t="shared" si="17"/>
        <v>8.051052504234212</v>
      </c>
      <c r="V79" s="15">
        <f t="shared" si="18"/>
        <v>2.8732155819017664</v>
      </c>
      <c r="W79" s="15"/>
      <c r="X79" s="15"/>
      <c r="Y79" s="15">
        <f>VLOOKUP(A:A,[1]TDSheet!$A:$Z,26,0)</f>
        <v>775.8</v>
      </c>
      <c r="Z79" s="15">
        <f>VLOOKUP(A:A,[1]TDSheet!$A:$AA,27,0)</f>
        <v>830.8</v>
      </c>
      <c r="AA79" s="15">
        <f>VLOOKUP(A:A,[1]TDSheet!$A:$S,19,0)</f>
        <v>868.2</v>
      </c>
      <c r="AB79" s="15">
        <f>VLOOKUP(A:A,[3]TDSheet!$A:$D,4,0)</f>
        <v>954</v>
      </c>
      <c r="AC79" s="15" t="str">
        <f>VLOOKUP(A:A,[1]TDSheet!$A:$AC,29,0)</f>
        <v>увел</v>
      </c>
      <c r="AD79" s="15" t="str">
        <f>VLOOKUP(A:A,[1]TDSheet!$A:$AD,30,0)</f>
        <v>к500</v>
      </c>
      <c r="AE79" s="15">
        <f t="shared" si="19"/>
        <v>0</v>
      </c>
      <c r="AF79" s="15">
        <f t="shared" si="20"/>
        <v>308</v>
      </c>
      <c r="AG79" s="15"/>
      <c r="AH79" s="15"/>
    </row>
    <row r="80" spans="1:34" s="1" customFormat="1" ht="11.1" customHeight="1" outlineLevel="1" x14ac:dyDescent="0.2">
      <c r="A80" s="7" t="s">
        <v>80</v>
      </c>
      <c r="B80" s="7" t="s">
        <v>9</v>
      </c>
      <c r="C80" s="8">
        <v>70.22</v>
      </c>
      <c r="D80" s="8">
        <v>290.22899999999998</v>
      </c>
      <c r="E80" s="8">
        <v>223.09200000000001</v>
      </c>
      <c r="F80" s="8">
        <v>132.20500000000001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222.6</v>
      </c>
      <c r="J80" s="15">
        <f t="shared" si="15"/>
        <v>0.49200000000001864</v>
      </c>
      <c r="K80" s="15">
        <f>VLOOKUP(A:A,[1]TDSheet!$A:$N,14,0)</f>
        <v>70</v>
      </c>
      <c r="L80" s="15">
        <f>VLOOKUP(A:A,[1]TDSheet!$A:$Q,17,0)</f>
        <v>0</v>
      </c>
      <c r="M80" s="15">
        <f>VLOOKUP(A:A,[1]TDSheet!$A:$R,18,0)</f>
        <v>70</v>
      </c>
      <c r="N80" s="15">
        <f>VLOOKUP(A:A,[1]TDSheet!$A:$T,20,0)</f>
        <v>40</v>
      </c>
      <c r="O80" s="15"/>
      <c r="P80" s="15"/>
      <c r="Q80" s="15"/>
      <c r="R80" s="17"/>
      <c r="S80" s="15">
        <f t="shared" si="16"/>
        <v>44.618400000000001</v>
      </c>
      <c r="T80" s="17">
        <v>50</v>
      </c>
      <c r="U80" s="19">
        <f t="shared" si="17"/>
        <v>8.1178392770695513</v>
      </c>
      <c r="V80" s="15">
        <f t="shared" si="18"/>
        <v>2.9630152582790958</v>
      </c>
      <c r="W80" s="15"/>
      <c r="X80" s="15"/>
      <c r="Y80" s="15">
        <f>VLOOKUP(A:A,[1]TDSheet!$A:$Z,26,0)</f>
        <v>35.8782</v>
      </c>
      <c r="Z80" s="15">
        <f>VLOOKUP(A:A,[1]TDSheet!$A:$AA,27,0)</f>
        <v>51.391200000000005</v>
      </c>
      <c r="AA80" s="15">
        <f>VLOOKUP(A:A,[1]TDSheet!$A:$S,19,0)</f>
        <v>46.787599999999998</v>
      </c>
      <c r="AB80" s="15">
        <f>VLOOKUP(A:A,[3]TDSheet!$A:$D,4,0)</f>
        <v>40.814</v>
      </c>
      <c r="AC80" s="15" t="str">
        <f>VLOOKUP(A:A,[1]TDSheet!$A:$AC,29,0)</f>
        <v>костик</v>
      </c>
      <c r="AD80" s="15" t="str">
        <f>VLOOKUP(A:A,[1]TDSheet!$A:$AD,30,0)</f>
        <v>к40</v>
      </c>
      <c r="AE80" s="15">
        <f t="shared" si="19"/>
        <v>0</v>
      </c>
      <c r="AF80" s="15">
        <f t="shared" si="20"/>
        <v>50</v>
      </c>
      <c r="AG80" s="15"/>
      <c r="AH80" s="15"/>
    </row>
    <row r="81" spans="1:34" s="1" customFormat="1" ht="11.1" customHeight="1" outlineLevel="1" x14ac:dyDescent="0.2">
      <c r="A81" s="7" t="s">
        <v>81</v>
      </c>
      <c r="B81" s="7" t="s">
        <v>8</v>
      </c>
      <c r="C81" s="8">
        <v>176</v>
      </c>
      <c r="D81" s="8">
        <v>742</v>
      </c>
      <c r="E81" s="8">
        <v>633</v>
      </c>
      <c r="F81" s="8">
        <v>267</v>
      </c>
      <c r="G81" s="1">
        <f>VLOOKUP(A:A,[1]TDSheet!$A:$G,7,0)</f>
        <v>0.6</v>
      </c>
      <c r="H81" s="1" t="e">
        <f>VLOOKUP(A:A,[1]TDSheet!$A:$H,8,0)</f>
        <v>#N/A</v>
      </c>
      <c r="I81" s="15">
        <f>VLOOKUP(A:A,[2]TDSheet!$A:$F,6,0)</f>
        <v>654</v>
      </c>
      <c r="J81" s="15">
        <f t="shared" si="15"/>
        <v>-21</v>
      </c>
      <c r="K81" s="15">
        <f>VLOOKUP(A:A,[1]TDSheet!$A:$N,14,0)</f>
        <v>360</v>
      </c>
      <c r="L81" s="15">
        <f>VLOOKUP(A:A,[1]TDSheet!$A:$Q,17,0)</f>
        <v>0</v>
      </c>
      <c r="M81" s="15">
        <f>VLOOKUP(A:A,[1]TDSheet!$A:$R,18,0)</f>
        <v>120</v>
      </c>
      <c r="N81" s="15">
        <f>VLOOKUP(A:A,[1]TDSheet!$A:$T,20,0)</f>
        <v>120</v>
      </c>
      <c r="O81" s="15"/>
      <c r="P81" s="15"/>
      <c r="Q81" s="15"/>
      <c r="R81" s="17"/>
      <c r="S81" s="15">
        <f t="shared" si="16"/>
        <v>126.6</v>
      </c>
      <c r="T81" s="17">
        <v>160</v>
      </c>
      <c r="U81" s="19">
        <f t="shared" si="17"/>
        <v>8.1121642969984205</v>
      </c>
      <c r="V81" s="15">
        <f t="shared" si="18"/>
        <v>2.109004739336493</v>
      </c>
      <c r="W81" s="15"/>
      <c r="X81" s="15"/>
      <c r="Y81" s="15">
        <f>VLOOKUP(A:A,[1]TDSheet!$A:$Z,26,0)</f>
        <v>96.4</v>
      </c>
      <c r="Z81" s="15">
        <f>VLOOKUP(A:A,[1]TDSheet!$A:$AA,27,0)</f>
        <v>119.8</v>
      </c>
      <c r="AA81" s="15">
        <f>VLOOKUP(A:A,[1]TDSheet!$A:$S,19,0)</f>
        <v>125</v>
      </c>
      <c r="AB81" s="15">
        <f>VLOOKUP(A:A,[3]TDSheet!$A:$D,4,0)</f>
        <v>84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96</v>
      </c>
      <c r="AG81" s="15"/>
      <c r="AH81" s="15"/>
    </row>
    <row r="82" spans="1:34" s="1" customFormat="1" ht="11.1" customHeight="1" outlineLevel="1" x14ac:dyDescent="0.2">
      <c r="A82" s="7" t="s">
        <v>82</v>
      </c>
      <c r="B82" s="7" t="s">
        <v>9</v>
      </c>
      <c r="C82" s="8">
        <v>320.22199999999998</v>
      </c>
      <c r="D82" s="8">
        <v>1113.9359999999999</v>
      </c>
      <c r="E82" s="21">
        <v>983</v>
      </c>
      <c r="F82" s="21">
        <v>305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951</v>
      </c>
      <c r="J82" s="15">
        <f t="shared" si="15"/>
        <v>32</v>
      </c>
      <c r="K82" s="15">
        <f>VLOOKUP(A:A,[1]TDSheet!$A:$N,14,0)</f>
        <v>400</v>
      </c>
      <c r="L82" s="15">
        <f>VLOOKUP(A:A,[1]TDSheet!$A:$Q,17,0)</f>
        <v>0</v>
      </c>
      <c r="M82" s="15">
        <f>VLOOKUP(A:A,[1]TDSheet!$A:$R,18,0)</f>
        <v>180</v>
      </c>
      <c r="N82" s="15">
        <f>VLOOKUP(A:A,[1]TDSheet!$A:$T,20,0)</f>
        <v>200</v>
      </c>
      <c r="O82" s="15"/>
      <c r="P82" s="15"/>
      <c r="Q82" s="15"/>
      <c r="R82" s="17"/>
      <c r="S82" s="15">
        <f t="shared" si="16"/>
        <v>196.6</v>
      </c>
      <c r="T82" s="17">
        <v>480</v>
      </c>
      <c r="U82" s="19">
        <f t="shared" si="17"/>
        <v>7.9603255340793488</v>
      </c>
      <c r="V82" s="15">
        <f t="shared" si="18"/>
        <v>1.5513733468972533</v>
      </c>
      <c r="W82" s="15"/>
      <c r="X82" s="15"/>
      <c r="Y82" s="15">
        <f>VLOOKUP(A:A,[1]TDSheet!$A:$Z,26,0)</f>
        <v>160.19999999999999</v>
      </c>
      <c r="Z82" s="15">
        <f>VLOOKUP(A:A,[1]TDSheet!$A:$AA,27,0)</f>
        <v>193.8</v>
      </c>
      <c r="AA82" s="15">
        <f>VLOOKUP(A:A,[1]TDSheet!$A:$S,19,0)</f>
        <v>177</v>
      </c>
      <c r="AB82" s="15">
        <f>VLOOKUP(A:A,[3]TDSheet!$A:$D,4,0)</f>
        <v>234.136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480</v>
      </c>
      <c r="AG82" s="15"/>
      <c r="AH82" s="15"/>
    </row>
    <row r="83" spans="1:34" s="1" customFormat="1" ht="11.1" customHeight="1" outlineLevel="1" x14ac:dyDescent="0.2">
      <c r="A83" s="7" t="s">
        <v>83</v>
      </c>
      <c r="B83" s="7" t="s">
        <v>9</v>
      </c>
      <c r="C83" s="8">
        <v>78.835999999999999</v>
      </c>
      <c r="D83" s="8">
        <v>49.253</v>
      </c>
      <c r="E83" s="8">
        <v>77.156999999999996</v>
      </c>
      <c r="F83" s="8">
        <v>44.932000000000002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84.8</v>
      </c>
      <c r="J83" s="15">
        <f t="shared" si="15"/>
        <v>-7.6430000000000007</v>
      </c>
      <c r="K83" s="15">
        <f>VLOOKUP(A:A,[1]TDSheet!$A:$N,14,0)</f>
        <v>40</v>
      </c>
      <c r="L83" s="15">
        <f>VLOOKUP(A:A,[1]TDSheet!$A:$Q,17,0)</f>
        <v>0</v>
      </c>
      <c r="M83" s="15">
        <f>VLOOKUP(A:A,[1]TDSheet!$A:$R,18,0)</f>
        <v>10</v>
      </c>
      <c r="N83" s="15">
        <f>VLOOKUP(A:A,[1]TDSheet!$A:$T,20,0)</f>
        <v>20</v>
      </c>
      <c r="O83" s="15"/>
      <c r="P83" s="15"/>
      <c r="Q83" s="15"/>
      <c r="R83" s="17"/>
      <c r="S83" s="15">
        <f t="shared" si="16"/>
        <v>15.4314</v>
      </c>
      <c r="T83" s="17">
        <v>20</v>
      </c>
      <c r="U83" s="19">
        <f t="shared" si="17"/>
        <v>8.7439895278458213</v>
      </c>
      <c r="V83" s="15">
        <f t="shared" si="18"/>
        <v>2.9117254429280561</v>
      </c>
      <c r="W83" s="15"/>
      <c r="X83" s="15"/>
      <c r="Y83" s="15">
        <f>VLOOKUP(A:A,[1]TDSheet!$A:$Z,26,0)</f>
        <v>18.116</v>
      </c>
      <c r="Z83" s="15">
        <f>VLOOKUP(A:A,[1]TDSheet!$A:$AA,27,0)</f>
        <v>15.9422</v>
      </c>
      <c r="AA83" s="15">
        <f>VLOOKUP(A:A,[1]TDSheet!$A:$S,19,0)</f>
        <v>15.020799999999999</v>
      </c>
      <c r="AB83" s="15">
        <f>VLOOKUP(A:A,[3]TDSheet!$A:$D,4,0)</f>
        <v>3.9580000000000002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9"/>
        <v>0</v>
      </c>
      <c r="AF83" s="15">
        <f t="shared" si="20"/>
        <v>20</v>
      </c>
      <c r="AG83" s="15"/>
      <c r="AH83" s="15"/>
    </row>
    <row r="84" spans="1:34" s="1" customFormat="1" ht="11.1" customHeight="1" outlineLevel="1" x14ac:dyDescent="0.2">
      <c r="A84" s="7" t="s">
        <v>84</v>
      </c>
      <c r="B84" s="7" t="s">
        <v>9</v>
      </c>
      <c r="C84" s="8">
        <v>158.20500000000001</v>
      </c>
      <c r="D84" s="8">
        <v>406.04500000000002</v>
      </c>
      <c r="E84" s="8">
        <v>424.28</v>
      </c>
      <c r="F84" s="8">
        <v>105.34099999999999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446.7</v>
      </c>
      <c r="J84" s="15">
        <f t="shared" si="15"/>
        <v>-22.420000000000016</v>
      </c>
      <c r="K84" s="15">
        <f>VLOOKUP(A:A,[1]TDSheet!$A:$N,14,0)</f>
        <v>30</v>
      </c>
      <c r="L84" s="15">
        <f>VLOOKUP(A:A,[1]TDSheet!$A:$Q,17,0)</f>
        <v>150</v>
      </c>
      <c r="M84" s="15">
        <f>VLOOKUP(A:A,[1]TDSheet!$A:$R,18,0)</f>
        <v>100</v>
      </c>
      <c r="N84" s="15">
        <f>VLOOKUP(A:A,[1]TDSheet!$A:$T,20,0)</f>
        <v>80</v>
      </c>
      <c r="O84" s="15"/>
      <c r="P84" s="15"/>
      <c r="Q84" s="15"/>
      <c r="R84" s="17"/>
      <c r="S84" s="15">
        <f t="shared" si="16"/>
        <v>84.855999999999995</v>
      </c>
      <c r="T84" s="17">
        <v>220</v>
      </c>
      <c r="U84" s="19">
        <f t="shared" si="17"/>
        <v>8.0765178655604792</v>
      </c>
      <c r="V84" s="15">
        <f t="shared" si="18"/>
        <v>1.2414089752050532</v>
      </c>
      <c r="W84" s="15"/>
      <c r="X84" s="15"/>
      <c r="Y84" s="15">
        <f>VLOOKUP(A:A,[1]TDSheet!$A:$Z,26,0)</f>
        <v>61.234000000000002</v>
      </c>
      <c r="Z84" s="15">
        <f>VLOOKUP(A:A,[1]TDSheet!$A:$AA,27,0)</f>
        <v>72.672200000000004</v>
      </c>
      <c r="AA84" s="15">
        <f>VLOOKUP(A:A,[1]TDSheet!$A:$S,19,0)</f>
        <v>75.567999999999998</v>
      </c>
      <c r="AB84" s="15">
        <f>VLOOKUP(A:A,[3]TDSheet!$A:$D,4,0)</f>
        <v>166.154</v>
      </c>
      <c r="AC84" s="15" t="e">
        <f>VLOOKUP(A:A,[1]TDSheet!$A:$AC,29,0)</f>
        <v>#N/A</v>
      </c>
      <c r="AD84" s="15" t="str">
        <f>VLOOKUP(A:A,[1]TDSheet!$A:$AD,30,0)</f>
        <v>зв90</v>
      </c>
      <c r="AE84" s="15">
        <f t="shared" si="19"/>
        <v>0</v>
      </c>
      <c r="AF84" s="15">
        <f t="shared" si="20"/>
        <v>220</v>
      </c>
      <c r="AG84" s="15"/>
      <c r="AH84" s="15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86.75</v>
      </c>
      <c r="D85" s="8">
        <v>141.066</v>
      </c>
      <c r="E85" s="8">
        <v>112.929</v>
      </c>
      <c r="F85" s="8">
        <v>114.887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108.4</v>
      </c>
      <c r="J85" s="15">
        <f t="shared" si="15"/>
        <v>4.5289999999999964</v>
      </c>
      <c r="K85" s="15">
        <f>VLOOKUP(A:A,[1]TDSheet!$A:$N,14,0)</f>
        <v>0</v>
      </c>
      <c r="L85" s="15">
        <f>VLOOKUP(A:A,[1]TDSheet!$A:$Q,17,0)</f>
        <v>0</v>
      </c>
      <c r="M85" s="15">
        <f>VLOOKUP(A:A,[1]TDSheet!$A:$R,18,0)</f>
        <v>0</v>
      </c>
      <c r="N85" s="15">
        <f>VLOOKUP(A:A,[1]TDSheet!$A:$T,20,0)</f>
        <v>10</v>
      </c>
      <c r="O85" s="15"/>
      <c r="P85" s="15"/>
      <c r="Q85" s="15"/>
      <c r="R85" s="17"/>
      <c r="S85" s="15">
        <f t="shared" si="16"/>
        <v>22.585799999999999</v>
      </c>
      <c r="T85" s="17">
        <v>60</v>
      </c>
      <c r="U85" s="19">
        <f t="shared" si="17"/>
        <v>8.1859841139122818</v>
      </c>
      <c r="V85" s="15">
        <f t="shared" si="18"/>
        <v>5.0866916381089009</v>
      </c>
      <c r="W85" s="15"/>
      <c r="X85" s="15"/>
      <c r="Y85" s="15">
        <f>VLOOKUP(A:A,[1]TDSheet!$A:$Z,26,0)</f>
        <v>23.650600000000001</v>
      </c>
      <c r="Z85" s="15">
        <f>VLOOKUP(A:A,[1]TDSheet!$A:$AA,27,0)</f>
        <v>33.406799999999997</v>
      </c>
      <c r="AA85" s="15">
        <f>VLOOKUP(A:A,[1]TDSheet!$A:$S,19,0)</f>
        <v>20.453200000000002</v>
      </c>
      <c r="AB85" s="15">
        <f>VLOOKUP(A:A,[3]TDSheet!$A:$D,4,0)</f>
        <v>18.119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60</v>
      </c>
      <c r="AG85" s="15"/>
      <c r="AH85" s="15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7</v>
      </c>
      <c r="D86" s="8">
        <v>821</v>
      </c>
      <c r="E86" s="8">
        <v>651</v>
      </c>
      <c r="F86" s="8">
        <v>162</v>
      </c>
      <c r="G86" s="1">
        <f>VLOOKUP(A:A,[1]TDSheet!$A:$G,7,0)</f>
        <v>0.18</v>
      </c>
      <c r="H86" s="1" t="e">
        <f>VLOOKUP(A:A,[1]TDSheet!$A:$H,8,0)</f>
        <v>#N/A</v>
      </c>
      <c r="I86" s="15">
        <f>VLOOKUP(A:A,[2]TDSheet!$A:$F,6,0)</f>
        <v>671</v>
      </c>
      <c r="J86" s="15">
        <f t="shared" si="15"/>
        <v>-20</v>
      </c>
      <c r="K86" s="15">
        <f>VLOOKUP(A:A,[1]TDSheet!$A:$N,14,0)</f>
        <v>400</v>
      </c>
      <c r="L86" s="15">
        <f>VLOOKUP(A:A,[1]TDSheet!$A:$Q,17,0)</f>
        <v>50</v>
      </c>
      <c r="M86" s="15">
        <f>VLOOKUP(A:A,[1]TDSheet!$A:$R,18,0)</f>
        <v>120</v>
      </c>
      <c r="N86" s="15">
        <f>VLOOKUP(A:A,[1]TDSheet!$A:$T,20,0)</f>
        <v>90</v>
      </c>
      <c r="O86" s="15"/>
      <c r="P86" s="15"/>
      <c r="Q86" s="15"/>
      <c r="R86" s="17"/>
      <c r="S86" s="15">
        <f t="shared" si="16"/>
        <v>130.19999999999999</v>
      </c>
      <c r="T86" s="17">
        <v>250</v>
      </c>
      <c r="U86" s="19">
        <f t="shared" si="17"/>
        <v>8.2334869431643636</v>
      </c>
      <c r="V86" s="15">
        <f t="shared" si="18"/>
        <v>1.2442396313364057</v>
      </c>
      <c r="W86" s="15"/>
      <c r="X86" s="15"/>
      <c r="Y86" s="15">
        <f>VLOOKUP(A:A,[1]TDSheet!$A:$Z,26,0)</f>
        <v>100.4</v>
      </c>
      <c r="Z86" s="15">
        <f>VLOOKUP(A:A,[1]TDSheet!$A:$AA,27,0)</f>
        <v>111.6</v>
      </c>
      <c r="AA86" s="15">
        <f>VLOOKUP(A:A,[1]TDSheet!$A:$S,19,0)</f>
        <v>120</v>
      </c>
      <c r="AB86" s="15">
        <f>VLOOKUP(A:A,[3]TDSheet!$A:$D,4,0)</f>
        <v>116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19"/>
        <v>0</v>
      </c>
      <c r="AF86" s="15">
        <f t="shared" si="20"/>
        <v>45</v>
      </c>
      <c r="AG86" s="15"/>
      <c r="AH86" s="15"/>
    </row>
    <row r="87" spans="1:34" s="1" customFormat="1" ht="11.1" customHeight="1" outlineLevel="1" x14ac:dyDescent="0.2">
      <c r="A87" s="7" t="s">
        <v>91</v>
      </c>
      <c r="B87" s="7" t="s">
        <v>8</v>
      </c>
      <c r="C87" s="8">
        <v>39</v>
      </c>
      <c r="D87" s="8">
        <v>20</v>
      </c>
      <c r="E87" s="21">
        <v>35</v>
      </c>
      <c r="F87" s="21">
        <v>24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35</v>
      </c>
      <c r="J87" s="15">
        <f t="shared" si="15"/>
        <v>0</v>
      </c>
      <c r="K87" s="15">
        <f>VLOOKUP(A:A,[1]TDSheet!$A:$N,14,0)</f>
        <v>0</v>
      </c>
      <c r="L87" s="15">
        <f>VLOOKUP(A:A,[1]TDSheet!$A:$Q,17,0)</f>
        <v>0</v>
      </c>
      <c r="M87" s="15">
        <f>VLOOKUP(A:A,[1]TDSheet!$A:$R,18,0)</f>
        <v>0</v>
      </c>
      <c r="N87" s="15">
        <f>VLOOKUP(A:A,[1]TDSheet!$A:$T,20,0)</f>
        <v>0</v>
      </c>
      <c r="O87" s="15"/>
      <c r="P87" s="15"/>
      <c r="Q87" s="15"/>
      <c r="R87" s="17"/>
      <c r="S87" s="15">
        <f t="shared" si="16"/>
        <v>7</v>
      </c>
      <c r="T87" s="17"/>
      <c r="U87" s="19">
        <f t="shared" si="17"/>
        <v>3.4285714285714284</v>
      </c>
      <c r="V87" s="15">
        <f t="shared" si="18"/>
        <v>3.4285714285714284</v>
      </c>
      <c r="W87" s="15"/>
      <c r="X87" s="15"/>
      <c r="Y87" s="15">
        <f>VLOOKUP(A:A,[1]TDSheet!$A:$Z,26,0)</f>
        <v>2.2000000000000002</v>
      </c>
      <c r="Z87" s="15">
        <f>VLOOKUP(A:A,[1]TDSheet!$A:$AA,27,0)</f>
        <v>10.6</v>
      </c>
      <c r="AA87" s="15">
        <f>VLOOKUP(A:A,[1]TDSheet!$A:$S,19,0)</f>
        <v>8.6</v>
      </c>
      <c r="AB87" s="15">
        <f>VLOOKUP(A:A,[3]TDSheet!$A:$D,4,0)</f>
        <v>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0</v>
      </c>
      <c r="AG87" s="15"/>
      <c r="AH87" s="15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46.817</v>
      </c>
      <c r="D88" s="8">
        <v>50</v>
      </c>
      <c r="E88" s="21">
        <v>52.808</v>
      </c>
      <c r="F88" s="21">
        <v>44.009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54</v>
      </c>
      <c r="J88" s="15">
        <f t="shared" si="15"/>
        <v>-1.1920000000000002</v>
      </c>
      <c r="K88" s="15">
        <f>VLOOKUP(A:A,[1]TDSheet!$A:$N,14,0)</f>
        <v>0</v>
      </c>
      <c r="L88" s="15">
        <f>VLOOKUP(A:A,[1]TDSheet!$A:$Q,17,0)</f>
        <v>0</v>
      </c>
      <c r="M88" s="15">
        <f>VLOOKUP(A:A,[1]TDSheet!$A:$R,18,0)</f>
        <v>0</v>
      </c>
      <c r="N88" s="15">
        <f>VLOOKUP(A:A,[1]TDSheet!$A:$T,20,0)</f>
        <v>0</v>
      </c>
      <c r="O88" s="15"/>
      <c r="P88" s="15"/>
      <c r="Q88" s="15"/>
      <c r="R88" s="17"/>
      <c r="S88" s="15">
        <f t="shared" si="16"/>
        <v>10.5616</v>
      </c>
      <c r="T88" s="17"/>
      <c r="U88" s="19">
        <f t="shared" si="17"/>
        <v>4.1668875927889717</v>
      </c>
      <c r="V88" s="15">
        <f t="shared" si="18"/>
        <v>4.1668875927889717</v>
      </c>
      <c r="W88" s="15"/>
      <c r="X88" s="15"/>
      <c r="Y88" s="15">
        <f>VLOOKUP(A:A,[1]TDSheet!$A:$Z,26,0)</f>
        <v>1.1788000000000001</v>
      </c>
      <c r="Z88" s="15">
        <f>VLOOKUP(A:A,[1]TDSheet!$A:$AA,27,0)</f>
        <v>6.3344000000000005</v>
      </c>
      <c r="AA88" s="15">
        <f>VLOOKUP(A:A,[1]TDSheet!$A:$S,19,0)</f>
        <v>9.7767999999999997</v>
      </c>
      <c r="AB88" s="15">
        <f>VLOOKUP(A:A,[3]TDSheet!$A:$D,4,0)</f>
        <v>3.8610000000000002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0</v>
      </c>
      <c r="AG88" s="15"/>
      <c r="AH88" s="15"/>
    </row>
    <row r="89" spans="1:34" s="1" customFormat="1" ht="11.1" customHeight="1" outlineLevel="1" x14ac:dyDescent="0.2">
      <c r="A89" s="7" t="s">
        <v>87</v>
      </c>
      <c r="B89" s="7" t="s">
        <v>8</v>
      </c>
      <c r="C89" s="8">
        <v>373</v>
      </c>
      <c r="D89" s="8">
        <v>201</v>
      </c>
      <c r="E89" s="21">
        <v>250</v>
      </c>
      <c r="F89" s="21">
        <v>323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251</v>
      </c>
      <c r="J89" s="15">
        <f t="shared" si="15"/>
        <v>-1</v>
      </c>
      <c r="K89" s="15">
        <f>VLOOKUP(A:A,[1]TDSheet!$A:$N,14,0)</f>
        <v>0</v>
      </c>
      <c r="L89" s="15">
        <f>VLOOKUP(A:A,[1]TDSheet!$A:$Q,17,0)</f>
        <v>0</v>
      </c>
      <c r="M89" s="15">
        <f>VLOOKUP(A:A,[1]TDSheet!$A:$R,18,0)</f>
        <v>0</v>
      </c>
      <c r="N89" s="15">
        <f>VLOOKUP(A:A,[1]TDSheet!$A:$T,20,0)</f>
        <v>0</v>
      </c>
      <c r="O89" s="15"/>
      <c r="P89" s="15"/>
      <c r="Q89" s="15"/>
      <c r="R89" s="17"/>
      <c r="S89" s="15">
        <f t="shared" si="16"/>
        <v>50</v>
      </c>
      <c r="T89" s="17"/>
      <c r="U89" s="19">
        <f t="shared" si="17"/>
        <v>6.46</v>
      </c>
      <c r="V89" s="15">
        <f t="shared" si="18"/>
        <v>6.46</v>
      </c>
      <c r="W89" s="15"/>
      <c r="X89" s="15"/>
      <c r="Y89" s="15">
        <f>VLOOKUP(A:A,[1]TDSheet!$A:$Z,26,0)</f>
        <v>40.799999999999997</v>
      </c>
      <c r="Z89" s="15">
        <f>VLOOKUP(A:A,[1]TDSheet!$A:$AA,27,0)</f>
        <v>54.2</v>
      </c>
      <c r="AA89" s="15">
        <f>VLOOKUP(A:A,[1]TDSheet!$A:$S,19,0)</f>
        <v>55</v>
      </c>
      <c r="AB89" s="15">
        <f>VLOOKUP(A:A,[3]TDSheet!$A:$D,4,0)</f>
        <v>12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9"/>
        <v>0</v>
      </c>
      <c r="AF89" s="15">
        <f t="shared" si="20"/>
        <v>0</v>
      </c>
      <c r="AG89" s="15"/>
      <c r="AH89" s="15"/>
    </row>
    <row r="90" spans="1:34" s="1" customFormat="1" ht="11.1" customHeight="1" outlineLevel="1" x14ac:dyDescent="0.2">
      <c r="A90" s="7" t="s">
        <v>93</v>
      </c>
      <c r="B90" s="7" t="s">
        <v>9</v>
      </c>
      <c r="C90" s="8">
        <v>278.82499999999999</v>
      </c>
      <c r="D90" s="8">
        <v>405</v>
      </c>
      <c r="E90" s="21">
        <v>356.464</v>
      </c>
      <c r="F90" s="21">
        <v>322.36099999999999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350</v>
      </c>
      <c r="J90" s="15">
        <f t="shared" si="15"/>
        <v>6.4639999999999986</v>
      </c>
      <c r="K90" s="15">
        <f>VLOOKUP(A:A,[1]TDSheet!$A:$N,14,0)</f>
        <v>0</v>
      </c>
      <c r="L90" s="15">
        <f>VLOOKUP(A:A,[1]TDSheet!$A:$Q,17,0)</f>
        <v>0</v>
      </c>
      <c r="M90" s="15">
        <f>VLOOKUP(A:A,[1]TDSheet!$A:$R,18,0)</f>
        <v>0</v>
      </c>
      <c r="N90" s="15">
        <f>VLOOKUP(A:A,[1]TDSheet!$A:$T,20,0)</f>
        <v>0</v>
      </c>
      <c r="O90" s="15"/>
      <c r="P90" s="15"/>
      <c r="Q90" s="15"/>
      <c r="R90" s="17"/>
      <c r="S90" s="15">
        <f t="shared" si="16"/>
        <v>71.2928</v>
      </c>
      <c r="T90" s="17"/>
      <c r="U90" s="19">
        <f t="shared" si="17"/>
        <v>4.5216487499438935</v>
      </c>
      <c r="V90" s="15">
        <f t="shared" si="18"/>
        <v>4.5216487499438935</v>
      </c>
      <c r="W90" s="15"/>
      <c r="X90" s="15"/>
      <c r="Y90" s="15">
        <f>VLOOKUP(A:A,[1]TDSheet!$A:$Z,26,0)</f>
        <v>67.008200000000002</v>
      </c>
      <c r="Z90" s="15">
        <f>VLOOKUP(A:A,[1]TDSheet!$A:$AA,27,0)</f>
        <v>55.6616</v>
      </c>
      <c r="AA90" s="15">
        <f>VLOOKUP(A:A,[1]TDSheet!$A:$S,19,0)</f>
        <v>69.847200000000001</v>
      </c>
      <c r="AB90" s="15">
        <f>VLOOKUP(A:A,[3]TDSheet!$A:$D,4,0)</f>
        <v>90.477000000000004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0</v>
      </c>
      <c r="AG90" s="15"/>
      <c r="AH9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2024-08-20T12:39:02Z</dcterms:modified>
</cp:coreProperties>
</file>