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20,08,24 Ост КИ филиалы\"/>
    </mc:Choice>
  </mc:AlternateContent>
  <xr:revisionPtr revIDLastSave="0" documentId="13_ncr:1_{C67B744B-4FA9-40D3-9BC9-7D8034F5B2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" i="1"/>
  <c r="O76" i="1" l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 l="1"/>
  <c r="AA10" i="1"/>
  <c r="AA11" i="1"/>
  <c r="AA13" i="1"/>
  <c r="AA15" i="1"/>
  <c r="AA16" i="1"/>
  <c r="AA18" i="1"/>
  <c r="AA20" i="1"/>
  <c r="AA21" i="1"/>
  <c r="AA22" i="1"/>
  <c r="AA25" i="1"/>
  <c r="AA26" i="1"/>
  <c r="AA27" i="1"/>
  <c r="AA28" i="1"/>
  <c r="AA29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6" i="1"/>
  <c r="AA49" i="1"/>
  <c r="AA50" i="1"/>
  <c r="AA53" i="1"/>
  <c r="AA54" i="1"/>
  <c r="AA55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6" i="1"/>
  <c r="O7" i="1"/>
  <c r="O8" i="1"/>
  <c r="T8" i="1" s="1"/>
  <c r="O9" i="1"/>
  <c r="P9" i="1" s="1"/>
  <c r="O10" i="1"/>
  <c r="O11" i="1"/>
  <c r="O12" i="1"/>
  <c r="T12" i="1" s="1"/>
  <c r="O13" i="1"/>
  <c r="O14" i="1"/>
  <c r="O15" i="1"/>
  <c r="O16" i="1"/>
  <c r="O17" i="1"/>
  <c r="T17" i="1" s="1"/>
  <c r="O18" i="1"/>
  <c r="O19" i="1"/>
  <c r="P19" i="1" s="1"/>
  <c r="O20" i="1"/>
  <c r="O21" i="1"/>
  <c r="O22" i="1"/>
  <c r="O23" i="1"/>
  <c r="T23" i="1" s="1"/>
  <c r="O24" i="1"/>
  <c r="O25" i="1"/>
  <c r="O26" i="1"/>
  <c r="O27" i="1"/>
  <c r="O28" i="1"/>
  <c r="O29" i="1"/>
  <c r="O30" i="1"/>
  <c r="T30" i="1" s="1"/>
  <c r="O31" i="1"/>
  <c r="O32" i="1"/>
  <c r="O33" i="1"/>
  <c r="O34" i="1"/>
  <c r="O35" i="1"/>
  <c r="O36" i="1"/>
  <c r="O37" i="1"/>
  <c r="O38" i="1"/>
  <c r="O39" i="1"/>
  <c r="T39" i="1" s="1"/>
  <c r="O40" i="1"/>
  <c r="O41" i="1"/>
  <c r="O42" i="1"/>
  <c r="O43" i="1"/>
  <c r="O44" i="1"/>
  <c r="O45" i="1"/>
  <c r="O46" i="1"/>
  <c r="O47" i="1"/>
  <c r="T47" i="1" s="1"/>
  <c r="O48" i="1"/>
  <c r="O49" i="1"/>
  <c r="O50" i="1"/>
  <c r="O51" i="1"/>
  <c r="T51" i="1" s="1"/>
  <c r="O52" i="1"/>
  <c r="O53" i="1"/>
  <c r="O54" i="1"/>
  <c r="O55" i="1"/>
  <c r="O56" i="1"/>
  <c r="T56" i="1" s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P74" i="1" s="1"/>
  <c r="O75" i="1"/>
  <c r="O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12" i="1" l="1"/>
  <c r="S30" i="1"/>
  <c r="AA47" i="1"/>
  <c r="S47" i="1"/>
  <c r="S8" i="1"/>
  <c r="AA30" i="1"/>
  <c r="AA8" i="1"/>
  <c r="AA74" i="1"/>
  <c r="S74" i="1"/>
  <c r="S48" i="1"/>
  <c r="AA48" i="1"/>
  <c r="AA31" i="1"/>
  <c r="S31" i="1"/>
  <c r="AA24" i="1"/>
  <c r="S24" i="1"/>
  <c r="AA14" i="1"/>
  <c r="S14" i="1"/>
  <c r="AA9" i="1"/>
  <c r="S9" i="1"/>
  <c r="S52" i="1"/>
  <c r="AA52" i="1"/>
  <c r="AA45" i="1"/>
  <c r="S45" i="1"/>
  <c r="S19" i="1"/>
  <c r="AA19" i="1"/>
  <c r="T9" i="1"/>
  <c r="T14" i="1"/>
  <c r="T19" i="1"/>
  <c r="T24" i="1"/>
  <c r="T31" i="1"/>
  <c r="T45" i="1"/>
  <c r="T48" i="1"/>
  <c r="T52" i="1"/>
  <c r="T74" i="1"/>
  <c r="K5" i="1"/>
  <c r="O5" i="1"/>
  <c r="AA56" i="1" l="1"/>
  <c r="S56" i="1"/>
  <c r="S12" i="1"/>
  <c r="AA12" i="1"/>
  <c r="S23" i="1"/>
  <c r="AA23" i="1"/>
  <c r="S17" i="1"/>
  <c r="AA17" i="1"/>
  <c r="AA51" i="1"/>
  <c r="S51" i="1"/>
  <c r="P5" i="1"/>
  <c r="AA39" i="1"/>
  <c r="S39" i="1"/>
  <c r="AA5" i="1" l="1"/>
  <c r="I7" i="1" l="1"/>
  <c r="I8" i="1"/>
  <c r="I9" i="1"/>
  <c r="I10" i="1"/>
  <c r="I11" i="1"/>
  <c r="I12" i="1"/>
  <c r="I13" i="1"/>
  <c r="I14" i="1"/>
  <c r="I15" i="1"/>
  <c r="I16" i="1"/>
  <c r="I76" i="1"/>
  <c r="I17" i="1"/>
  <c r="I18" i="1"/>
  <c r="I19" i="1"/>
  <c r="I20" i="1"/>
  <c r="I21" i="1"/>
  <c r="I22" i="1"/>
  <c r="I23" i="1"/>
  <c r="I24" i="1"/>
  <c r="I25" i="1"/>
  <c r="I26" i="1"/>
  <c r="I77" i="1"/>
  <c r="I27" i="1"/>
  <c r="I28" i="1"/>
  <c r="I29" i="1"/>
  <c r="I30" i="1"/>
  <c r="I31" i="1"/>
  <c r="I78" i="1"/>
  <c r="I79" i="1"/>
  <c r="I32" i="1"/>
  <c r="I33" i="1"/>
  <c r="I34" i="1"/>
  <c r="I35" i="1"/>
  <c r="I36" i="1"/>
  <c r="I37" i="1"/>
  <c r="I38" i="1"/>
  <c r="I39" i="1"/>
  <c r="I40" i="1"/>
  <c r="I80" i="1"/>
  <c r="I41" i="1"/>
  <c r="I42" i="1"/>
  <c r="I43" i="1"/>
  <c r="I44" i="1"/>
  <c r="I45" i="1"/>
  <c r="I46" i="1"/>
  <c r="I47" i="1"/>
  <c r="I48" i="1"/>
  <c r="I49" i="1"/>
  <c r="I50" i="1"/>
  <c r="I51" i="1"/>
  <c r="I52" i="1"/>
  <c r="I81" i="1"/>
  <c r="I53" i="1"/>
  <c r="I82" i="1"/>
  <c r="I54" i="1"/>
  <c r="I83" i="1"/>
  <c r="I55" i="1"/>
  <c r="I84" i="1"/>
  <c r="I85" i="1"/>
  <c r="I56" i="1"/>
  <c r="I57" i="1"/>
  <c r="I58" i="1"/>
  <c r="I59" i="1"/>
  <c r="I60" i="1"/>
  <c r="I61" i="1"/>
  <c r="I86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87" i="1"/>
  <c r="I88" i="1"/>
  <c r="I89" i="1"/>
  <c r="I90" i="1"/>
  <c r="I75" i="1"/>
  <c r="I91" i="1"/>
  <c r="I92" i="1"/>
  <c r="I6" i="1"/>
</calcChain>
</file>

<file path=xl/sharedStrings.xml><?xml version="1.0" encoding="utf-8"?>
<sst xmlns="http://schemas.openxmlformats.org/spreadsheetml/2006/main" count="288" uniqueCount="123">
  <si>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</si>
  <si>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</si>
  <si>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</si>
  <si>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</si>
  <si>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</si>
  <si>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</si>
  <si>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</si>
  <si>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</si>
  <si>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</si>
  <si>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</si>
  <si>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</si>
  <si>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</si>
  <si>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</si>
  <si>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</si>
  <si>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</si>
  <si>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</si>
  <si>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</si>
  <si>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</si>
  <si>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</si>
  <si>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</si>
  <si>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</si>
  <si>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</si>
  <si>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</si>
  <si>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</si>
  <si>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20,08,</t>
  </si>
  <si>
    <t>13,08,</t>
  </si>
  <si>
    <t>06,08,</t>
  </si>
  <si>
    <t>30,07,</t>
  </si>
  <si>
    <t>23,07,</t>
  </si>
  <si>
    <t>16,07,</t>
  </si>
  <si>
    <t>3215 ВЕТЧ.МЯСНАЯ Папа может п/о 0.4кг 8шт.    ОСТАНКИНО</t>
  </si>
  <si>
    <t>шт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</si>
  <si>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</si>
  <si>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</si>
  <si>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</si>
  <si>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</si>
  <si>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</si>
  <si>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</si>
  <si>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</si>
  <si>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</si>
  <si>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</si>
  <si>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</si>
  <si>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</si>
  <si>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</si>
  <si>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</si>
  <si>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</si>
  <si>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</si>
  <si>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</si>
  <si>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</si>
  <si>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</si>
  <si>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</si>
  <si>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</si>
  <si>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</si>
  <si>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</si>
  <si>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</si>
  <si>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</si>
  <si>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</si>
  <si>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</si>
  <si>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</si>
  <si>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</si>
  <si>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</si>
  <si>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</si>
  <si>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</si>
  <si>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</si>
  <si>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</si>
  <si>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</si>
  <si>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</si>
  <si>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</si>
  <si>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</si>
  <si>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</si>
  <si>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</si>
  <si>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</si>
  <si>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</si>
  <si>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</si>
  <si>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</si>
  <si>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</si>
  <si>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</si>
  <si>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</si>
  <si>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</si>
  <si>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</si>
  <si>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</si>
  <si>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</si>
  <si>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</si>
  <si>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</si>
  <si>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</si>
  <si>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</si>
  <si>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</si>
  <si>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</si>
  <si>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</si>
  <si>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</si>
  <si>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</si>
  <si>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</si>
  <si>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</si>
  <si>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</si>
  <si>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</si>
  <si>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</si>
  <si>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</si>
  <si>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</si>
  <si>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</si>
  <si>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</si>
  <si>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</si>
  <si>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</si>
  <si>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</si>
  <si>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</si>
  <si>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нужно увеличить продажи / есть дубль 6903</t>
  </si>
  <si>
    <t>вместо 3297</t>
  </si>
  <si>
    <t>5495 ВЕТЧ.С ИНДЕЙКОЙ Папа может п/о 400*6  Останкино</t>
  </si>
  <si>
    <t>6069 ФИЛЕЙНЫЕ Папа может сос ц/о мгс 0,33кг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</si>
  <si>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</si>
  <si>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</si>
  <si>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6586 МРАМОРНАЯ И БАЛЫКОВАЯ в/к с/н мгс 1/90  Останкино</t>
  </si>
  <si>
    <t>6759 МОЛОЧНЫЕ ГОСТ сос ц/о мгс 0,4кг 7 шт  Останкино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</si>
  <si>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</si>
  <si>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</si>
  <si>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</si>
  <si>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</si>
  <si>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6792 СЕРВЕЛАТ ПРЕМИУМ в/к в/у  Останкино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</si>
  <si>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</si>
  <si>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</si>
  <si>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</si>
  <si>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</si>
  <si>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6868 МОЛОЧНЫЕ ПРЕМИУМ ПМ сос п/о мгс 2*4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</si>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</sst>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4" fillId="0" borderId="1" xfId="1" applyNumberFormat="1" applyFont="1"/>
    <xf numFmtId="1" fontId="1" fillId="0" borderId="1" xfId="1" applyNumberFormat="1"/>
    <xf numFmtId="1" fontId="2" fillId="2" borderId="1" xfId="1" applyNumberFormat="1" applyFont="1" applyFill="1"/>
    <xf numFmtId="1" fontId="1" fillId="5" borderId="1" xfId="1" applyNumberFormat="1" applyFill="1"/>
    <xf numFmtId="1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4;&#1089;&#1090;&#1072;&#1085;&#1082;&#1080;&#1085;&#1086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кооф</v>
          </cell>
          <cell r="E1" t="str">
            <v>Мелитополь</v>
          </cell>
          <cell r="F1" t="str">
            <v>Бердянск</v>
          </cell>
          <cell r="G1" t="str">
            <v>Донецк</v>
          </cell>
          <cell r="H1" t="str">
            <v>Луганск</v>
          </cell>
          <cell r="I1" t="str">
            <v>код</v>
          </cell>
          <cell r="J1" t="str">
            <v>сроки</v>
          </cell>
        </row>
        <row r="2">
          <cell r="B2" t="str">
            <v>3215 ВЕТЧ.МЯСНАЯ Папа может п/о 0.4кг 8шт.    ОСТАНКИНО</v>
          </cell>
          <cell r="C2" t="str">
            <v>шт</v>
          </cell>
          <cell r="D2">
            <v>0.4</v>
          </cell>
          <cell r="E2" t="str">
            <v>+</v>
          </cell>
          <cell r="F2" t="str">
            <v>в матрице</v>
          </cell>
          <cell r="G2" t="str">
            <v>в матрице</v>
          </cell>
          <cell r="H2" t="str">
            <v>в матрице</v>
          </cell>
          <cell r="I2" t="str">
            <v>3215</v>
          </cell>
          <cell r="J2">
            <v>60</v>
          </cell>
        </row>
        <row r="3">
          <cell r="B3" t="str">
            <v>3287 САЛЯМИ ИТАЛЬЯНСКАЯ с/к в/у ОСТАНКИНО</v>
          </cell>
          <cell r="C3" t="str">
            <v>кг</v>
          </cell>
          <cell r="D3">
            <v>1</v>
          </cell>
          <cell r="E3" t="str">
            <v>+</v>
          </cell>
          <cell r="F3" t="str">
            <v>в матрице</v>
          </cell>
          <cell r="G3" t="str">
            <v>в матрице</v>
          </cell>
          <cell r="H3" t="str">
            <v>в матрице</v>
          </cell>
          <cell r="I3" t="str">
            <v>3287</v>
          </cell>
          <cell r="J3">
            <v>120</v>
          </cell>
        </row>
        <row r="4">
          <cell r="B4" t="str">
            <v>3812 СОЧНЫЕ сос п/о мгс 2*2  Останкино</v>
          </cell>
          <cell r="C4" t="str">
            <v>кг</v>
          </cell>
          <cell r="D4">
            <v>1</v>
          </cell>
          <cell r="E4" t="str">
            <v>+</v>
          </cell>
          <cell r="F4" t="str">
            <v>в матрице (5 дн.)</v>
          </cell>
          <cell r="G4" t="str">
            <v>в матрице (5 дн.)</v>
          </cell>
          <cell r="H4" t="str">
            <v>в матрице (5 дн.)</v>
          </cell>
          <cell r="I4" t="str">
            <v>3812</v>
          </cell>
          <cell r="J4">
            <v>45</v>
          </cell>
        </row>
        <row r="5">
          <cell r="B5" t="str">
            <v>4063 МЯСНАЯ Папа может вар п/о_Л   ОСТАНКИНО</v>
          </cell>
          <cell r="C5" t="str">
            <v>кг</v>
          </cell>
          <cell r="D5">
            <v>1</v>
          </cell>
          <cell r="E5" t="str">
            <v>+</v>
          </cell>
          <cell r="F5" t="str">
            <v>в матрице (6 дн.)</v>
          </cell>
          <cell r="G5" t="str">
            <v>в матрице (6 дн.)</v>
          </cell>
          <cell r="H5" t="str">
            <v>в матрице (6 дн.)</v>
          </cell>
          <cell r="I5" t="str">
            <v>4063</v>
          </cell>
          <cell r="J5">
            <v>60</v>
          </cell>
        </row>
        <row r="6">
          <cell r="B6" t="str">
            <v>4117 ЭКСТРА Папа может с/к в/у_Л   ОСТАНКИНО</v>
          </cell>
          <cell r="C6" t="str">
            <v>кг</v>
          </cell>
          <cell r="D6">
            <v>1</v>
          </cell>
          <cell r="E6" t="str">
            <v>+</v>
          </cell>
          <cell r="F6" t="str">
            <v>в матрице</v>
          </cell>
          <cell r="G6" t="str">
            <v>в матрице</v>
          </cell>
          <cell r="H6" t="str">
            <v>в матрице</v>
          </cell>
          <cell r="I6" t="str">
            <v>4117</v>
          </cell>
          <cell r="J6">
            <v>120</v>
          </cell>
        </row>
        <row r="7">
          <cell r="B7" t="str">
            <v>4574 Мясная со шпиком Папа может вар п/о ОСТАНКИНО</v>
          </cell>
          <cell r="C7" t="str">
            <v>кг</v>
          </cell>
          <cell r="D7">
            <v>1</v>
          </cell>
          <cell r="E7" t="str">
            <v>+</v>
          </cell>
          <cell r="F7" t="str">
            <v>в матрице (6 дн.)</v>
          </cell>
          <cell r="G7" t="str">
            <v>в матрице (6 дн.)</v>
          </cell>
          <cell r="H7" t="str">
            <v>в матрице (6 дн.)</v>
          </cell>
          <cell r="I7" t="str">
            <v>4574</v>
          </cell>
          <cell r="J7">
            <v>60</v>
          </cell>
        </row>
        <row r="8">
          <cell r="B8" t="str">
            <v>4813 ФИЛЕЙНАЯ Папа может вар п/о_Л   ОСТАНКИНО</v>
          </cell>
          <cell r="C8" t="str">
            <v>кг</v>
          </cell>
          <cell r="D8">
            <v>1</v>
          </cell>
          <cell r="E8" t="str">
            <v>+</v>
          </cell>
          <cell r="F8" t="str">
            <v>в матрице (6 дн.)</v>
          </cell>
          <cell r="G8" t="str">
            <v>в матрице (6 дн.)</v>
          </cell>
          <cell r="H8" t="str">
            <v>в матрице (6 дн.)</v>
          </cell>
          <cell r="I8" t="str">
            <v>4813</v>
          </cell>
          <cell r="J8">
            <v>60</v>
          </cell>
        </row>
        <row r="9">
          <cell r="B9" t="str">
            <v>4993 САЛЯМИ ИТАЛЬЯНСКАЯ с/к в/у 1/250*8_120c ОСТАНКИНО</v>
          </cell>
          <cell r="C9" t="str">
            <v>шт</v>
          </cell>
          <cell r="D9">
            <v>0.25</v>
          </cell>
          <cell r="E9" t="str">
            <v>+</v>
          </cell>
          <cell r="F9" t="str">
            <v>в матрице</v>
          </cell>
          <cell r="G9" t="str">
            <v>в матрице</v>
          </cell>
          <cell r="H9" t="str">
            <v>в матрице</v>
          </cell>
          <cell r="I9" t="str">
            <v>4993</v>
          </cell>
          <cell r="J9">
            <v>120</v>
          </cell>
        </row>
        <row r="10">
          <cell r="B10" t="str">
            <v>5341 СЕРВЕЛАТ ОХОТНИЧИЙ в/к в/у  ОСТАНКИНО</v>
          </cell>
          <cell r="C10" t="str">
            <v>кг</v>
          </cell>
          <cell r="D10">
            <v>1</v>
          </cell>
          <cell r="E10" t="str">
            <v>+</v>
          </cell>
          <cell r="F10" t="str">
            <v>в матрице (5 дн.)</v>
          </cell>
          <cell r="G10" t="str">
            <v>в матрице (5 дн.)</v>
          </cell>
          <cell r="H10" t="str">
            <v>в матрице (5 дн.)</v>
          </cell>
          <cell r="I10" t="str">
            <v>5341</v>
          </cell>
          <cell r="J10">
            <v>45</v>
          </cell>
        </row>
        <row r="11">
          <cell r="B11" t="str">
            <v>5452 ВЕТЧ.МЯСНАЯ Папа может п/о    ОСТАНКИНО</v>
          </cell>
          <cell r="C11" t="str">
            <v>кг</v>
          </cell>
          <cell r="D11">
            <v>1</v>
          </cell>
          <cell r="E11" t="str">
            <v>+</v>
          </cell>
          <cell r="F11" t="str">
            <v>в матрице</v>
          </cell>
          <cell r="G11" t="str">
            <v>в матрице</v>
          </cell>
          <cell r="H11" t="str">
            <v>в матрице</v>
          </cell>
          <cell r="I11" t="str">
            <v>5452</v>
          </cell>
          <cell r="J11">
            <v>60</v>
          </cell>
        </row>
        <row r="12">
          <cell r="B12" t="str">
            <v>5483 ЭКСТРА Папа может с/к в/у 1/250 8шт.   ОСТАНКИНО</v>
          </cell>
          <cell r="C12" t="str">
            <v>шт</v>
          </cell>
          <cell r="D12">
            <v>0.25</v>
          </cell>
          <cell r="E12" t="str">
            <v>+</v>
          </cell>
          <cell r="F12" t="str">
            <v>в матрице</v>
          </cell>
          <cell r="G12" t="str">
            <v>в матрице</v>
          </cell>
          <cell r="H12" t="str">
            <v>в матрице</v>
          </cell>
          <cell r="I12" t="str">
            <v>5483</v>
          </cell>
          <cell r="J12">
            <v>120</v>
          </cell>
        </row>
        <row r="13">
          <cell r="B13" t="str">
            <v>5495 ВЕТЧ.С ИНДЕЙКОЙ Папа может п/о 400*6  Останкино</v>
          </cell>
          <cell r="C13" t="str">
            <v>шт</v>
          </cell>
          <cell r="D13">
            <v>0.4</v>
          </cell>
          <cell r="E13" t="str">
            <v>+</v>
          </cell>
          <cell r="F13" t="str">
            <v>в матрице</v>
          </cell>
          <cell r="G13" t="str">
            <v>в матрице</v>
          </cell>
          <cell r="H13" t="str">
            <v>в матрице</v>
          </cell>
          <cell r="I13" t="str">
            <v>5495</v>
          </cell>
          <cell r="J13">
            <v>60</v>
          </cell>
        </row>
        <row r="14">
          <cell r="B14" t="str">
            <v>5544 Сервелат Финский в/к в/у_45с НОВАЯ ОСТАНКИНО</v>
          </cell>
          <cell r="C14" t="str">
            <v>кг</v>
          </cell>
          <cell r="D14">
            <v>1</v>
          </cell>
          <cell r="E14" t="str">
            <v>+</v>
          </cell>
          <cell r="F14" t="str">
            <v>в матрице (5 дн.)</v>
          </cell>
          <cell r="G14" t="str">
            <v>в матрице (5 дн.)</v>
          </cell>
          <cell r="H14" t="str">
            <v>в матрице (5 дн.)</v>
          </cell>
          <cell r="I14" t="str">
            <v>5544</v>
          </cell>
          <cell r="J14">
            <v>45</v>
          </cell>
        </row>
        <row r="15">
          <cell r="B15" t="str">
            <v>5682 САЛЯМИ МЕЛКОЗЕРНЕНАЯ с/к в/у 1/120_60с   ОСТАНКИНО</v>
          </cell>
          <cell r="C15" t="str">
            <v>шт</v>
          </cell>
          <cell r="D15">
            <v>0.12</v>
          </cell>
          <cell r="E15" t="str">
            <v>+</v>
          </cell>
          <cell r="F15" t="str">
            <v>в матрице</v>
          </cell>
          <cell r="G15" t="str">
            <v>в матрице</v>
          </cell>
          <cell r="H15" t="str">
            <v>в матрице</v>
          </cell>
          <cell r="I15" t="str">
            <v>5682</v>
          </cell>
          <cell r="J15">
            <v>60</v>
          </cell>
        </row>
        <row r="16">
          <cell r="B16" t="str">
            <v>5698 СЫТНЫЕ Папа может сар б/о мгс 1*3_Маяк  Останкино</v>
          </cell>
          <cell r="C16" t="str">
            <v>кг</v>
          </cell>
          <cell r="D16">
            <v>1</v>
          </cell>
          <cell r="E16" t="str">
            <v>+</v>
          </cell>
          <cell r="F16" t="str">
            <v>в матрице (5 дн.)</v>
          </cell>
          <cell r="G16" t="str">
            <v>в матрице</v>
          </cell>
          <cell r="H16" t="str">
            <v>в матрице (5 дн.)</v>
          </cell>
          <cell r="I16" t="str">
            <v>5698</v>
          </cell>
          <cell r="J16">
            <v>45</v>
          </cell>
        </row>
        <row r="17">
          <cell r="B17" t="str">
            <v>5706 АРОМАТНАЯ Папа может с/к в/у 1/250 8шт.  ОСТАНКИНО</v>
          </cell>
          <cell r="C17" t="str">
            <v>шт</v>
          </cell>
          <cell r="D17">
            <v>0.25</v>
          </cell>
          <cell r="E17" t="str">
            <v>+</v>
          </cell>
          <cell r="F17" t="str">
            <v>в матрице</v>
          </cell>
          <cell r="G17" t="str">
            <v>в матрице</v>
          </cell>
          <cell r="H17" t="str">
            <v>в матрице</v>
          </cell>
          <cell r="I17" t="str">
            <v>5706</v>
          </cell>
          <cell r="J17">
            <v>120</v>
          </cell>
        </row>
        <row r="18">
          <cell r="B18" t="str">
            <v>5708 ПОСОЛЬСКАЯ Папа может с/к в/у ОСТАНКИНО</v>
          </cell>
          <cell r="C18" t="str">
            <v>кг</v>
          </cell>
          <cell r="D18">
            <v>1</v>
          </cell>
          <cell r="E18" t="str">
            <v>+</v>
          </cell>
          <cell r="F18" t="str">
            <v>в матрице</v>
          </cell>
          <cell r="G18" t="str">
            <v>в матрице</v>
          </cell>
          <cell r="H18" t="str">
            <v>в матрице</v>
          </cell>
          <cell r="I18" t="str">
            <v>5708</v>
          </cell>
          <cell r="J18">
            <v>120</v>
          </cell>
        </row>
        <row r="19">
          <cell r="B19" t="str">
            <v>5819 Сосиски Папа может 400г Мясные  ОСТАНКИНО</v>
          </cell>
          <cell r="C19" t="str">
            <v>шт</v>
          </cell>
          <cell r="D19">
            <v>0.4</v>
          </cell>
          <cell r="E19" t="str">
            <v>+</v>
          </cell>
          <cell r="F19" t="str">
            <v>в матрице</v>
          </cell>
          <cell r="G19" t="str">
            <v>в матрице</v>
          </cell>
          <cell r="H19" t="str">
            <v>в матрице</v>
          </cell>
          <cell r="I19" t="str">
            <v>5819</v>
          </cell>
          <cell r="J19">
            <v>45</v>
          </cell>
        </row>
        <row r="20">
          <cell r="B20" t="str">
            <v>5820 СЛИВОЧНЫЕ Папа может сос п/о мгс 2*2_45с   ОСТАНКИНО</v>
          </cell>
          <cell r="C20" t="str">
            <v>кг</v>
          </cell>
          <cell r="D20">
            <v>1</v>
          </cell>
          <cell r="E20" t="str">
            <v>+</v>
          </cell>
          <cell r="F20" t="str">
            <v>в матрице</v>
          </cell>
          <cell r="G20" t="str">
            <v>в матрице</v>
          </cell>
          <cell r="H20" t="str">
            <v>в матрице</v>
          </cell>
          <cell r="I20" t="str">
            <v>5820</v>
          </cell>
          <cell r="J20">
            <v>45</v>
          </cell>
        </row>
        <row r="21">
          <cell r="B21" t="str">
            <v>5851 ЭКСТРА Папа может вар п/о   ОСТАНКИНО</v>
          </cell>
          <cell r="C21" t="str">
            <v>кг</v>
          </cell>
          <cell r="D21">
            <v>1</v>
          </cell>
          <cell r="E21" t="str">
            <v>+</v>
          </cell>
          <cell r="F21" t="str">
            <v>в матрице (6 дн.)</v>
          </cell>
          <cell r="G21" t="str">
            <v>в матрице (6 дн.)</v>
          </cell>
          <cell r="H21" t="str">
            <v>в матрице (6 дн.)</v>
          </cell>
          <cell r="I21" t="str">
            <v>5851</v>
          </cell>
          <cell r="J21">
            <v>60</v>
          </cell>
        </row>
        <row r="22">
          <cell r="B22" t="str">
            <v>5931 ОХОТНИЧЬЯ Папа может с/к в/у 1/220 8шт.   ОСТАНКИНО</v>
          </cell>
          <cell r="C22" t="str">
            <v>шт</v>
          </cell>
          <cell r="D22">
            <v>0.22</v>
          </cell>
          <cell r="E22" t="str">
            <v>+</v>
          </cell>
          <cell r="F22" t="str">
            <v>в матрице</v>
          </cell>
          <cell r="G22" t="str">
            <v>в матрице</v>
          </cell>
          <cell r="H22" t="str">
            <v>в матрице</v>
          </cell>
          <cell r="I22" t="str">
            <v>5931</v>
          </cell>
          <cell r="J22">
            <v>120</v>
          </cell>
        </row>
        <row r="23">
          <cell r="B23" t="str">
            <v>5993 ВРЕМЯ ОКРОШКИ Папа может вар п/о   ОСТАНКИНО</v>
          </cell>
          <cell r="C23" t="str">
            <v>кг</v>
          </cell>
          <cell r="D23">
            <v>1</v>
          </cell>
          <cell r="E23" t="str">
            <v>+</v>
          </cell>
          <cell r="F23" t="str">
            <v>в матрице (6 дн.)</v>
          </cell>
          <cell r="G23" t="str">
            <v>в матрице (6 дн.)</v>
          </cell>
          <cell r="H23" t="str">
            <v>в матрице (6 дн.)</v>
          </cell>
          <cell r="I23" t="str">
            <v>5993</v>
          </cell>
          <cell r="J23">
            <v>60</v>
          </cell>
        </row>
        <row r="24">
          <cell r="B24" t="str">
            <v>6069 ФИЛЕЙНЫЕ Папа может сос ц/о мгс 0,33кг  Останкино</v>
          </cell>
          <cell r="C24" t="str">
            <v>шт</v>
          </cell>
          <cell r="D24">
            <v>0.33</v>
          </cell>
          <cell r="E24" t="str">
            <v>+</v>
          </cell>
          <cell r="F24" t="str">
            <v>в матрице</v>
          </cell>
          <cell r="G24" t="str">
            <v>в матрице</v>
          </cell>
          <cell r="H24" t="str">
            <v>в матрице</v>
          </cell>
          <cell r="I24" t="str">
            <v>6069</v>
          </cell>
          <cell r="J24">
            <v>45</v>
          </cell>
        </row>
        <row r="25">
          <cell r="B25" t="str">
            <v>6113 СОЧНЫЕ сос п/о мгс 1*6_Ашан  ОСТАНКИНО</v>
          </cell>
          <cell r="C25" t="str">
            <v>кг</v>
          </cell>
          <cell r="D25">
            <v>1</v>
          </cell>
          <cell r="E25" t="str">
            <v>+</v>
          </cell>
          <cell r="F25" t="str">
            <v>в матрице (5 дн.)</v>
          </cell>
          <cell r="G25" t="str">
            <v>в матрице (5 дн.)</v>
          </cell>
          <cell r="H25" t="str">
            <v>в матрице (5 дн.)</v>
          </cell>
          <cell r="I25" t="str">
            <v>6113</v>
          </cell>
          <cell r="J25">
            <v>45</v>
          </cell>
        </row>
        <row r="26">
          <cell r="B26" t="str">
            <v>6206 СВИНИНА ПО-ДОМАШНЕМУ к/в мл/к в/у 0,3кг  Останкино</v>
          </cell>
          <cell r="C26" t="str">
            <v>шт</v>
          </cell>
          <cell r="D26">
            <v>0.3</v>
          </cell>
          <cell r="E26" t="str">
            <v>+</v>
          </cell>
          <cell r="F26" t="str">
            <v>в матрице</v>
          </cell>
          <cell r="G26" t="str">
            <v>в матрице</v>
          </cell>
          <cell r="H26" t="str">
            <v>в матрице</v>
          </cell>
          <cell r="I26" t="str">
            <v>6206</v>
          </cell>
          <cell r="J26">
            <v>45</v>
          </cell>
        </row>
        <row r="27">
          <cell r="B27" t="str">
            <v>6228 МЯСНОЕ АССОРТИ к/з с/н мгс 1/90 10шт  Останкино</v>
          </cell>
          <cell r="C27" t="str">
            <v>шт</v>
          </cell>
          <cell r="D27">
            <v>0.09</v>
          </cell>
          <cell r="E27" t="str">
            <v>+</v>
          </cell>
          <cell r="F27" t="str">
            <v>в матрице</v>
          </cell>
          <cell r="G27" t="str">
            <v>в матрице</v>
          </cell>
          <cell r="H27" t="str">
            <v>в матрице</v>
          </cell>
          <cell r="I27" t="str">
            <v>6228</v>
          </cell>
          <cell r="J27">
            <v>45</v>
          </cell>
        </row>
        <row r="28">
          <cell r="B28" t="str">
            <v>6303 Мясные Папа может сос п/о мгс 1,5*3  Останкино</v>
          </cell>
          <cell r="C28" t="str">
            <v>кг</v>
          </cell>
          <cell r="D28">
            <v>1</v>
          </cell>
          <cell r="E28" t="str">
            <v>+</v>
          </cell>
          <cell r="F28" t="str">
            <v>в матрице (5 дн.)</v>
          </cell>
          <cell r="G28" t="str">
            <v>в матрице (5 дн.)</v>
          </cell>
          <cell r="H28" t="str">
            <v>в матрице (5 дн.)</v>
          </cell>
          <cell r="I28" t="str">
            <v>6303</v>
          </cell>
          <cell r="J28">
            <v>45</v>
          </cell>
        </row>
        <row r="29">
          <cell r="B29" t="str">
            <v>6333 МЯСНАЯ Папа может вар п/о 0.4кг 8шт.  ОСТАНКИНО</v>
          </cell>
          <cell r="C29" t="str">
            <v>шт</v>
          </cell>
          <cell r="D29">
            <v>0.4</v>
          </cell>
          <cell r="E29" t="str">
            <v>+</v>
          </cell>
          <cell r="F29" t="str">
            <v>в матрице (6 дн.)</v>
          </cell>
          <cell r="G29" t="str">
            <v>в матрице (6 дн.)</v>
          </cell>
          <cell r="H29" t="str">
            <v>в матрице (6 дн.)</v>
          </cell>
          <cell r="I29" t="str">
            <v>6333</v>
          </cell>
          <cell r="J29">
            <v>60</v>
          </cell>
        </row>
        <row r="30">
          <cell r="B30" t="str">
            <v>6340 ДОМАШНИЙ РЕЦЕПТ Коровино 0,5кг 8шт.  Останкино</v>
          </cell>
          <cell r="C30" t="str">
            <v>шт</v>
          </cell>
          <cell r="D30">
            <v>0.5</v>
          </cell>
          <cell r="E30" t="str">
            <v>+</v>
          </cell>
          <cell r="F30" t="str">
            <v>в матрице</v>
          </cell>
          <cell r="G30" t="str">
            <v>в матрице</v>
          </cell>
          <cell r="H30" t="str">
            <v>в матрице</v>
          </cell>
          <cell r="I30" t="str">
            <v>6340</v>
          </cell>
          <cell r="J30">
            <v>60</v>
          </cell>
        </row>
        <row r="31">
          <cell r="B31" t="str">
            <v>6341 ДОМАШНИЙ РЕЦЕПТ СО ШПИКОМ Коровино 0,5кг  Останкино</v>
          </cell>
          <cell r="C31" t="str">
            <v>шт</v>
          </cell>
          <cell r="D31">
            <v>0.5</v>
          </cell>
          <cell r="E31" t="str">
            <v>+</v>
          </cell>
          <cell r="F31" t="str">
            <v>в матрице</v>
          </cell>
          <cell r="G31" t="str">
            <v>в матрице</v>
          </cell>
          <cell r="H31" t="str">
            <v>в матрице</v>
          </cell>
          <cell r="I31" t="str">
            <v>6341</v>
          </cell>
          <cell r="J31">
            <v>60</v>
          </cell>
        </row>
        <row r="32">
          <cell r="B32" t="str">
            <v>6353 ЭКСТРА Папа может вар п/о 0.4кг 8шт.  ОСТАНКИНО</v>
          </cell>
          <cell r="C32" t="str">
            <v>шт</v>
          </cell>
          <cell r="D32">
            <v>0.4</v>
          </cell>
          <cell r="E32" t="str">
            <v>+</v>
          </cell>
          <cell r="F32" t="str">
            <v>в матрице (6 дн.)</v>
          </cell>
          <cell r="G32" t="str">
            <v>в матрице (6 дн.)</v>
          </cell>
          <cell r="H32" t="str">
            <v>в матрице (6 дн.)</v>
          </cell>
          <cell r="I32" t="str">
            <v>6353</v>
          </cell>
          <cell r="J32">
            <v>60</v>
          </cell>
        </row>
        <row r="33">
          <cell r="B33" t="str">
            <v>6392 ФИЛЕЙНАЯ Папа может вар п/о 0,4кг  ОСТАНКИНО</v>
          </cell>
          <cell r="C33" t="str">
            <v>шт</v>
          </cell>
          <cell r="D33">
            <v>0.4</v>
          </cell>
          <cell r="E33" t="str">
            <v>+</v>
          </cell>
          <cell r="F33" t="str">
            <v>в матрице</v>
          </cell>
          <cell r="G33" t="str">
            <v>в матрице</v>
          </cell>
          <cell r="H33" t="str">
            <v>в матрице</v>
          </cell>
          <cell r="I33" t="str">
            <v>6392</v>
          </cell>
          <cell r="J33">
            <v>60</v>
          </cell>
        </row>
        <row r="34">
          <cell r="B34" t="str">
            <v>6448 Свинина Останкино 100г Мадера с/к в/у нарезка  ОСТАНКИНО</v>
          </cell>
          <cell r="C34" t="str">
            <v>шт</v>
          </cell>
          <cell r="D34">
            <v>0.1</v>
          </cell>
          <cell r="E34" t="str">
            <v>+</v>
          </cell>
          <cell r="F34" t="str">
            <v>в матрице</v>
          </cell>
          <cell r="G34" t="str">
            <v>в матрице</v>
          </cell>
          <cell r="H34" t="str">
            <v>в матрице</v>
          </cell>
          <cell r="I34" t="str">
            <v>6448</v>
          </cell>
          <cell r="J34">
            <v>45</v>
          </cell>
        </row>
        <row r="35">
          <cell r="B35" t="str">
            <v>6453 ЭКСТРА Папа может с/к с/н в/у 1/100 14шт.   ОСТАНКИНО</v>
          </cell>
          <cell r="C35" t="str">
            <v>шт</v>
          </cell>
          <cell r="D35">
            <v>0.1</v>
          </cell>
          <cell r="E35" t="str">
            <v>+</v>
          </cell>
          <cell r="F35" t="str">
            <v>в матрице</v>
          </cell>
          <cell r="G35" t="str">
            <v>в матрице</v>
          </cell>
          <cell r="H35" t="str">
            <v>в матрице</v>
          </cell>
          <cell r="I35" t="str">
            <v>6453</v>
          </cell>
          <cell r="J35">
            <v>60</v>
          </cell>
        </row>
        <row r="36">
          <cell r="B36" t="str">
            <v>6454 АРОМАТНАЯ с/к с/н в/у 1/100 10шт.  ОСТАНКИНО</v>
          </cell>
          <cell r="C36" t="str">
            <v>шт</v>
          </cell>
          <cell r="D36">
            <v>0.1</v>
          </cell>
          <cell r="E36" t="str">
            <v>+</v>
          </cell>
          <cell r="F36" t="str">
            <v>в матрице</v>
          </cell>
          <cell r="G36" t="str">
            <v>в матрице</v>
          </cell>
          <cell r="H36" t="str">
            <v>в матрице</v>
          </cell>
          <cell r="I36" t="str">
            <v>6454</v>
          </cell>
          <cell r="J36">
            <v>60</v>
          </cell>
        </row>
        <row r="37">
          <cell r="B37" t="str">
            <v>6475 Сосиски Папа может 400г С сыром  ОСТАНКИНО</v>
          </cell>
          <cell r="C37" t="str">
            <v>шт</v>
          </cell>
          <cell r="D37">
            <v>0.4</v>
          </cell>
          <cell r="E37" t="str">
            <v>+</v>
          </cell>
          <cell r="F37" t="str">
            <v>в матрице</v>
          </cell>
          <cell r="G37" t="str">
            <v>в матрице</v>
          </cell>
          <cell r="H37" t="str">
            <v>в матрице</v>
          </cell>
          <cell r="I37" t="str">
            <v>6475</v>
          </cell>
          <cell r="J37">
            <v>45</v>
          </cell>
        </row>
        <row r="38">
          <cell r="B38" t="str">
            <v>6498 МОЛОЧНАЯ Папа может вар п/о  ОСТАНКИНО</v>
          </cell>
          <cell r="C38" t="str">
            <v>кг</v>
          </cell>
          <cell r="D38">
            <v>1</v>
          </cell>
          <cell r="E38" t="str">
            <v>+</v>
          </cell>
          <cell r="F38" t="str">
            <v>в матрице (6 дн.)</v>
          </cell>
          <cell r="G38" t="str">
            <v>в матрице (6 дн.)</v>
          </cell>
          <cell r="H38" t="str">
            <v>в матрице (6 дн.)</v>
          </cell>
          <cell r="I38" t="str">
            <v>6498</v>
          </cell>
          <cell r="J38">
            <v>60</v>
          </cell>
        </row>
        <row r="39">
          <cell r="B39" t="str">
            <v>6527 ШПИКАЧКИ СОЧНЫЕ ПМ сар б/о мгс 1*3 45с ОСТАНКИНО</v>
          </cell>
          <cell r="C39" t="str">
            <v>кг</v>
          </cell>
          <cell r="D39">
            <v>1</v>
          </cell>
          <cell r="E39" t="str">
            <v>+</v>
          </cell>
          <cell r="F39" t="str">
            <v>в матрице</v>
          </cell>
          <cell r="G39" t="str">
            <v>в матрице</v>
          </cell>
          <cell r="H39" t="str">
            <v>в матрице</v>
          </cell>
          <cell r="I39" t="str">
            <v>6527</v>
          </cell>
          <cell r="J39">
            <v>45</v>
          </cell>
        </row>
        <row r="40">
          <cell r="B40" t="str">
            <v>6550 МЯСНЫЕ Папа может сар б/о мгс 1*3 О 45с  Останкино</v>
          </cell>
          <cell r="C40" t="str">
            <v>кг</v>
          </cell>
          <cell r="D40">
            <v>1</v>
          </cell>
          <cell r="E40" t="str">
            <v>+</v>
          </cell>
          <cell r="F40" t="str">
            <v>в матрице</v>
          </cell>
          <cell r="G40" t="str">
            <v>в матрице</v>
          </cell>
          <cell r="H40" t="str">
            <v>в матрице</v>
          </cell>
          <cell r="I40" t="str">
            <v>6550</v>
          </cell>
          <cell r="J40">
            <v>45</v>
          </cell>
        </row>
        <row r="41">
          <cell r="B41" t="str">
            <v>6586 МРАМОРНАЯ И БАЛЫКОВАЯ в/к с/н мгс 1/90  Останкино</v>
          </cell>
          <cell r="C41" t="str">
            <v>шт</v>
          </cell>
          <cell r="D41">
            <v>0.09</v>
          </cell>
          <cell r="E41" t="str">
            <v>+</v>
          </cell>
          <cell r="F41" t="str">
            <v>в матрице</v>
          </cell>
          <cell r="G41" t="str">
            <v>в матрице</v>
          </cell>
          <cell r="H41" t="str">
            <v>в матрице</v>
          </cell>
          <cell r="I41" t="str">
            <v>6586</v>
          </cell>
          <cell r="J41">
            <v>45</v>
          </cell>
        </row>
        <row r="42">
          <cell r="B42" t="str">
            <v>6602 БАВАРСКИЕ ПМ сос ц/о мгс 0,35кг 8шт  Останкино</v>
          </cell>
          <cell r="C42" t="str">
            <v>шт</v>
          </cell>
          <cell r="D42">
            <v>0.35</v>
          </cell>
          <cell r="E42" t="str">
            <v>+</v>
          </cell>
          <cell r="F42" t="str">
            <v>в матрице</v>
          </cell>
          <cell r="G42" t="str">
            <v>в матрице</v>
          </cell>
          <cell r="H42" t="str">
            <v>в матрице</v>
          </cell>
          <cell r="I42" t="str">
            <v>6602</v>
          </cell>
          <cell r="J42">
            <v>45</v>
          </cell>
        </row>
        <row r="43">
          <cell r="B43" t="str">
            <v>6607 С ГОВЯДИНОЙ ПМ сар б/о мгс 1*3_45с</v>
          </cell>
          <cell r="C43" t="str">
            <v>кг</v>
          </cell>
          <cell r="D43">
            <v>1</v>
          </cell>
          <cell r="E43" t="str">
            <v>+</v>
          </cell>
          <cell r="F43" t="str">
            <v>в матрице</v>
          </cell>
          <cell r="G43" t="str">
            <v>в матрице</v>
          </cell>
          <cell r="H43" t="str">
            <v>в матрице</v>
          </cell>
          <cell r="I43" t="str">
            <v>6607</v>
          </cell>
          <cell r="J43">
            <v>45</v>
          </cell>
        </row>
        <row r="44">
          <cell r="B44" t="str">
            <v>6661 СОЧНЫЙ ГРИЛЬ ПМ сос п/о мгс 1,5*4_Маяк Останкино</v>
          </cell>
          <cell r="C44" t="str">
            <v>кг</v>
          </cell>
          <cell r="D44">
            <v>1</v>
          </cell>
          <cell r="E44" t="str">
            <v>+</v>
          </cell>
          <cell r="F44" t="str">
            <v>в матрице</v>
          </cell>
          <cell r="G44" t="str">
            <v>в матрице</v>
          </cell>
          <cell r="H44" t="str">
            <v>в матрице</v>
          </cell>
          <cell r="I44" t="str">
            <v>6661</v>
          </cell>
          <cell r="J44">
            <v>45</v>
          </cell>
        </row>
        <row r="45">
          <cell r="B45" t="str">
            <v>6666 БОЯNСКАЯ Папа может п/к в/у 0,28кг 8шт  ОСТАНКИНО</v>
          </cell>
          <cell r="C45" t="str">
            <v>шт</v>
          </cell>
          <cell r="D45">
            <v>0.28000000000000003</v>
          </cell>
          <cell r="E45" t="str">
            <v>+</v>
          </cell>
          <cell r="F45" t="str">
            <v>в матрице</v>
          </cell>
          <cell r="G45" t="str">
            <v>в матрице</v>
          </cell>
          <cell r="H45" t="str">
            <v>в матрице</v>
          </cell>
          <cell r="I45" t="str">
            <v>6666</v>
          </cell>
          <cell r="J45">
            <v>45</v>
          </cell>
        </row>
        <row r="46">
          <cell r="B46" t="str">
            <v>6683 СЕРВЕЛАТ ЗЕРНИСТЫЙ ПМ в/к в/у 0,35кг  ОСТАНКИНО</v>
          </cell>
          <cell r="C46" t="str">
            <v>шт</v>
          </cell>
          <cell r="D46">
            <v>0.35</v>
          </cell>
          <cell r="E46" t="str">
            <v>+</v>
          </cell>
          <cell r="F46" t="str">
            <v>в матрице</v>
          </cell>
          <cell r="G46" t="str">
            <v>в матрице</v>
          </cell>
          <cell r="H46" t="str">
            <v>в матрице</v>
          </cell>
          <cell r="I46" t="str">
            <v>6683</v>
          </cell>
          <cell r="J46">
            <v>45</v>
          </cell>
        </row>
        <row r="47">
          <cell r="B47" t="str">
            <v>6684 СЕРВЕЛАТ КАРЕЛЬСКИЙ ПМ в/к в/у 0,28кг  ОСТАНКИНО</v>
          </cell>
          <cell r="C47" t="str">
            <v>шт</v>
          </cell>
          <cell r="D47">
            <v>0.28000000000000003</v>
          </cell>
          <cell r="E47" t="str">
            <v>+</v>
          </cell>
          <cell r="F47" t="str">
            <v>в матрице</v>
          </cell>
          <cell r="G47" t="str">
            <v>в матрице</v>
          </cell>
          <cell r="H47" t="str">
            <v>в матрице</v>
          </cell>
          <cell r="I47" t="str">
            <v>6684</v>
          </cell>
          <cell r="J47">
            <v>45</v>
          </cell>
        </row>
        <row r="48">
          <cell r="B48" t="str">
            <v>6689 СЕРВЕЛАТ ОХОТНИЧИЙ ПМ в/к в/у 0,35кг 8шт  ОСТАНКИНО</v>
          </cell>
          <cell r="C48" t="str">
            <v>шт</v>
          </cell>
          <cell r="D48">
            <v>0.35</v>
          </cell>
          <cell r="E48" t="str">
            <v>+</v>
          </cell>
          <cell r="F48" t="str">
            <v>в матрице (5 дн.)</v>
          </cell>
          <cell r="G48" t="str">
            <v>в матрице (5 дн.)</v>
          </cell>
          <cell r="H48" t="str">
            <v>в матрице (5 дн.)</v>
          </cell>
          <cell r="I48" t="str">
            <v>6689</v>
          </cell>
          <cell r="J48">
            <v>45</v>
          </cell>
        </row>
        <row r="49">
          <cell r="B49" t="str">
            <v>6697 СЕРВЕЛАТ ФИНСКИЙ ПМ в/к в/у 0,35кг 8шт  ОСТАНКИНО</v>
          </cell>
          <cell r="C49" t="str">
            <v>шт</v>
          </cell>
          <cell r="D49">
            <v>0.35</v>
          </cell>
          <cell r="E49" t="str">
            <v>+</v>
          </cell>
          <cell r="F49" t="str">
            <v>в матрице (5 дн.)</v>
          </cell>
          <cell r="G49" t="str">
            <v>в матрице (5 дн.)</v>
          </cell>
          <cell r="H49" t="str">
            <v>в матрице (5 дн.)</v>
          </cell>
          <cell r="I49" t="str">
            <v>6697</v>
          </cell>
          <cell r="J49">
            <v>45</v>
          </cell>
        </row>
        <row r="50">
          <cell r="B50" t="str">
            <v>6701 СЕРВЕЛАТ ШВАРЦЕР ПМ в/к в/у 0.28кг 8шт.  ОСТАНКИНО</v>
          </cell>
          <cell r="C50" t="str">
            <v>шт</v>
          </cell>
          <cell r="D50">
            <v>0.28000000000000003</v>
          </cell>
          <cell r="E50" t="str">
            <v>+</v>
          </cell>
          <cell r="F50" t="str">
            <v>в матрице</v>
          </cell>
          <cell r="G50" t="str">
            <v>в матрице</v>
          </cell>
          <cell r="H50" t="str">
            <v>в матрице</v>
          </cell>
          <cell r="I50" t="str">
            <v>6701</v>
          </cell>
          <cell r="J50">
            <v>45</v>
          </cell>
        </row>
        <row r="51">
          <cell r="B51" t="str">
            <v>6713 СОЧНЫЙ ГРИЛЬ ПМ сос п/о мгс 0,41кг 8 шт.  ОСТАНКИНО</v>
          </cell>
          <cell r="C51" t="str">
            <v>шт</v>
          </cell>
          <cell r="D51">
            <v>0.41</v>
          </cell>
          <cell r="E51" t="str">
            <v>+</v>
          </cell>
          <cell r="F51" t="str">
            <v>в матрице</v>
          </cell>
          <cell r="G51" t="str">
            <v>в матрице</v>
          </cell>
          <cell r="H51" t="str">
            <v>в матрице</v>
          </cell>
          <cell r="I51" t="str">
            <v>6713</v>
          </cell>
          <cell r="J51">
            <v>45</v>
          </cell>
        </row>
        <row r="52">
          <cell r="B52" t="str">
            <v>6722 СОЧНЫЕ ПМ сос п/о мгс 0,41кг 10шт  ОСТАНКИНО</v>
          </cell>
          <cell r="C52" t="str">
            <v>шт</v>
          </cell>
          <cell r="D52">
            <v>0.41</v>
          </cell>
          <cell r="E52" t="str">
            <v>+</v>
          </cell>
          <cell r="F52" t="str">
            <v>в матрице (5 дн.)</v>
          </cell>
          <cell r="G52" t="str">
            <v>в матрице (5 дн.)</v>
          </cell>
          <cell r="H52" t="str">
            <v>в матрице (5 дн.)</v>
          </cell>
          <cell r="I52" t="str">
            <v>6722</v>
          </cell>
          <cell r="J52">
            <v>45</v>
          </cell>
        </row>
        <row r="53">
          <cell r="B53" t="str">
            <v>6726 СЛИВОЧНЫЕ ПМ сос п/о мгс 0,41кг 10шт  Останкино</v>
          </cell>
          <cell r="C53" t="str">
            <v>шт</v>
          </cell>
          <cell r="D53">
            <v>0.41</v>
          </cell>
          <cell r="E53" t="str">
            <v>+</v>
          </cell>
          <cell r="F53" t="str">
            <v>в матрице</v>
          </cell>
          <cell r="G53" t="str">
            <v>в матрице</v>
          </cell>
          <cell r="H53" t="str">
            <v>в матрице</v>
          </cell>
          <cell r="I53" t="str">
            <v>6726</v>
          </cell>
          <cell r="J53">
            <v>45</v>
          </cell>
        </row>
        <row r="54">
          <cell r="B54" t="str">
            <v>6759 МОЛОЧНЫЕ ГОСТ сос ц/о мгс 0,4кг 7 шт  Останкино</v>
          </cell>
          <cell r="C54" t="str">
            <v>шт</v>
          </cell>
          <cell r="D54">
            <v>0.4</v>
          </cell>
          <cell r="E54" t="str">
            <v>+</v>
          </cell>
          <cell r="F54" t="str">
            <v>в матрице</v>
          </cell>
          <cell r="G54" t="str">
            <v>в матрице</v>
          </cell>
          <cell r="H54" t="str">
            <v>в матрице</v>
          </cell>
          <cell r="I54" t="str">
            <v>6759</v>
          </cell>
          <cell r="J54">
            <v>30</v>
          </cell>
        </row>
        <row r="55">
          <cell r="B55" t="str">
            <v>6761 МОЛОЧНЫЕ ГОСТ сос ц/о мгс 1*4  Останкино</v>
          </cell>
          <cell r="C55" t="str">
            <v>кг</v>
          </cell>
          <cell r="D55">
            <v>1</v>
          </cell>
          <cell r="E55" t="str">
            <v>+</v>
          </cell>
          <cell r="F55" t="str">
            <v>в матрице</v>
          </cell>
          <cell r="G55" t="str">
            <v>в матрице</v>
          </cell>
          <cell r="H55" t="str">
            <v>в матрице</v>
          </cell>
          <cell r="I55" t="str">
            <v>6761</v>
          </cell>
          <cell r="J55">
            <v>30</v>
          </cell>
        </row>
        <row r="56">
          <cell r="B56" t="str">
            <v>6762 СЛИВОЧНЫЕ сос ц/о мгс 0,41кг 8шт  Останкино</v>
          </cell>
          <cell r="C56" t="str">
            <v>шт</v>
          </cell>
          <cell r="D56">
            <v>0.41</v>
          </cell>
          <cell r="E56" t="str">
            <v>+</v>
          </cell>
          <cell r="F56" t="str">
            <v>в матрице</v>
          </cell>
          <cell r="G56" t="str">
            <v>в матрице</v>
          </cell>
          <cell r="H56" t="str">
            <v>в матрице</v>
          </cell>
          <cell r="I56" t="str">
            <v>6762</v>
          </cell>
          <cell r="J56">
            <v>45</v>
          </cell>
        </row>
        <row r="57">
          <cell r="B57" t="str">
            <v>6764 СЛИИВОЧНЫЕ сос ц/о мгс 1*4  Останкино</v>
          </cell>
          <cell r="C57" t="str">
            <v>кг</v>
          </cell>
          <cell r="D57">
            <v>1</v>
          </cell>
          <cell r="E57" t="str">
            <v>+</v>
          </cell>
          <cell r="F57" t="str">
            <v>в матрице</v>
          </cell>
          <cell r="G57" t="str">
            <v>в матрице</v>
          </cell>
          <cell r="H57" t="str">
            <v>в матрице</v>
          </cell>
          <cell r="I57" t="str">
            <v>6764</v>
          </cell>
          <cell r="J57">
            <v>45</v>
          </cell>
        </row>
        <row r="58">
          <cell r="B58" t="str">
            <v>6765 РУБЛЕНЫЕ сос ц/о мгс 0,36кг 6шт  Останкино</v>
          </cell>
          <cell r="C58" t="str">
            <v>шт</v>
          </cell>
          <cell r="D58">
            <v>0.36</v>
          </cell>
          <cell r="E58" t="str">
            <v>+</v>
          </cell>
          <cell r="F58" t="str">
            <v>в матрице</v>
          </cell>
          <cell r="G58" t="str">
            <v>в матрице</v>
          </cell>
          <cell r="H58" t="str">
            <v>в матрице</v>
          </cell>
          <cell r="I58" t="str">
            <v>6765</v>
          </cell>
          <cell r="J58">
            <v>45</v>
          </cell>
        </row>
        <row r="59">
          <cell r="B59" t="str">
            <v>6767 РУБЛЕНЫЕ сос ц/о мгс 1*4  Останкино</v>
          </cell>
          <cell r="C59" t="str">
            <v>кг</v>
          </cell>
          <cell r="D59">
            <v>1</v>
          </cell>
          <cell r="E59" t="str">
            <v>+</v>
          </cell>
          <cell r="F59" t="str">
            <v>в матрице</v>
          </cell>
          <cell r="G59" t="str">
            <v>в матрице</v>
          </cell>
          <cell r="H59" t="str">
            <v>в матрице</v>
          </cell>
          <cell r="I59" t="str">
            <v>6767</v>
          </cell>
          <cell r="J59">
            <v>45</v>
          </cell>
        </row>
        <row r="60">
          <cell r="B60" t="str">
            <v>6768 С СЫРОМ сос ц/о мгс 0,41кг 6шт  Останкино</v>
          </cell>
          <cell r="C60" t="str">
            <v>шт</v>
          </cell>
          <cell r="D60">
            <v>0.41</v>
          </cell>
          <cell r="E60" t="str">
            <v>+</v>
          </cell>
          <cell r="F60" t="str">
            <v>в матрице</v>
          </cell>
          <cell r="G60" t="str">
            <v>в матрице</v>
          </cell>
          <cell r="H60" t="str">
            <v>в матрице</v>
          </cell>
          <cell r="I60" t="str">
            <v>6768</v>
          </cell>
          <cell r="J60">
            <v>45</v>
          </cell>
        </row>
        <row r="61">
          <cell r="B61" t="str">
            <v>6770 ИСПАНСКИЕ сос ц/о мгс 0,41кг 6шт  Останкино</v>
          </cell>
          <cell r="C61" t="str">
            <v>шт</v>
          </cell>
          <cell r="D61">
            <v>0.41</v>
          </cell>
          <cell r="E61" t="str">
            <v>+</v>
          </cell>
          <cell r="F61" t="str">
            <v>в матрице</v>
          </cell>
          <cell r="G61" t="str">
            <v>в матрице</v>
          </cell>
          <cell r="H61" t="str">
            <v>в матрице</v>
          </cell>
          <cell r="I61" t="str">
            <v>6770</v>
          </cell>
          <cell r="J61">
            <v>45</v>
          </cell>
        </row>
        <row r="62">
          <cell r="B62" t="str">
            <v>6773 САЛЯМИ Папа может п/к в/у 0,28кг 8шт  Останкино</v>
          </cell>
          <cell r="C62" t="str">
            <v>шт</v>
          </cell>
          <cell r="D62">
            <v>0.28000000000000003</v>
          </cell>
          <cell r="E62" t="str">
            <v>+</v>
          </cell>
          <cell r="F62" t="str">
            <v>в матрице</v>
          </cell>
          <cell r="G62" t="str">
            <v>в матрице</v>
          </cell>
          <cell r="H62" t="str">
            <v>в матрице</v>
          </cell>
          <cell r="I62" t="str">
            <v>6773</v>
          </cell>
          <cell r="J62">
            <v>45</v>
          </cell>
        </row>
        <row r="63">
          <cell r="B63" t="str">
            <v>6776 ХОТ-ДОГ Папа может сос п/о мгс 0,35кг  Останкино</v>
          </cell>
          <cell r="C63" t="str">
            <v>шт</v>
          </cell>
          <cell r="D63">
            <v>0.35</v>
          </cell>
          <cell r="E63" t="str">
            <v>+</v>
          </cell>
          <cell r="F63" t="str">
            <v>в матрице</v>
          </cell>
          <cell r="G63" t="str">
            <v>в матрице</v>
          </cell>
          <cell r="H63" t="str">
            <v>в матрице</v>
          </cell>
          <cell r="I63" t="str">
            <v>6776</v>
          </cell>
          <cell r="J63">
            <v>45</v>
          </cell>
        </row>
        <row r="64">
          <cell r="B64" t="str">
            <v>6777 МЯСНЫЕ С ГОВЯДИНОЙ ПМ сос п/о мгс 0,4кг  Останкино</v>
          </cell>
          <cell r="C64" t="str">
            <v>шт</v>
          </cell>
          <cell r="D64">
            <v>0.4</v>
          </cell>
          <cell r="E64" t="str">
            <v>+</v>
          </cell>
          <cell r="F64" t="str">
            <v>в матрице</v>
          </cell>
          <cell r="G64" t="str">
            <v>в матрице</v>
          </cell>
          <cell r="H64" t="str">
            <v>в матрице</v>
          </cell>
          <cell r="I64" t="str">
            <v>6777</v>
          </cell>
          <cell r="J64">
            <v>45</v>
          </cell>
        </row>
        <row r="65">
          <cell r="B65" t="str">
            <v>6780 ЛАДОЖСКАЯ с/к в/у 0,5кг 8шт  Останкино</v>
          </cell>
          <cell r="C65" t="str">
            <v>шт</v>
          </cell>
          <cell r="D65">
            <v>0.5</v>
          </cell>
          <cell r="E65" t="str">
            <v>+</v>
          </cell>
          <cell r="F65" t="str">
            <v>в матрице</v>
          </cell>
          <cell r="G65" t="str">
            <v>в матрице</v>
          </cell>
          <cell r="H65" t="str">
            <v>в матрице</v>
          </cell>
          <cell r="I65" t="str">
            <v>6780</v>
          </cell>
          <cell r="J65">
            <v>120</v>
          </cell>
        </row>
        <row r="66">
          <cell r="B66" t="str">
            <v>6790 СЕРВЕЛАТ ЕВРОПЕЙСКИЙ в/к в/у  Останкино</v>
          </cell>
          <cell r="C66" t="str">
            <v>кг</v>
          </cell>
          <cell r="D66">
            <v>1</v>
          </cell>
          <cell r="E66" t="str">
            <v>+</v>
          </cell>
          <cell r="F66" t="str">
            <v>в матрице</v>
          </cell>
          <cell r="G66" t="str">
            <v>в матрице</v>
          </cell>
          <cell r="H66" t="str">
            <v>в матрице</v>
          </cell>
          <cell r="I66" t="str">
            <v>6790</v>
          </cell>
          <cell r="J66">
            <v>45</v>
          </cell>
        </row>
        <row r="67">
          <cell r="B67" t="str">
            <v>6791 СЕРВЕЛАТ ПРЕМИУМ в/к в/у 0,33кг 8шт  Останкино</v>
          </cell>
          <cell r="C67" t="str">
            <v>шт</v>
          </cell>
          <cell r="D67">
            <v>0.33</v>
          </cell>
          <cell r="E67" t="str">
            <v>+</v>
          </cell>
          <cell r="F67" t="str">
            <v>в матрице</v>
          </cell>
          <cell r="G67" t="str">
            <v>в матрице</v>
          </cell>
          <cell r="H67" t="str">
            <v>в матрице</v>
          </cell>
          <cell r="I67" t="str">
            <v>6791</v>
          </cell>
          <cell r="J67">
            <v>45</v>
          </cell>
        </row>
        <row r="68">
          <cell r="B68" t="str">
            <v>6792 СЕРВЕЛАТ ПРЕМИУМ в/к в/у  Останкино</v>
          </cell>
          <cell r="C68" t="str">
            <v>кг</v>
          </cell>
          <cell r="D68">
            <v>1</v>
          </cell>
          <cell r="E68" t="str">
            <v>+</v>
          </cell>
          <cell r="F68" t="str">
            <v>в матрице</v>
          </cell>
          <cell r="G68" t="str">
            <v>в матрице</v>
          </cell>
          <cell r="H68" t="str">
            <v>в матрице</v>
          </cell>
          <cell r="I68" t="str">
            <v>6792</v>
          </cell>
          <cell r="J68">
            <v>45</v>
          </cell>
        </row>
        <row r="69">
          <cell r="B69" t="str">
            <v>6793 БАЛЫКОВАЯ в/к в/у 0,33кг 8шт  Останкино</v>
          </cell>
          <cell r="C69" t="str">
            <v>шт</v>
          </cell>
          <cell r="D69">
            <v>0.33</v>
          </cell>
          <cell r="E69" t="str">
            <v>+</v>
          </cell>
          <cell r="F69" t="str">
            <v>в матрице</v>
          </cell>
          <cell r="G69" t="str">
            <v>в матрице</v>
          </cell>
          <cell r="H69" t="str">
            <v>в матрице</v>
          </cell>
          <cell r="I69" t="str">
            <v>6793</v>
          </cell>
          <cell r="J69">
            <v>45</v>
          </cell>
        </row>
        <row r="70">
          <cell r="B70" t="str">
            <v>6794 БАЛЫКОВАЯ в/к в/у  Останкино</v>
          </cell>
          <cell r="C70" t="str">
            <v>кг</v>
          </cell>
          <cell r="D70">
            <v>1</v>
          </cell>
          <cell r="E70" t="str">
            <v>+</v>
          </cell>
          <cell r="F70" t="str">
            <v>в матрице</v>
          </cell>
          <cell r="G70" t="str">
            <v>в матрице</v>
          </cell>
          <cell r="H70" t="str">
            <v>в матрице</v>
          </cell>
          <cell r="I70" t="str">
            <v>6794</v>
          </cell>
          <cell r="J70">
            <v>45</v>
          </cell>
        </row>
        <row r="71">
          <cell r="B71" t="str">
            <v>6795 ОСТАНКИНСКАЯ в/к в/у 0,33кг 8шт  Останкино</v>
          </cell>
          <cell r="C71" t="str">
            <v>шт</v>
          </cell>
          <cell r="D71">
            <v>0.33</v>
          </cell>
          <cell r="E71" t="str">
            <v>+</v>
          </cell>
          <cell r="F71" t="str">
            <v>в матрице</v>
          </cell>
          <cell r="G71" t="str">
            <v>в матрице</v>
          </cell>
          <cell r="H71" t="str">
            <v>в матрице</v>
          </cell>
          <cell r="I71" t="str">
            <v>6795</v>
          </cell>
          <cell r="J71">
            <v>45</v>
          </cell>
        </row>
        <row r="72">
          <cell r="B72" t="str">
            <v>6796 ОСТАНКИНСКАЯ в/к в/у  Останкино</v>
          </cell>
          <cell r="C72" t="str">
            <v>кг</v>
          </cell>
          <cell r="D72">
            <v>1</v>
          </cell>
          <cell r="E72" t="str">
            <v>+</v>
          </cell>
          <cell r="F72" t="str">
            <v>в матрице</v>
          </cell>
          <cell r="G72" t="str">
            <v>в матрице</v>
          </cell>
          <cell r="H72" t="str">
            <v>в матрице</v>
          </cell>
          <cell r="I72" t="str">
            <v>6796</v>
          </cell>
          <cell r="J72">
            <v>45</v>
          </cell>
        </row>
        <row r="73">
          <cell r="B73" t="str">
            <v>6803 ВЕНСКАЯ САЛЯМИ п/к в/у 0,66кг 8шт  Останкино</v>
          </cell>
          <cell r="C73" t="str">
            <v>шт</v>
          </cell>
          <cell r="D73">
            <v>0.66</v>
          </cell>
          <cell r="E73" t="str">
            <v>+</v>
          </cell>
          <cell r="F73" t="str">
            <v>в матрице</v>
          </cell>
          <cell r="G73" t="str">
            <v>в матрице</v>
          </cell>
          <cell r="H73" t="str">
            <v>в матрице</v>
          </cell>
          <cell r="I73" t="str">
            <v>6803</v>
          </cell>
          <cell r="J73">
            <v>45</v>
          </cell>
        </row>
        <row r="74">
          <cell r="B74" t="str">
            <v>6804 СЕРВЕЛАТ КРЕМЛЕВСКИЙ в/к в/у 0,66кг 8шт  Останкино</v>
          </cell>
          <cell r="C74" t="str">
            <v>шт</v>
          </cell>
          <cell r="D74">
            <v>0.66</v>
          </cell>
          <cell r="E74" t="str">
            <v>+</v>
          </cell>
          <cell r="F74" t="str">
            <v>в матрице</v>
          </cell>
          <cell r="G74" t="str">
            <v>в матрице</v>
          </cell>
          <cell r="H74" t="str">
            <v>в матрице</v>
          </cell>
          <cell r="I74" t="str">
            <v>6804</v>
          </cell>
          <cell r="J74">
            <v>45</v>
          </cell>
        </row>
        <row r="75">
          <cell r="B75" t="str">
            <v>6806 СЕРВЕЛАТ ЕВРОПЕЙСКИЙ в/к в/у 0,66кг 8шт  Останкино</v>
          </cell>
          <cell r="C75" t="str">
            <v>шт</v>
          </cell>
          <cell r="D75">
            <v>0.66</v>
          </cell>
          <cell r="E75" t="str">
            <v>+</v>
          </cell>
          <cell r="F75" t="str">
            <v>в матрице</v>
          </cell>
          <cell r="G75" t="str">
            <v>в матрице</v>
          </cell>
          <cell r="H75" t="str">
            <v>в матрице</v>
          </cell>
          <cell r="I75" t="str">
            <v>6806</v>
          </cell>
          <cell r="J75">
            <v>45</v>
          </cell>
        </row>
        <row r="76">
          <cell r="B76" t="str">
            <v>6807 СЕРВЕЛАТ ЕВРОПЕЙСКИЙ в/к в/у 0,33кг 8шт  Останкино</v>
          </cell>
          <cell r="C76" t="str">
            <v>шт</v>
          </cell>
          <cell r="D76">
            <v>0.33</v>
          </cell>
          <cell r="E76" t="str">
            <v>+</v>
          </cell>
          <cell r="F76" t="str">
            <v>в матрице</v>
          </cell>
          <cell r="G76" t="str">
            <v>в матрице</v>
          </cell>
          <cell r="H76" t="str">
            <v>в матрице</v>
          </cell>
          <cell r="I76" t="str">
            <v>6807</v>
          </cell>
          <cell r="J76">
            <v>45</v>
          </cell>
        </row>
        <row r="77">
          <cell r="B77" t="str">
            <v>6822 ИЗ ОТБОРНОГО МЯСА ПМ сос п/о мгс 0,36кг  Останкино</v>
          </cell>
          <cell r="C77" t="str">
            <v>шт</v>
          </cell>
          <cell r="D77">
            <v>0.36</v>
          </cell>
          <cell r="E77" t="str">
            <v>+</v>
          </cell>
          <cell r="F77" t="str">
            <v>в матрице</v>
          </cell>
          <cell r="G77" t="str">
            <v>в матрице</v>
          </cell>
          <cell r="H77" t="str">
            <v>в матрице</v>
          </cell>
          <cell r="I77" t="str">
            <v>6822</v>
          </cell>
          <cell r="J77">
            <v>45</v>
          </cell>
        </row>
        <row r="78">
          <cell r="B78" t="str">
            <v>6826 МЯСНОЙ пашт п/о 1/150 12шт  Останкино</v>
          </cell>
          <cell r="C78" t="str">
            <v>шт</v>
          </cell>
          <cell r="D78">
            <v>0.15</v>
          </cell>
          <cell r="E78" t="str">
            <v>+</v>
          </cell>
          <cell r="F78" t="str">
            <v>в матрице</v>
          </cell>
          <cell r="G78" t="str">
            <v>в матрице</v>
          </cell>
          <cell r="H78" t="str">
            <v>в матрице</v>
          </cell>
          <cell r="I78" t="str">
            <v>6826</v>
          </cell>
          <cell r="J78">
            <v>60</v>
          </cell>
        </row>
        <row r="79">
          <cell r="B79" t="str">
            <v>6827 НЕЖНЫЙ пашт п/о 1/150 12шт  Останкино</v>
          </cell>
          <cell r="C79" t="str">
            <v>шт</v>
          </cell>
          <cell r="D79">
            <v>0.15</v>
          </cell>
          <cell r="E79" t="str">
            <v>+</v>
          </cell>
          <cell r="F79" t="str">
            <v>в матрице</v>
          </cell>
          <cell r="G79" t="str">
            <v>в матрице</v>
          </cell>
          <cell r="H79" t="str">
            <v>в матрице</v>
          </cell>
          <cell r="I79" t="str">
            <v>6827</v>
          </cell>
          <cell r="J79">
            <v>60</v>
          </cell>
        </row>
        <row r="80">
          <cell r="B80" t="str">
            <v>6828 ПЕЧЕНОЧНЫЙ пашт п/о 1/150 12шт  Останкино</v>
          </cell>
          <cell r="C80" t="str">
            <v>шт</v>
          </cell>
          <cell r="D80">
            <v>0.15</v>
          </cell>
          <cell r="E80" t="str">
            <v>+</v>
          </cell>
          <cell r="F80" t="str">
            <v>в матрице</v>
          </cell>
          <cell r="G80" t="str">
            <v>в матрице</v>
          </cell>
          <cell r="H80" t="str">
            <v>в матрице</v>
          </cell>
          <cell r="I80" t="str">
            <v>6828</v>
          </cell>
          <cell r="J80">
            <v>60</v>
          </cell>
        </row>
        <row r="81">
          <cell r="B81" t="str">
            <v>6829  МОЛОЧНЫЕ КЛАССИЧЕСКИЕ сос п/о мгс 2*4 С  Останккино</v>
          </cell>
          <cell r="C81" t="str">
            <v>кг</v>
          </cell>
          <cell r="D81">
            <v>1</v>
          </cell>
          <cell r="E81" t="str">
            <v>+</v>
          </cell>
          <cell r="F81" t="str">
            <v>в матрице (5 дн.)</v>
          </cell>
          <cell r="G81" t="str">
            <v>в матрице (5 дн.)</v>
          </cell>
          <cell r="H81" t="str">
            <v>в матрице (5 дн.)</v>
          </cell>
          <cell r="I81" t="str">
            <v>6829</v>
          </cell>
          <cell r="J81">
            <v>45</v>
          </cell>
        </row>
        <row r="82">
          <cell r="B82" t="str">
            <v>6834 ПОСОЛЬСКАЯ с/к с/н в/у 1/100 10шт  Останкино</v>
          </cell>
          <cell r="C82" t="str">
            <v>шт</v>
          </cell>
          <cell r="D82">
            <v>0.1</v>
          </cell>
          <cell r="E82" t="str">
            <v>+</v>
          </cell>
          <cell r="F82" t="str">
            <v>в матрице</v>
          </cell>
          <cell r="G82" t="str">
            <v>в матрице</v>
          </cell>
          <cell r="H82" t="str">
            <v>в матрице</v>
          </cell>
          <cell r="I82" t="str">
            <v>6834</v>
          </cell>
          <cell r="J82">
            <v>60</v>
          </cell>
        </row>
        <row r="83">
          <cell r="B83" t="str">
            <v>6853 МОЛОЧНЫЕ ПРЕМИУМ ПМ сос п/о мгс 1*6  Останкино</v>
          </cell>
          <cell r="C83" t="str">
            <v>кг</v>
          </cell>
          <cell r="D83">
            <v>1</v>
          </cell>
          <cell r="E83" t="str">
            <v>+</v>
          </cell>
          <cell r="F83" t="str">
            <v>в матрице</v>
          </cell>
          <cell r="G83" t="str">
            <v>в матрице</v>
          </cell>
          <cell r="H83" t="str">
            <v>в матрице</v>
          </cell>
          <cell r="I83" t="str">
            <v>6853</v>
          </cell>
          <cell r="J83">
            <v>45</v>
          </cell>
        </row>
        <row r="84">
          <cell r="B84" t="str">
            <v>6861 ДОМАШНИЙ РЕЦЕПТ Коровино вар п/о  Останкино</v>
          </cell>
          <cell r="C84" t="str">
            <v>кг</v>
          </cell>
          <cell r="D84">
            <v>1</v>
          </cell>
          <cell r="E84" t="str">
            <v>+</v>
          </cell>
          <cell r="F84" t="str">
            <v>в матрице (5 дн.)</v>
          </cell>
          <cell r="G84" t="str">
            <v>в матрице</v>
          </cell>
          <cell r="H84" t="str">
            <v>в матрице (5 дн.)</v>
          </cell>
          <cell r="I84" t="str">
            <v>6861</v>
          </cell>
          <cell r="J84">
            <v>60</v>
          </cell>
        </row>
        <row r="85">
          <cell r="B85" t="str">
            <v>6862 ДОМАШНИЙ РЕЦЕПТ СО ШПИК. Коровино вар п/о  Останкино</v>
          </cell>
          <cell r="C85" t="str">
            <v>кг</v>
          </cell>
          <cell r="D85">
            <v>1</v>
          </cell>
          <cell r="E85" t="str">
            <v>+</v>
          </cell>
          <cell r="F85" t="str">
            <v>в матрице (5 дн.)</v>
          </cell>
          <cell r="G85" t="str">
            <v>в матрице</v>
          </cell>
          <cell r="H85" t="str">
            <v>в матрице (5 дн.)</v>
          </cell>
          <cell r="I85" t="str">
            <v>6862</v>
          </cell>
          <cell r="J85">
            <v>60</v>
          </cell>
        </row>
        <row r="86">
          <cell r="B86" t="str">
            <v>6865 ВЕТЧ.НЕЖНАЯ Коровино п/о  Останкино</v>
          </cell>
          <cell r="C86" t="str">
            <v>кг</v>
          </cell>
          <cell r="D86">
            <v>1</v>
          </cell>
          <cell r="E86" t="str">
            <v>+</v>
          </cell>
          <cell r="F86" t="str">
            <v>в матрице (6 дн.)</v>
          </cell>
          <cell r="G86" t="str">
            <v>в матрице (6 дн.)</v>
          </cell>
          <cell r="H86" t="str">
            <v>в матрице (6 дн.)</v>
          </cell>
          <cell r="I86" t="str">
            <v>6865</v>
          </cell>
          <cell r="J86">
            <v>60</v>
          </cell>
        </row>
        <row r="87">
          <cell r="B87" t="str">
            <v>6868 МОЛОЧНЫЕ ПРЕМИУМ ПМ сос п/о мгс 2*4  Останкино</v>
          </cell>
          <cell r="C87" t="str">
            <v>кг</v>
          </cell>
          <cell r="D87">
            <v>1</v>
          </cell>
          <cell r="E87" t="str">
            <v>+</v>
          </cell>
          <cell r="F87" t="str">
            <v>в матрице</v>
          </cell>
          <cell r="G87" t="str">
            <v>в матрице</v>
          </cell>
          <cell r="H87" t="str">
            <v>в матрице</v>
          </cell>
          <cell r="I87" t="str">
            <v>6868</v>
          </cell>
          <cell r="J87">
            <v>45</v>
          </cell>
        </row>
        <row r="88">
          <cell r="B88" t="str">
            <v>6919 БЕКОН Останкино с/к с/н в/у 1/180 10шт  Останкино</v>
          </cell>
          <cell r="C88" t="str">
            <v>шт</v>
          </cell>
          <cell r="D88">
            <v>0.18</v>
          </cell>
          <cell r="E88" t="str">
            <v>+</v>
          </cell>
          <cell r="F88" t="str">
            <v>в матрице</v>
          </cell>
          <cell r="G88" t="str">
            <v>в матрице</v>
          </cell>
          <cell r="H88" t="str">
            <v>в матрице</v>
          </cell>
          <cell r="I88" t="str">
            <v>6919</v>
          </cell>
          <cell r="J8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4" sqref="I4"/>
    </sheetView>
  </sheetViews>
  <sheetFormatPr defaultRowHeight="15" x14ac:dyDescent="0.25"/>
  <cols>
    <col min="1" max="1" width="60" customWidth="1"/>
    <col min="2" max="2" width="2.85546875" customWidth="1"/>
    <col min="3" max="6" width="4.85546875" customWidth="1"/>
    <col min="7" max="7" width="4.85546875" style="8" customWidth="1"/>
    <col min="8" max="8" width="4.85546875" style="19" customWidth="1"/>
    <col min="9" max="9" width="15.28515625" customWidth="1"/>
    <col min="10" max="11" width="5.28515625" customWidth="1"/>
    <col min="12" max="14" width="0.7109375" customWidth="1"/>
    <col min="15" max="17" width="5.28515625" customWidth="1"/>
    <col min="18" max="18" width="21.28515625" customWidth="1"/>
    <col min="19" max="20" width="5.140625" customWidth="1"/>
    <col min="21" max="25" width="6.140625" customWidth="1"/>
    <col min="26" max="26" width="39.710937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17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6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366.02000000000004</v>
      </c>
      <c r="F5" s="4">
        <f>SUM(F6:F485)</f>
        <v>945.07</v>
      </c>
      <c r="G5" s="6"/>
      <c r="H5" s="16"/>
      <c r="I5" s="1"/>
      <c r="J5" s="4">
        <f t="shared" ref="J5:Q5" si="0">SUM(J6:J485)</f>
        <v>474.3</v>
      </c>
      <c r="K5" s="4">
        <f t="shared" si="0"/>
        <v>-108.28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73.204000000000008</v>
      </c>
      <c r="P5" s="4">
        <f t="shared" si="0"/>
        <v>476.01420000000007</v>
      </c>
      <c r="Q5" s="4">
        <f t="shared" si="0"/>
        <v>0</v>
      </c>
      <c r="R5" s="1"/>
      <c r="S5" s="1"/>
      <c r="T5" s="1"/>
      <c r="U5" s="4">
        <f>SUM(U6:U485)</f>
        <v>65.129000000000005</v>
      </c>
      <c r="V5" s="4">
        <f>SUM(V6:V485)</f>
        <v>84.517200000000003</v>
      </c>
      <c r="W5" s="4">
        <f>SUM(W6:W485)</f>
        <v>75.152200000000022</v>
      </c>
      <c r="X5" s="4">
        <f>SUM(X6:X485)</f>
        <v>47.620000000000005</v>
      </c>
      <c r="Y5" s="4">
        <f>SUM(Y6:Y485)</f>
        <v>77.24499999999999</v>
      </c>
      <c r="Z5" s="1"/>
      <c r="AA5" s="4">
        <f>SUM(AA6:AA485)</f>
        <v>458.31420000000008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/>
      <c r="E6" s="10"/>
      <c r="F6" s="10"/>
      <c r="G6" s="11">
        <v>0</v>
      </c>
      <c r="H6" s="18">
        <f>VLOOKUP(A6,[1]Лист1!$B:$J,9,0)</f>
        <v>60</v>
      </c>
      <c r="I6" s="11" t="str">
        <f>VLOOKUP(A6,[1]Лист1!$B:$F,5,0)</f>
        <v>в матрице</v>
      </c>
      <c r="J6" s="10"/>
      <c r="K6" s="10">
        <f t="shared" ref="K6:K29" si="1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/>
      <c r="T6" s="10"/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 t="s">
        <v>32</v>
      </c>
      <c r="AA6" s="10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33</v>
      </c>
      <c r="B7" s="10" t="s">
        <v>34</v>
      </c>
      <c r="C7" s="10"/>
      <c r="D7" s="10"/>
      <c r="E7" s="10"/>
      <c r="F7" s="10"/>
      <c r="G7" s="11">
        <v>0</v>
      </c>
      <c r="H7" s="18">
        <f>VLOOKUP(A7,[1]Лист1!$B:$J,9,0)</f>
        <v>120</v>
      </c>
      <c r="I7" s="11" t="str">
        <f>VLOOKUP(A7,[1]Лист1!$B:$F,5,0)</f>
        <v>в матрице</v>
      </c>
      <c r="J7" s="10"/>
      <c r="K7" s="10">
        <f t="shared" si="1"/>
        <v>0</v>
      </c>
      <c r="L7" s="10"/>
      <c r="M7" s="10"/>
      <c r="N7" s="10"/>
      <c r="O7" s="10">
        <f t="shared" ref="O7:O58" si="2">E7/5</f>
        <v>0</v>
      </c>
      <c r="P7" s="12"/>
      <c r="Q7" s="12"/>
      <c r="R7" s="10"/>
      <c r="S7" s="10"/>
      <c r="T7" s="10"/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32</v>
      </c>
      <c r="AA7" s="10">
        <f t="shared" ref="AA7:AA58" si="3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34</v>
      </c>
      <c r="C8" s="1">
        <v>91.120999999999995</v>
      </c>
      <c r="D8" s="1">
        <v>94.483999999999995</v>
      </c>
      <c r="E8" s="1">
        <v>24.635000000000002</v>
      </c>
      <c r="F8" s="1">
        <v>75.927999999999997</v>
      </c>
      <c r="G8" s="6">
        <v>1</v>
      </c>
      <c r="H8" s="16">
        <f>VLOOKUP(A8,[1]Лист1!$B:$J,9,0)</f>
        <v>45</v>
      </c>
      <c r="I8" s="6" t="str">
        <f>VLOOKUP(A8,[1]Лист1!$B:$F,5,0)</f>
        <v>в матрице (5 дн.)</v>
      </c>
      <c r="J8" s="1">
        <v>36</v>
      </c>
      <c r="K8" s="1">
        <f t="shared" si="1"/>
        <v>-11.364999999999998</v>
      </c>
      <c r="L8" s="1"/>
      <c r="M8" s="1"/>
      <c r="N8" s="1"/>
      <c r="O8" s="1">
        <f t="shared" si="2"/>
        <v>4.9270000000000005</v>
      </c>
      <c r="P8" s="5"/>
      <c r="Q8" s="5"/>
      <c r="R8" s="1"/>
      <c r="S8" s="1">
        <f>(F8+P8)/O8</f>
        <v>15.41059468236249</v>
      </c>
      <c r="T8" s="1">
        <f>F8/O8</f>
        <v>15.41059468236249</v>
      </c>
      <c r="U8" s="1">
        <v>4.0780000000000003</v>
      </c>
      <c r="V8" s="1">
        <v>4.8667999999999996</v>
      </c>
      <c r="W8" s="1">
        <v>8.1278000000000006</v>
      </c>
      <c r="X8" s="1">
        <v>0.40679999999999988</v>
      </c>
      <c r="Y8" s="1">
        <v>0.80059999999999998</v>
      </c>
      <c r="Z8" s="13" t="s">
        <v>36</v>
      </c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>
        <v>204.029</v>
      </c>
      <c r="D9" s="1"/>
      <c r="E9" s="1">
        <v>83.298000000000002</v>
      </c>
      <c r="F9" s="1">
        <v>96.602999999999994</v>
      </c>
      <c r="G9" s="6">
        <v>1</v>
      </c>
      <c r="H9" s="16">
        <f>VLOOKUP(A9,[1]Лист1!$B:$J,9,0)</f>
        <v>60</v>
      </c>
      <c r="I9" s="6" t="str">
        <f>VLOOKUP(A9,[1]Лист1!$B:$F,5,0)</f>
        <v>в матрице (6 дн.)</v>
      </c>
      <c r="J9" s="1">
        <v>81.7</v>
      </c>
      <c r="K9" s="1">
        <f t="shared" si="1"/>
        <v>1.597999999999999</v>
      </c>
      <c r="L9" s="1"/>
      <c r="M9" s="1"/>
      <c r="N9" s="1"/>
      <c r="O9" s="1">
        <f t="shared" si="2"/>
        <v>16.659600000000001</v>
      </c>
      <c r="P9" s="5">
        <f>14*O9-F9</f>
        <v>136.63140000000004</v>
      </c>
      <c r="Q9" s="5"/>
      <c r="R9" s="1"/>
      <c r="S9" s="1">
        <f>(F9+P9)/O9</f>
        <v>14.000000000000002</v>
      </c>
      <c r="T9" s="1">
        <f>F9/O9</f>
        <v>5.798638622776056</v>
      </c>
      <c r="U9" s="1">
        <v>9.3415999999999997</v>
      </c>
      <c r="V9" s="1">
        <v>6.5096000000000007</v>
      </c>
      <c r="W9" s="1">
        <v>21.494800000000001</v>
      </c>
      <c r="X9" s="1">
        <v>5.4307999999999996</v>
      </c>
      <c r="Y9" s="1">
        <v>5.7283999999999997</v>
      </c>
      <c r="Z9" s="1"/>
      <c r="AA9" s="1">
        <f t="shared" si="3"/>
        <v>136.63140000000004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38</v>
      </c>
      <c r="B10" s="10" t="s">
        <v>34</v>
      </c>
      <c r="C10" s="10"/>
      <c r="D10" s="10"/>
      <c r="E10" s="10"/>
      <c r="F10" s="10"/>
      <c r="G10" s="11">
        <v>0</v>
      </c>
      <c r="H10" s="18">
        <f>VLOOKUP(A10,[1]Лист1!$B:$J,9,0)</f>
        <v>120</v>
      </c>
      <c r="I10" s="11" t="str">
        <f>VLOOKUP(A10,[1]Лист1!$B:$F,5,0)</f>
        <v>в матрице</v>
      </c>
      <c r="J10" s="10"/>
      <c r="K10" s="10">
        <f t="shared" si="1"/>
        <v>0</v>
      </c>
      <c r="L10" s="10"/>
      <c r="M10" s="10"/>
      <c r="N10" s="10"/>
      <c r="O10" s="10">
        <f t="shared" si="2"/>
        <v>0</v>
      </c>
      <c r="P10" s="12"/>
      <c r="Q10" s="12"/>
      <c r="R10" s="10"/>
      <c r="S10" s="10"/>
      <c r="T10" s="10"/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32</v>
      </c>
      <c r="AA10" s="10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39</v>
      </c>
      <c r="B11" s="10" t="s">
        <v>34</v>
      </c>
      <c r="C11" s="10"/>
      <c r="D11" s="10"/>
      <c r="E11" s="10"/>
      <c r="F11" s="10"/>
      <c r="G11" s="11">
        <v>0</v>
      </c>
      <c r="H11" s="18">
        <f>VLOOKUP(A11,[1]Лист1!$B:$J,9,0)</f>
        <v>60</v>
      </c>
      <c r="I11" s="11" t="str">
        <f>VLOOKUP(A11,[1]Лист1!$B:$F,5,0)</f>
        <v>в матрице (6 дн.)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0"/>
      <c r="S11" s="10"/>
      <c r="T11" s="10"/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 t="s">
        <v>32</v>
      </c>
      <c r="AA11" s="10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34</v>
      </c>
      <c r="C12" s="1">
        <v>122.801</v>
      </c>
      <c r="D12" s="1"/>
      <c r="E12" s="1">
        <v>78.367000000000004</v>
      </c>
      <c r="F12" s="1">
        <v>21.344000000000001</v>
      </c>
      <c r="G12" s="6">
        <v>1</v>
      </c>
      <c r="H12" s="16">
        <f>VLOOKUP(A12,[1]Лист1!$B:$J,9,0)</f>
        <v>60</v>
      </c>
      <c r="I12" s="6" t="str">
        <f>VLOOKUP(A12,[1]Лист1!$B:$F,5,0)</f>
        <v>в матрице (6 дн.)</v>
      </c>
      <c r="J12" s="1">
        <v>76.900000000000006</v>
      </c>
      <c r="K12" s="1">
        <f t="shared" si="1"/>
        <v>1.4669999999999987</v>
      </c>
      <c r="L12" s="1"/>
      <c r="M12" s="1"/>
      <c r="N12" s="1"/>
      <c r="O12" s="1">
        <f t="shared" si="2"/>
        <v>15.673400000000001</v>
      </c>
      <c r="P12" s="5">
        <f>10*O12-F12</f>
        <v>135.39000000000001</v>
      </c>
      <c r="Q12" s="5"/>
      <c r="R12" s="1"/>
      <c r="S12" s="1">
        <f>(F12+P12)/O12</f>
        <v>10</v>
      </c>
      <c r="T12" s="1">
        <f>F12/O12</f>
        <v>1.3617976954585476</v>
      </c>
      <c r="U12" s="1">
        <v>7.6099999999999994</v>
      </c>
      <c r="V12" s="1">
        <v>8.1074000000000002</v>
      </c>
      <c r="W12" s="1">
        <v>9.1256000000000004</v>
      </c>
      <c r="X12" s="1">
        <v>9.5510000000000002</v>
      </c>
      <c r="Y12" s="1">
        <v>5.6508000000000003</v>
      </c>
      <c r="Z12" s="1"/>
      <c r="AA12" s="1">
        <f t="shared" si="3"/>
        <v>135.39000000000001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41</v>
      </c>
      <c r="B13" s="10" t="s">
        <v>31</v>
      </c>
      <c r="C13" s="10"/>
      <c r="D13" s="10"/>
      <c r="E13" s="10"/>
      <c r="F13" s="10"/>
      <c r="G13" s="11">
        <v>0</v>
      </c>
      <c r="H13" s="18">
        <f>VLOOKUP(A13,[1]Лист1!$B:$J,9,0)</f>
        <v>120</v>
      </c>
      <c r="I13" s="11" t="str">
        <f>VLOOKUP(A13,[1]Лист1!$B:$F,5,0)</f>
        <v>в матрице</v>
      </c>
      <c r="J13" s="10"/>
      <c r="K13" s="10">
        <f t="shared" si="1"/>
        <v>0</v>
      </c>
      <c r="L13" s="10"/>
      <c r="M13" s="10"/>
      <c r="N13" s="10"/>
      <c r="O13" s="10">
        <f t="shared" si="2"/>
        <v>0</v>
      </c>
      <c r="P13" s="12"/>
      <c r="Q13" s="12"/>
      <c r="R13" s="10"/>
      <c r="S13" s="10"/>
      <c r="T13" s="10"/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 t="s">
        <v>32</v>
      </c>
      <c r="AA13" s="10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34</v>
      </c>
      <c r="C14" s="1">
        <v>108.41500000000001</v>
      </c>
      <c r="D14" s="1">
        <v>109.139</v>
      </c>
      <c r="E14" s="1">
        <v>18.466999999999999</v>
      </c>
      <c r="F14" s="1">
        <v>90.671999999999997</v>
      </c>
      <c r="G14" s="6">
        <v>1</v>
      </c>
      <c r="H14" s="16">
        <f>VLOOKUP(A14,[1]Лист1!$B:$J,9,0)</f>
        <v>45</v>
      </c>
      <c r="I14" s="6" t="str">
        <f>VLOOKUP(A14,[1]Лист1!$B:$F,5,0)</f>
        <v>в матрице (5 дн.)</v>
      </c>
      <c r="J14" s="1">
        <v>32.1</v>
      </c>
      <c r="K14" s="1">
        <f t="shared" si="1"/>
        <v>-13.633000000000003</v>
      </c>
      <c r="L14" s="1"/>
      <c r="M14" s="1"/>
      <c r="N14" s="1"/>
      <c r="O14" s="1">
        <f t="shared" si="2"/>
        <v>3.6933999999999996</v>
      </c>
      <c r="P14" s="5"/>
      <c r="Q14" s="5"/>
      <c r="R14" s="1"/>
      <c r="S14" s="1">
        <f>(F14+P14)/O14</f>
        <v>24.549737369361566</v>
      </c>
      <c r="T14" s="1">
        <f>F14/O14</f>
        <v>24.549737369361566</v>
      </c>
      <c r="U14" s="1">
        <v>7.8738000000000001</v>
      </c>
      <c r="V14" s="1">
        <v>2.5209999999999999</v>
      </c>
      <c r="W14" s="1">
        <v>12.5846</v>
      </c>
      <c r="X14" s="1">
        <v>0</v>
      </c>
      <c r="Y14" s="1">
        <v>4.5068000000000001</v>
      </c>
      <c r="Z14" s="13" t="s">
        <v>36</v>
      </c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43</v>
      </c>
      <c r="B15" s="10" t="s">
        <v>34</v>
      </c>
      <c r="C15" s="10"/>
      <c r="D15" s="10"/>
      <c r="E15" s="10"/>
      <c r="F15" s="10"/>
      <c r="G15" s="11">
        <v>0</v>
      </c>
      <c r="H15" s="18">
        <f>VLOOKUP(A15,[1]Лист1!$B:$J,9,0)</f>
        <v>60</v>
      </c>
      <c r="I15" s="11" t="str">
        <f>VLOOKUP(A15,[1]Лист1!$B:$F,5,0)</f>
        <v>в матрице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/>
      <c r="T15" s="10"/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32</v>
      </c>
      <c r="AA15" s="10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44</v>
      </c>
      <c r="B16" s="10" t="s">
        <v>31</v>
      </c>
      <c r="C16" s="10"/>
      <c r="D16" s="10"/>
      <c r="E16" s="10"/>
      <c r="F16" s="10"/>
      <c r="G16" s="11">
        <v>0</v>
      </c>
      <c r="H16" s="18">
        <f>VLOOKUP(A16,[1]Лист1!$B:$J,9,0)</f>
        <v>120</v>
      </c>
      <c r="I16" s="11" t="str">
        <f>VLOOKUP(A16,[1]Лист1!$B:$F,5,0)</f>
        <v>в матрице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0"/>
      <c r="S16" s="10"/>
      <c r="T16" s="10"/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32</v>
      </c>
      <c r="AA16" s="10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34</v>
      </c>
      <c r="C17" s="1">
        <v>140.679</v>
      </c>
      <c r="D17" s="1">
        <v>140.928</v>
      </c>
      <c r="E17" s="1">
        <v>20.193000000000001</v>
      </c>
      <c r="F17" s="1">
        <v>123.241</v>
      </c>
      <c r="G17" s="6">
        <v>1</v>
      </c>
      <c r="H17" s="16">
        <f>VLOOKUP(A17,[1]Лист1!$B:$J,9,0)</f>
        <v>45</v>
      </c>
      <c r="I17" s="6" t="str">
        <f>VLOOKUP(A17,[1]Лист1!$B:$F,5,0)</f>
        <v>в матрице (5 дн.)</v>
      </c>
      <c r="J17" s="1">
        <v>19.100000000000001</v>
      </c>
      <c r="K17" s="1">
        <f t="shared" si="1"/>
        <v>1.093</v>
      </c>
      <c r="L17" s="1"/>
      <c r="M17" s="1"/>
      <c r="N17" s="1"/>
      <c r="O17" s="1">
        <f t="shared" si="2"/>
        <v>4.0386000000000006</v>
      </c>
      <c r="P17" s="5"/>
      <c r="Q17" s="5"/>
      <c r="R17" s="1"/>
      <c r="S17" s="1">
        <f>(F17+P17)/O17</f>
        <v>30.515772792551868</v>
      </c>
      <c r="T17" s="1">
        <f>F17/O17</f>
        <v>30.515772792551868</v>
      </c>
      <c r="U17" s="1">
        <v>4.9631999999999996</v>
      </c>
      <c r="V17" s="1">
        <v>11.432600000000001</v>
      </c>
      <c r="W17" s="1">
        <v>0.16719999999999999</v>
      </c>
      <c r="X17" s="1">
        <v>1.9762</v>
      </c>
      <c r="Y17" s="1">
        <v>6.1991999999999994</v>
      </c>
      <c r="Z17" s="13" t="s">
        <v>36</v>
      </c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46</v>
      </c>
      <c r="B18" s="10" t="s">
        <v>31</v>
      </c>
      <c r="C18" s="10"/>
      <c r="D18" s="10"/>
      <c r="E18" s="10"/>
      <c r="F18" s="10"/>
      <c r="G18" s="11">
        <v>0</v>
      </c>
      <c r="H18" s="18">
        <f>VLOOKUP(A18,[1]Лист1!$B:$J,9,0)</f>
        <v>60</v>
      </c>
      <c r="I18" s="11" t="str">
        <f>VLOOKUP(A18,[1]Лист1!$B:$F,5,0)</f>
        <v>в матрице</v>
      </c>
      <c r="J18" s="10"/>
      <c r="K18" s="10">
        <f t="shared" si="1"/>
        <v>0</v>
      </c>
      <c r="L18" s="10"/>
      <c r="M18" s="10"/>
      <c r="N18" s="10"/>
      <c r="O18" s="10">
        <f t="shared" si="2"/>
        <v>0</v>
      </c>
      <c r="P18" s="12"/>
      <c r="Q18" s="12"/>
      <c r="R18" s="10"/>
      <c r="S18" s="10"/>
      <c r="T18" s="10"/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 t="s">
        <v>32</v>
      </c>
      <c r="AA18" s="10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34</v>
      </c>
      <c r="C19" s="1">
        <v>56.959000000000003</v>
      </c>
      <c r="D19" s="1"/>
      <c r="E19" s="1">
        <v>2.944</v>
      </c>
      <c r="F19" s="1">
        <v>0.41</v>
      </c>
      <c r="G19" s="6">
        <v>1</v>
      </c>
      <c r="H19" s="16">
        <f>VLOOKUP(A19,[1]Лист1!$B:$J,9,0)</f>
        <v>45</v>
      </c>
      <c r="I19" s="6" t="str">
        <f>VLOOKUP(A19,[1]Лист1!$B:$F,5,0)</f>
        <v>в матрице (5 дн.)</v>
      </c>
      <c r="J19" s="1">
        <v>7</v>
      </c>
      <c r="K19" s="1">
        <f t="shared" si="1"/>
        <v>-4.056</v>
      </c>
      <c r="L19" s="1"/>
      <c r="M19" s="1"/>
      <c r="N19" s="1"/>
      <c r="O19" s="1">
        <f t="shared" si="2"/>
        <v>0.58879999999999999</v>
      </c>
      <c r="P19" s="5">
        <f>14*O19-F19</f>
        <v>7.8331999999999997</v>
      </c>
      <c r="Q19" s="5"/>
      <c r="R19" s="1"/>
      <c r="S19" s="1">
        <f>(F19+P19)/O19</f>
        <v>14</v>
      </c>
      <c r="T19" s="1">
        <f>F19/O19</f>
        <v>0.69633152173913038</v>
      </c>
      <c r="U19" s="1">
        <v>1.966</v>
      </c>
      <c r="V19" s="1">
        <v>2.3792</v>
      </c>
      <c r="W19" s="1">
        <v>1.7998000000000001</v>
      </c>
      <c r="X19" s="1">
        <v>0.20119999999999999</v>
      </c>
      <c r="Y19" s="1">
        <v>4.1685999999999996</v>
      </c>
      <c r="Z19" s="15" t="s">
        <v>105</v>
      </c>
      <c r="AA19" s="1">
        <f t="shared" si="3"/>
        <v>7.8331999999999997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48</v>
      </c>
      <c r="B20" s="10" t="s">
        <v>31</v>
      </c>
      <c r="C20" s="10"/>
      <c r="D20" s="10"/>
      <c r="E20" s="10"/>
      <c r="F20" s="10"/>
      <c r="G20" s="11">
        <v>0</v>
      </c>
      <c r="H20" s="18">
        <f>VLOOKUP(A20,[1]Лист1!$B:$J,9,0)</f>
        <v>120</v>
      </c>
      <c r="I20" s="11" t="str">
        <f>VLOOKUP(A20,[1]Лист1!$B:$F,5,0)</f>
        <v>в матрице</v>
      </c>
      <c r="J20" s="10"/>
      <c r="K20" s="10">
        <f t="shared" si="1"/>
        <v>0</v>
      </c>
      <c r="L20" s="10"/>
      <c r="M20" s="10"/>
      <c r="N20" s="10"/>
      <c r="O20" s="10">
        <f t="shared" si="2"/>
        <v>0</v>
      </c>
      <c r="P20" s="12"/>
      <c r="Q20" s="12"/>
      <c r="R20" s="10"/>
      <c r="S20" s="10"/>
      <c r="T20" s="10"/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 t="s">
        <v>32</v>
      </c>
      <c r="AA20" s="10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49</v>
      </c>
      <c r="B21" s="10" t="s">
        <v>34</v>
      </c>
      <c r="C21" s="10"/>
      <c r="D21" s="10"/>
      <c r="E21" s="10"/>
      <c r="F21" s="10"/>
      <c r="G21" s="11">
        <v>0</v>
      </c>
      <c r="H21" s="18">
        <f>VLOOKUP(A21,[1]Лист1!$B:$J,9,0)</f>
        <v>120</v>
      </c>
      <c r="I21" s="11" t="str">
        <f>VLOOKUP(A21,[1]Лист1!$B:$F,5,0)</f>
        <v>в матрице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0"/>
      <c r="S21" s="10"/>
      <c r="T21" s="10"/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32</v>
      </c>
      <c r="AA21" s="10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50</v>
      </c>
      <c r="B22" s="10" t="s">
        <v>31</v>
      </c>
      <c r="C22" s="10"/>
      <c r="D22" s="10"/>
      <c r="E22" s="10"/>
      <c r="F22" s="10"/>
      <c r="G22" s="11">
        <v>0</v>
      </c>
      <c r="H22" s="18">
        <f>VLOOKUP(A22,[1]Лист1!$B:$J,9,0)</f>
        <v>45</v>
      </c>
      <c r="I22" s="11" t="str">
        <f>VLOOKUP(A22,[1]Лист1!$B:$F,5,0)</f>
        <v>в матрице</v>
      </c>
      <c r="J22" s="10"/>
      <c r="K22" s="10">
        <f t="shared" si="1"/>
        <v>0</v>
      </c>
      <c r="L22" s="10"/>
      <c r="M22" s="10"/>
      <c r="N22" s="10"/>
      <c r="O22" s="10">
        <f t="shared" si="2"/>
        <v>0</v>
      </c>
      <c r="P22" s="12"/>
      <c r="Q22" s="12"/>
      <c r="R22" s="10"/>
      <c r="S22" s="10"/>
      <c r="T22" s="10"/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 t="s">
        <v>32</v>
      </c>
      <c r="AA22" s="10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34</v>
      </c>
      <c r="C23" s="1">
        <v>25.835999999999999</v>
      </c>
      <c r="D23" s="1">
        <v>8.234</v>
      </c>
      <c r="E23" s="1">
        <v>8.234</v>
      </c>
      <c r="F23" s="1"/>
      <c r="G23" s="6">
        <v>1</v>
      </c>
      <c r="H23" s="16">
        <f>VLOOKUP(A23,[1]Лист1!$B:$J,9,0)</f>
        <v>45</v>
      </c>
      <c r="I23" s="6" t="str">
        <f>VLOOKUP(A23,[1]Лист1!$B:$F,5,0)</f>
        <v>в матрице</v>
      </c>
      <c r="J23" s="1">
        <v>30</v>
      </c>
      <c r="K23" s="1">
        <f t="shared" si="1"/>
        <v>-21.765999999999998</v>
      </c>
      <c r="L23" s="1"/>
      <c r="M23" s="1"/>
      <c r="N23" s="1"/>
      <c r="O23" s="1">
        <f t="shared" si="2"/>
        <v>1.6468</v>
      </c>
      <c r="P23" s="5">
        <v>30</v>
      </c>
      <c r="Q23" s="5"/>
      <c r="R23" s="1"/>
      <c r="S23" s="1">
        <f t="shared" ref="S23:S24" si="4">(F23+P23)/O23</f>
        <v>18.217148409035705</v>
      </c>
      <c r="T23" s="1">
        <f t="shared" ref="T23:T24" si="5">F23/O23</f>
        <v>0</v>
      </c>
      <c r="U23" s="1">
        <v>4.4627999999999997</v>
      </c>
      <c r="V23" s="1">
        <v>2.8694000000000002</v>
      </c>
      <c r="W23" s="1">
        <v>0.40600000000000003</v>
      </c>
      <c r="X23" s="1">
        <v>0</v>
      </c>
      <c r="Y23" s="1">
        <v>1.6512</v>
      </c>
      <c r="Z23" s="1"/>
      <c r="AA23" s="1">
        <f t="shared" si="3"/>
        <v>30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34</v>
      </c>
      <c r="C24" s="1"/>
      <c r="D24" s="1">
        <v>20.245999999999999</v>
      </c>
      <c r="E24" s="1">
        <v>20.245999999999999</v>
      </c>
      <c r="F24" s="1"/>
      <c r="G24" s="6">
        <v>1</v>
      </c>
      <c r="H24" s="16">
        <f>VLOOKUP(A24,[1]Лист1!$B:$J,9,0)</f>
        <v>60</v>
      </c>
      <c r="I24" s="6" t="str">
        <f>VLOOKUP(A24,[1]Лист1!$B:$F,5,0)</f>
        <v>в матрице (6 дн.)</v>
      </c>
      <c r="J24" s="1">
        <v>28</v>
      </c>
      <c r="K24" s="1">
        <f t="shared" si="1"/>
        <v>-7.7540000000000013</v>
      </c>
      <c r="L24" s="1"/>
      <c r="M24" s="1"/>
      <c r="N24" s="1"/>
      <c r="O24" s="1">
        <f t="shared" si="2"/>
        <v>4.0491999999999999</v>
      </c>
      <c r="P24" s="5">
        <v>40</v>
      </c>
      <c r="Q24" s="5"/>
      <c r="R24" s="1"/>
      <c r="S24" s="1">
        <f t="shared" si="4"/>
        <v>9.8784945174355432</v>
      </c>
      <c r="T24" s="1">
        <f t="shared" si="5"/>
        <v>0</v>
      </c>
      <c r="U24" s="1">
        <v>0.53939999999999999</v>
      </c>
      <c r="V24" s="1">
        <v>1.623</v>
      </c>
      <c r="W24" s="1">
        <v>4.8561999999999994</v>
      </c>
      <c r="X24" s="1">
        <v>7.5138000000000007</v>
      </c>
      <c r="Y24" s="1">
        <v>7.4154</v>
      </c>
      <c r="Z24" s="1"/>
      <c r="AA24" s="1">
        <f t="shared" si="3"/>
        <v>40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53</v>
      </c>
      <c r="B25" s="10" t="s">
        <v>31</v>
      </c>
      <c r="C25" s="10"/>
      <c r="D25" s="10"/>
      <c r="E25" s="10"/>
      <c r="F25" s="10"/>
      <c r="G25" s="11">
        <v>0</v>
      </c>
      <c r="H25" s="18">
        <f>VLOOKUP(A25,[1]Лист1!$B:$J,9,0)</f>
        <v>120</v>
      </c>
      <c r="I25" s="11" t="str">
        <f>VLOOKUP(A25,[1]Лист1!$B:$F,5,0)</f>
        <v>в матрице</v>
      </c>
      <c r="J25" s="10"/>
      <c r="K25" s="10">
        <f t="shared" si="1"/>
        <v>0</v>
      </c>
      <c r="L25" s="10"/>
      <c r="M25" s="10"/>
      <c r="N25" s="10"/>
      <c r="O25" s="10">
        <f t="shared" si="2"/>
        <v>0</v>
      </c>
      <c r="P25" s="12"/>
      <c r="Q25" s="12"/>
      <c r="R25" s="10"/>
      <c r="S25" s="10"/>
      <c r="T25" s="10"/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 t="s">
        <v>32</v>
      </c>
      <c r="AA25" s="10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54</v>
      </c>
      <c r="B26" s="10" t="s">
        <v>34</v>
      </c>
      <c r="C26" s="10"/>
      <c r="D26" s="10"/>
      <c r="E26" s="10"/>
      <c r="F26" s="10"/>
      <c r="G26" s="11">
        <v>0</v>
      </c>
      <c r="H26" s="18">
        <f>VLOOKUP(A26,[1]Лист1!$B:$J,9,0)</f>
        <v>60</v>
      </c>
      <c r="I26" s="11" t="str">
        <f>VLOOKUP(A26,[1]Лист1!$B:$F,5,0)</f>
        <v>в матрице (6 дн.)</v>
      </c>
      <c r="J26" s="10"/>
      <c r="K26" s="10">
        <f t="shared" si="1"/>
        <v>0</v>
      </c>
      <c r="L26" s="10"/>
      <c r="M26" s="10"/>
      <c r="N26" s="10"/>
      <c r="O26" s="10">
        <f t="shared" si="2"/>
        <v>0</v>
      </c>
      <c r="P26" s="12"/>
      <c r="Q26" s="12"/>
      <c r="R26" s="10"/>
      <c r="S26" s="10"/>
      <c r="T26" s="10"/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 t="s">
        <v>32</v>
      </c>
      <c r="AA26" s="10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55</v>
      </c>
      <c r="B27" s="10" t="s">
        <v>34</v>
      </c>
      <c r="C27" s="10"/>
      <c r="D27" s="10"/>
      <c r="E27" s="10"/>
      <c r="F27" s="10"/>
      <c r="G27" s="11">
        <v>0</v>
      </c>
      <c r="H27" s="18">
        <f>VLOOKUP(A27,[1]Лист1!$B:$J,9,0)</f>
        <v>45</v>
      </c>
      <c r="I27" s="11" t="str">
        <f>VLOOKUP(A27,[1]Лист1!$B:$F,5,0)</f>
        <v>в матрице (5 дн.)</v>
      </c>
      <c r="J27" s="10"/>
      <c r="K27" s="10">
        <f t="shared" si="1"/>
        <v>0</v>
      </c>
      <c r="L27" s="10"/>
      <c r="M27" s="10"/>
      <c r="N27" s="10"/>
      <c r="O27" s="10">
        <f t="shared" si="2"/>
        <v>0</v>
      </c>
      <c r="P27" s="12"/>
      <c r="Q27" s="12"/>
      <c r="R27" s="10"/>
      <c r="S27" s="10"/>
      <c r="T27" s="10"/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32</v>
      </c>
      <c r="AA27" s="10">
        <f t="shared" si="3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56</v>
      </c>
      <c r="B28" s="10" t="s">
        <v>31</v>
      </c>
      <c r="C28" s="10"/>
      <c r="D28" s="10"/>
      <c r="E28" s="10"/>
      <c r="F28" s="10"/>
      <c r="G28" s="11">
        <v>0</v>
      </c>
      <c r="H28" s="18">
        <f>VLOOKUP(A28,[1]Лист1!$B:$J,9,0)</f>
        <v>45</v>
      </c>
      <c r="I28" s="11" t="str">
        <f>VLOOKUP(A28,[1]Лист1!$B:$F,5,0)</f>
        <v>в матрице</v>
      </c>
      <c r="J28" s="10"/>
      <c r="K28" s="10">
        <f t="shared" si="1"/>
        <v>0</v>
      </c>
      <c r="L28" s="10"/>
      <c r="M28" s="10"/>
      <c r="N28" s="10"/>
      <c r="O28" s="10">
        <f t="shared" si="2"/>
        <v>0</v>
      </c>
      <c r="P28" s="12"/>
      <c r="Q28" s="12"/>
      <c r="R28" s="10"/>
      <c r="S28" s="10"/>
      <c r="T28" s="10"/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 t="s">
        <v>32</v>
      </c>
      <c r="AA28" s="10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57</v>
      </c>
      <c r="B29" s="10" t="s">
        <v>31</v>
      </c>
      <c r="C29" s="10"/>
      <c r="D29" s="10"/>
      <c r="E29" s="10"/>
      <c r="F29" s="10"/>
      <c r="G29" s="11">
        <v>0</v>
      </c>
      <c r="H29" s="18">
        <f>VLOOKUP(A29,[1]Лист1!$B:$J,9,0)</f>
        <v>45</v>
      </c>
      <c r="I29" s="11" t="str">
        <f>VLOOKUP(A29,[1]Лист1!$B:$F,5,0)</f>
        <v>в матрице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/>
      <c r="T29" s="10"/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32</v>
      </c>
      <c r="AA29" s="10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34</v>
      </c>
      <c r="C30" s="1">
        <v>106.506</v>
      </c>
      <c r="D30" s="1"/>
      <c r="E30" s="1">
        <v>1.5589999999999999</v>
      </c>
      <c r="F30" s="1">
        <v>90.775999999999996</v>
      </c>
      <c r="G30" s="6">
        <v>1</v>
      </c>
      <c r="H30" s="16">
        <f>VLOOKUP(A30,[1]Лист1!$B:$J,9,0)</f>
        <v>45</v>
      </c>
      <c r="I30" s="6" t="str">
        <f>VLOOKUP(A30,[1]Лист1!$B:$F,5,0)</f>
        <v>в матрице (5 дн.)</v>
      </c>
      <c r="J30" s="1">
        <v>1.5</v>
      </c>
      <c r="K30" s="1">
        <f t="shared" ref="K30:K57" si="6">E30-J30</f>
        <v>5.8999999999999941E-2</v>
      </c>
      <c r="L30" s="1"/>
      <c r="M30" s="1"/>
      <c r="N30" s="1"/>
      <c r="O30" s="1">
        <f t="shared" si="2"/>
        <v>0.31179999999999997</v>
      </c>
      <c r="P30" s="5"/>
      <c r="Q30" s="5"/>
      <c r="R30" s="1"/>
      <c r="S30" s="1">
        <f t="shared" ref="S30:S31" si="7">(F30+P30)/O30</f>
        <v>291.13534316869789</v>
      </c>
      <c r="T30" s="1">
        <f t="shared" ref="T30:T31" si="8">F30/O30</f>
        <v>291.13534316869789</v>
      </c>
      <c r="U30" s="1">
        <v>1.8892</v>
      </c>
      <c r="V30" s="1">
        <v>3.7907999999999999</v>
      </c>
      <c r="W30" s="1">
        <v>0.95619999999999994</v>
      </c>
      <c r="X30" s="1">
        <v>8.6926000000000005</v>
      </c>
      <c r="Y30" s="1">
        <v>3.8506</v>
      </c>
      <c r="Z30" s="13" t="s">
        <v>36</v>
      </c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31</v>
      </c>
      <c r="C31" s="1">
        <v>7</v>
      </c>
      <c r="D31" s="1">
        <v>72</v>
      </c>
      <c r="E31" s="1">
        <v>7</v>
      </c>
      <c r="F31" s="1">
        <v>72</v>
      </c>
      <c r="G31" s="6">
        <v>0.4</v>
      </c>
      <c r="H31" s="16">
        <f>VLOOKUP(A31,[1]Лист1!$B:$J,9,0)</f>
        <v>60</v>
      </c>
      <c r="I31" s="6" t="str">
        <f>VLOOKUP(A31,[1]Лист1!$B:$F,5,0)</f>
        <v>в матрице (6 дн.)</v>
      </c>
      <c r="J31" s="1">
        <v>9</v>
      </c>
      <c r="K31" s="1">
        <f t="shared" si="6"/>
        <v>-2</v>
      </c>
      <c r="L31" s="1"/>
      <c r="M31" s="1"/>
      <c r="N31" s="1"/>
      <c r="O31" s="1">
        <f t="shared" si="2"/>
        <v>1.4</v>
      </c>
      <c r="P31" s="5"/>
      <c r="Q31" s="5"/>
      <c r="R31" s="1"/>
      <c r="S31" s="1">
        <f t="shared" si="7"/>
        <v>51.428571428571431</v>
      </c>
      <c r="T31" s="1">
        <f t="shared" si="8"/>
        <v>51.428571428571431</v>
      </c>
      <c r="U31" s="1">
        <v>3.4</v>
      </c>
      <c r="V31" s="1">
        <v>7.8599999999999994</v>
      </c>
      <c r="W31" s="1">
        <v>1</v>
      </c>
      <c r="X31" s="1">
        <v>0.6</v>
      </c>
      <c r="Y31" s="1">
        <v>1.6</v>
      </c>
      <c r="Z31" s="13" t="s">
        <v>36</v>
      </c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60</v>
      </c>
      <c r="B32" s="10" t="s">
        <v>31</v>
      </c>
      <c r="C32" s="10"/>
      <c r="D32" s="10"/>
      <c r="E32" s="10"/>
      <c r="F32" s="10"/>
      <c r="G32" s="11">
        <v>0</v>
      </c>
      <c r="H32" s="18">
        <f>VLOOKUP(A32,[1]Лист1!$B:$J,9,0)</f>
        <v>60</v>
      </c>
      <c r="I32" s="11" t="str">
        <f>VLOOKUP(A32,[1]Лист1!$B:$F,5,0)</f>
        <v>в матрице (6 дн.)</v>
      </c>
      <c r="J32" s="10"/>
      <c r="K32" s="10">
        <f t="shared" si="6"/>
        <v>0</v>
      </c>
      <c r="L32" s="10"/>
      <c r="M32" s="10"/>
      <c r="N32" s="10"/>
      <c r="O32" s="10">
        <f t="shared" si="2"/>
        <v>0</v>
      </c>
      <c r="P32" s="12"/>
      <c r="Q32" s="12"/>
      <c r="R32" s="10"/>
      <c r="S32" s="10"/>
      <c r="T32" s="10"/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 t="s">
        <v>32</v>
      </c>
      <c r="AA32" s="10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61</v>
      </c>
      <c r="B33" s="10" t="s">
        <v>31</v>
      </c>
      <c r="C33" s="10"/>
      <c r="D33" s="10"/>
      <c r="E33" s="10"/>
      <c r="F33" s="10"/>
      <c r="G33" s="11">
        <v>0</v>
      </c>
      <c r="H33" s="18">
        <f>VLOOKUP(A33,[1]Лист1!$B:$J,9,0)</f>
        <v>60</v>
      </c>
      <c r="I33" s="11" t="str">
        <f>VLOOKUP(A33,[1]Лист1!$B:$F,5,0)</f>
        <v>в матрице</v>
      </c>
      <c r="J33" s="10"/>
      <c r="K33" s="10">
        <f t="shared" si="6"/>
        <v>0</v>
      </c>
      <c r="L33" s="10"/>
      <c r="M33" s="10"/>
      <c r="N33" s="10"/>
      <c r="O33" s="10">
        <f t="shared" si="2"/>
        <v>0</v>
      </c>
      <c r="P33" s="12"/>
      <c r="Q33" s="12"/>
      <c r="R33" s="10"/>
      <c r="S33" s="10"/>
      <c r="T33" s="10"/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 t="s">
        <v>32</v>
      </c>
      <c r="AA33" s="10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62</v>
      </c>
      <c r="B34" s="10" t="s">
        <v>31</v>
      </c>
      <c r="C34" s="10"/>
      <c r="D34" s="10"/>
      <c r="E34" s="10"/>
      <c r="F34" s="10"/>
      <c r="G34" s="11">
        <v>0</v>
      </c>
      <c r="H34" s="18">
        <f>VLOOKUP(A34,[1]Лист1!$B:$J,9,0)</f>
        <v>45</v>
      </c>
      <c r="I34" s="11" t="str">
        <f>VLOOKUP(A34,[1]Лист1!$B:$F,5,0)</f>
        <v>в матрице</v>
      </c>
      <c r="J34" s="10"/>
      <c r="K34" s="10">
        <f t="shared" si="6"/>
        <v>0</v>
      </c>
      <c r="L34" s="10"/>
      <c r="M34" s="10"/>
      <c r="N34" s="10"/>
      <c r="O34" s="10">
        <f t="shared" si="2"/>
        <v>0</v>
      </c>
      <c r="P34" s="12"/>
      <c r="Q34" s="12"/>
      <c r="R34" s="10"/>
      <c r="S34" s="10"/>
      <c r="T34" s="10"/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 t="s">
        <v>32</v>
      </c>
      <c r="AA34" s="10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63</v>
      </c>
      <c r="B35" s="10" t="s">
        <v>31</v>
      </c>
      <c r="C35" s="10"/>
      <c r="D35" s="10"/>
      <c r="E35" s="10"/>
      <c r="F35" s="10"/>
      <c r="G35" s="11">
        <v>0</v>
      </c>
      <c r="H35" s="18">
        <f>VLOOKUP(A35,[1]Лист1!$B:$J,9,0)</f>
        <v>60</v>
      </c>
      <c r="I35" s="11" t="str">
        <f>VLOOKUP(A35,[1]Лист1!$B:$F,5,0)</f>
        <v>в матрице</v>
      </c>
      <c r="J35" s="10"/>
      <c r="K35" s="10">
        <f t="shared" si="6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/>
      <c r="T35" s="10"/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32</v>
      </c>
      <c r="AA35" s="10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64</v>
      </c>
      <c r="B36" s="10" t="s">
        <v>31</v>
      </c>
      <c r="C36" s="10"/>
      <c r="D36" s="10"/>
      <c r="E36" s="10"/>
      <c r="F36" s="10"/>
      <c r="G36" s="11">
        <v>0</v>
      </c>
      <c r="H36" s="18">
        <f>VLOOKUP(A36,[1]Лист1!$B:$J,9,0)</f>
        <v>60</v>
      </c>
      <c r="I36" s="11" t="str">
        <f>VLOOKUP(A36,[1]Лист1!$B:$F,5,0)</f>
        <v>в матрице</v>
      </c>
      <c r="J36" s="10"/>
      <c r="K36" s="10">
        <f t="shared" si="6"/>
        <v>0</v>
      </c>
      <c r="L36" s="10"/>
      <c r="M36" s="10"/>
      <c r="N36" s="10"/>
      <c r="O36" s="10">
        <f t="shared" si="2"/>
        <v>0</v>
      </c>
      <c r="P36" s="12"/>
      <c r="Q36" s="12"/>
      <c r="R36" s="10"/>
      <c r="S36" s="10"/>
      <c r="T36" s="10"/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 t="s">
        <v>32</v>
      </c>
      <c r="AA36" s="10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65</v>
      </c>
      <c r="B37" s="10" t="s">
        <v>31</v>
      </c>
      <c r="C37" s="10"/>
      <c r="D37" s="10"/>
      <c r="E37" s="10"/>
      <c r="F37" s="10"/>
      <c r="G37" s="11">
        <v>0</v>
      </c>
      <c r="H37" s="18">
        <f>VLOOKUP(A37,[1]Лист1!$B:$J,9,0)</f>
        <v>45</v>
      </c>
      <c r="I37" s="11" t="str">
        <f>VLOOKUP(A37,[1]Лист1!$B:$F,5,0)</f>
        <v>в матрице</v>
      </c>
      <c r="J37" s="10"/>
      <c r="K37" s="10">
        <f t="shared" si="6"/>
        <v>0</v>
      </c>
      <c r="L37" s="10"/>
      <c r="M37" s="10"/>
      <c r="N37" s="10"/>
      <c r="O37" s="10">
        <f t="shared" si="2"/>
        <v>0</v>
      </c>
      <c r="P37" s="12"/>
      <c r="Q37" s="12"/>
      <c r="R37" s="10"/>
      <c r="S37" s="10"/>
      <c r="T37" s="10"/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 t="s">
        <v>32</v>
      </c>
      <c r="AA37" s="10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66</v>
      </c>
      <c r="B38" s="10" t="s">
        <v>34</v>
      </c>
      <c r="C38" s="10"/>
      <c r="D38" s="10"/>
      <c r="E38" s="10"/>
      <c r="F38" s="10"/>
      <c r="G38" s="11">
        <v>0</v>
      </c>
      <c r="H38" s="18">
        <f>VLOOKUP(A38,[1]Лист1!$B:$J,9,0)</f>
        <v>60</v>
      </c>
      <c r="I38" s="11" t="str">
        <f>VLOOKUP(A38,[1]Лист1!$B:$F,5,0)</f>
        <v>в матрице (6 дн.)</v>
      </c>
      <c r="J38" s="10"/>
      <c r="K38" s="10">
        <f t="shared" si="6"/>
        <v>0</v>
      </c>
      <c r="L38" s="10"/>
      <c r="M38" s="10"/>
      <c r="N38" s="10"/>
      <c r="O38" s="10">
        <f t="shared" si="2"/>
        <v>0</v>
      </c>
      <c r="P38" s="12"/>
      <c r="Q38" s="12"/>
      <c r="R38" s="10"/>
      <c r="S38" s="10"/>
      <c r="T38" s="10"/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 t="s">
        <v>32</v>
      </c>
      <c r="AA38" s="10">
        <f t="shared" si="3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34</v>
      </c>
      <c r="C39" s="1">
        <v>25.940999999999999</v>
      </c>
      <c r="D39" s="1">
        <v>6.0140000000000002</v>
      </c>
      <c r="E39" s="1">
        <v>3.9590000000000001</v>
      </c>
      <c r="F39" s="1">
        <v>27.995999999999999</v>
      </c>
      <c r="G39" s="6">
        <v>1</v>
      </c>
      <c r="H39" s="16">
        <f>VLOOKUP(A39,[1]Лист1!$B:$J,9,0)</f>
        <v>45</v>
      </c>
      <c r="I39" s="6" t="str">
        <f>VLOOKUP(A39,[1]Лист1!$B:$F,5,0)</f>
        <v>в матрице</v>
      </c>
      <c r="J39" s="1">
        <v>6</v>
      </c>
      <c r="K39" s="1">
        <f t="shared" si="6"/>
        <v>-2.0409999999999999</v>
      </c>
      <c r="L39" s="1"/>
      <c r="M39" s="1"/>
      <c r="N39" s="1"/>
      <c r="O39" s="1">
        <f t="shared" si="2"/>
        <v>0.79180000000000006</v>
      </c>
      <c r="P39" s="5"/>
      <c r="Q39" s="5"/>
      <c r="R39" s="1"/>
      <c r="S39" s="1">
        <f>(F39+P39)/O39</f>
        <v>35.357413488254608</v>
      </c>
      <c r="T39" s="1">
        <f>F39/O39</f>
        <v>35.357413488254608</v>
      </c>
      <c r="U39" s="1">
        <v>1.1881999999999999</v>
      </c>
      <c r="V39" s="1">
        <v>2.7917999999999998</v>
      </c>
      <c r="W39" s="1">
        <v>1.1976</v>
      </c>
      <c r="X39" s="1">
        <v>0.3952</v>
      </c>
      <c r="Y39" s="1">
        <v>7.2733999999999996</v>
      </c>
      <c r="Z39" s="13" t="s">
        <v>36</v>
      </c>
      <c r="AA39" s="1">
        <f t="shared" si="3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68</v>
      </c>
      <c r="B40" s="10" t="s">
        <v>34</v>
      </c>
      <c r="C40" s="10"/>
      <c r="D40" s="10"/>
      <c r="E40" s="10"/>
      <c r="F40" s="10"/>
      <c r="G40" s="11">
        <v>0</v>
      </c>
      <c r="H40" s="18">
        <f>VLOOKUP(A40,[1]Лист1!$B:$J,9,0)</f>
        <v>45</v>
      </c>
      <c r="I40" s="11" t="str">
        <f>VLOOKUP(A40,[1]Лист1!$B:$F,5,0)</f>
        <v>в матрице</v>
      </c>
      <c r="J40" s="10"/>
      <c r="K40" s="10">
        <f t="shared" si="6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/>
      <c r="T40" s="10"/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32</v>
      </c>
      <c r="AA40" s="10">
        <f t="shared" si="3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69</v>
      </c>
      <c r="B41" s="10" t="s">
        <v>31</v>
      </c>
      <c r="C41" s="10"/>
      <c r="D41" s="10"/>
      <c r="E41" s="10"/>
      <c r="F41" s="10"/>
      <c r="G41" s="11">
        <v>0</v>
      </c>
      <c r="H41" s="18">
        <f>VLOOKUP(A41,[1]Лист1!$B:$J,9,0)</f>
        <v>45</v>
      </c>
      <c r="I41" s="11" t="str">
        <f>VLOOKUP(A41,[1]Лист1!$B:$F,5,0)</f>
        <v>в матрице</v>
      </c>
      <c r="J41" s="10"/>
      <c r="K41" s="10">
        <f t="shared" si="6"/>
        <v>0</v>
      </c>
      <c r="L41" s="10"/>
      <c r="M41" s="10"/>
      <c r="N41" s="10"/>
      <c r="O41" s="10">
        <f t="shared" si="2"/>
        <v>0</v>
      </c>
      <c r="P41" s="12"/>
      <c r="Q41" s="12"/>
      <c r="R41" s="10"/>
      <c r="S41" s="10"/>
      <c r="T41" s="10"/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32</v>
      </c>
      <c r="AA41" s="10">
        <f t="shared" si="3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70</v>
      </c>
      <c r="B42" s="10" t="s">
        <v>34</v>
      </c>
      <c r="C42" s="10"/>
      <c r="D42" s="10"/>
      <c r="E42" s="10"/>
      <c r="F42" s="10"/>
      <c r="G42" s="11">
        <v>0</v>
      </c>
      <c r="H42" s="18">
        <f>VLOOKUP(A42,[1]Лист1!$B:$J,9,0)</f>
        <v>45</v>
      </c>
      <c r="I42" s="11" t="str">
        <f>VLOOKUP(A42,[1]Лист1!$B:$F,5,0)</f>
        <v>в матрице</v>
      </c>
      <c r="J42" s="10"/>
      <c r="K42" s="10">
        <f t="shared" si="6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/>
      <c r="T42" s="10"/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32</v>
      </c>
      <c r="AA42" s="10">
        <f t="shared" si="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71</v>
      </c>
      <c r="B43" s="10" t="s">
        <v>34</v>
      </c>
      <c r="C43" s="10"/>
      <c r="D43" s="10"/>
      <c r="E43" s="10"/>
      <c r="F43" s="10"/>
      <c r="G43" s="11">
        <v>0</v>
      </c>
      <c r="H43" s="18">
        <f>VLOOKUP(A43,[1]Лист1!$B:$J,9,0)</f>
        <v>45</v>
      </c>
      <c r="I43" s="11" t="str">
        <f>VLOOKUP(A43,[1]Лист1!$B:$F,5,0)</f>
        <v>в матрице</v>
      </c>
      <c r="J43" s="10"/>
      <c r="K43" s="10">
        <f t="shared" si="6"/>
        <v>0</v>
      </c>
      <c r="L43" s="10"/>
      <c r="M43" s="10"/>
      <c r="N43" s="10"/>
      <c r="O43" s="10">
        <f t="shared" si="2"/>
        <v>0</v>
      </c>
      <c r="P43" s="12"/>
      <c r="Q43" s="12"/>
      <c r="R43" s="10"/>
      <c r="S43" s="10"/>
      <c r="T43" s="10"/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 t="s">
        <v>32</v>
      </c>
      <c r="AA43" s="10">
        <f t="shared" si="3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72</v>
      </c>
      <c r="B44" s="10" t="s">
        <v>31</v>
      </c>
      <c r="C44" s="10"/>
      <c r="D44" s="10"/>
      <c r="E44" s="10"/>
      <c r="F44" s="10"/>
      <c r="G44" s="11">
        <v>0</v>
      </c>
      <c r="H44" s="18">
        <f>VLOOKUP(A44,[1]Лист1!$B:$J,9,0)</f>
        <v>45</v>
      </c>
      <c r="I44" s="11" t="str">
        <f>VLOOKUP(A44,[1]Лист1!$B:$F,5,0)</f>
        <v>в матрице</v>
      </c>
      <c r="J44" s="10"/>
      <c r="K44" s="10">
        <f t="shared" si="6"/>
        <v>0</v>
      </c>
      <c r="L44" s="10"/>
      <c r="M44" s="10"/>
      <c r="N44" s="10"/>
      <c r="O44" s="10">
        <f t="shared" si="2"/>
        <v>0</v>
      </c>
      <c r="P44" s="12"/>
      <c r="Q44" s="12"/>
      <c r="R44" s="10"/>
      <c r="S44" s="10"/>
      <c r="T44" s="10"/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 t="s">
        <v>32</v>
      </c>
      <c r="AA44" s="10">
        <f t="shared" si="3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31</v>
      </c>
      <c r="C45" s="1"/>
      <c r="D45" s="1">
        <v>80</v>
      </c>
      <c r="E45" s="1"/>
      <c r="F45" s="1">
        <v>80</v>
      </c>
      <c r="G45" s="6">
        <v>0.35</v>
      </c>
      <c r="H45" s="16">
        <f>VLOOKUP(A45,[1]Лист1!$B:$J,9,0)</f>
        <v>45</v>
      </c>
      <c r="I45" s="6" t="str">
        <f>VLOOKUP(A45,[1]Лист1!$B:$F,5,0)</f>
        <v>в матрице</v>
      </c>
      <c r="J45" s="1"/>
      <c r="K45" s="1">
        <f t="shared" si="6"/>
        <v>0</v>
      </c>
      <c r="L45" s="1"/>
      <c r="M45" s="1"/>
      <c r="N45" s="1"/>
      <c r="O45" s="1">
        <f t="shared" si="2"/>
        <v>0</v>
      </c>
      <c r="P45" s="5"/>
      <c r="Q45" s="5"/>
      <c r="R45" s="1"/>
      <c r="S45" s="1" t="e">
        <f>(F45+P45)/O45</f>
        <v>#DIV/0!</v>
      </c>
      <c r="T45" s="1" t="e">
        <f>F45/O45</f>
        <v>#DIV/0!</v>
      </c>
      <c r="U45" s="1">
        <v>0</v>
      </c>
      <c r="V45" s="1">
        <v>0</v>
      </c>
      <c r="W45" s="1">
        <v>3.6</v>
      </c>
      <c r="X45" s="1">
        <v>4</v>
      </c>
      <c r="Y45" s="1">
        <v>4.8</v>
      </c>
      <c r="Z45" s="13" t="s">
        <v>36</v>
      </c>
      <c r="AA45" s="1">
        <f t="shared" si="3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74</v>
      </c>
      <c r="B46" s="10" t="s">
        <v>31</v>
      </c>
      <c r="C46" s="10"/>
      <c r="D46" s="10"/>
      <c r="E46" s="10"/>
      <c r="F46" s="10"/>
      <c r="G46" s="11">
        <v>0</v>
      </c>
      <c r="H46" s="18">
        <f>VLOOKUP(A46,[1]Лист1!$B:$J,9,0)</f>
        <v>45</v>
      </c>
      <c r="I46" s="11" t="str">
        <f>VLOOKUP(A46,[1]Лист1!$B:$F,5,0)</f>
        <v>в матрице</v>
      </c>
      <c r="J46" s="10"/>
      <c r="K46" s="10">
        <f t="shared" si="6"/>
        <v>0</v>
      </c>
      <c r="L46" s="10"/>
      <c r="M46" s="10"/>
      <c r="N46" s="10"/>
      <c r="O46" s="10">
        <f t="shared" si="2"/>
        <v>0</v>
      </c>
      <c r="P46" s="12"/>
      <c r="Q46" s="12"/>
      <c r="R46" s="10"/>
      <c r="S46" s="10"/>
      <c r="T46" s="10"/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 t="s">
        <v>32</v>
      </c>
      <c r="AA46" s="10">
        <f t="shared" si="3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31</v>
      </c>
      <c r="C47" s="1">
        <v>88</v>
      </c>
      <c r="D47" s="1"/>
      <c r="E47" s="1">
        <v>18</v>
      </c>
      <c r="F47" s="1">
        <v>68</v>
      </c>
      <c r="G47" s="6">
        <v>0.35</v>
      </c>
      <c r="H47" s="16">
        <f>VLOOKUP(A47,[1]Лист1!$B:$J,9,0)</f>
        <v>45</v>
      </c>
      <c r="I47" s="6" t="str">
        <f>VLOOKUP(A47,[1]Лист1!$B:$F,5,0)</f>
        <v>в матрице (5 дн.)</v>
      </c>
      <c r="J47" s="1">
        <v>18</v>
      </c>
      <c r="K47" s="1">
        <f t="shared" si="6"/>
        <v>0</v>
      </c>
      <c r="L47" s="1"/>
      <c r="M47" s="1"/>
      <c r="N47" s="1"/>
      <c r="O47" s="1">
        <f t="shared" si="2"/>
        <v>3.6</v>
      </c>
      <c r="P47" s="5"/>
      <c r="Q47" s="5"/>
      <c r="R47" s="1"/>
      <c r="S47" s="1">
        <f t="shared" ref="S47:S48" si="9">(F47+P47)/O47</f>
        <v>18.888888888888889</v>
      </c>
      <c r="T47" s="1">
        <f t="shared" ref="T47:T48" si="10">F47/O47</f>
        <v>18.888888888888889</v>
      </c>
      <c r="U47" s="1">
        <v>4.5999999999999996</v>
      </c>
      <c r="V47" s="1">
        <v>3.6</v>
      </c>
      <c r="W47" s="1">
        <v>3.6</v>
      </c>
      <c r="X47" s="1">
        <v>3.6</v>
      </c>
      <c r="Y47" s="1">
        <v>4.8</v>
      </c>
      <c r="Z47" s="13" t="s">
        <v>36</v>
      </c>
      <c r="AA47" s="1">
        <f t="shared" si="3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31</v>
      </c>
      <c r="C48" s="1">
        <v>2</v>
      </c>
      <c r="D48" s="1">
        <v>80</v>
      </c>
      <c r="E48" s="1">
        <v>3</v>
      </c>
      <c r="F48" s="1">
        <v>79</v>
      </c>
      <c r="G48" s="6">
        <v>0.35</v>
      </c>
      <c r="H48" s="16">
        <f>VLOOKUP(A48,[1]Лист1!$B:$J,9,0)</f>
        <v>45</v>
      </c>
      <c r="I48" s="6" t="str">
        <f>VLOOKUP(A48,[1]Лист1!$B:$F,5,0)</f>
        <v>в матрице (5 дн.)</v>
      </c>
      <c r="J48" s="1">
        <v>9</v>
      </c>
      <c r="K48" s="1">
        <f t="shared" si="6"/>
        <v>-6</v>
      </c>
      <c r="L48" s="1"/>
      <c r="M48" s="1"/>
      <c r="N48" s="1"/>
      <c r="O48" s="1">
        <f t="shared" si="2"/>
        <v>0.6</v>
      </c>
      <c r="P48" s="5"/>
      <c r="Q48" s="5"/>
      <c r="R48" s="1"/>
      <c r="S48" s="1">
        <f t="shared" si="9"/>
        <v>131.66666666666669</v>
      </c>
      <c r="T48" s="1">
        <f t="shared" si="10"/>
        <v>131.66666666666669</v>
      </c>
      <c r="U48" s="1">
        <v>2.2000000000000002</v>
      </c>
      <c r="V48" s="1">
        <v>4</v>
      </c>
      <c r="W48" s="1">
        <v>3.2</v>
      </c>
      <c r="X48" s="1">
        <v>3.6</v>
      </c>
      <c r="Y48" s="1">
        <v>4.8</v>
      </c>
      <c r="Z48" s="14" t="s">
        <v>36</v>
      </c>
      <c r="AA48" s="1">
        <f t="shared" si="3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77</v>
      </c>
      <c r="B49" s="10" t="s">
        <v>31</v>
      </c>
      <c r="C49" s="10"/>
      <c r="D49" s="10"/>
      <c r="E49" s="10"/>
      <c r="F49" s="10"/>
      <c r="G49" s="11">
        <v>0</v>
      </c>
      <c r="H49" s="18">
        <f>VLOOKUP(A49,[1]Лист1!$B:$J,9,0)</f>
        <v>45</v>
      </c>
      <c r="I49" s="11" t="str">
        <f>VLOOKUP(A49,[1]Лист1!$B:$F,5,0)</f>
        <v>в матрице</v>
      </c>
      <c r="J49" s="10"/>
      <c r="K49" s="10">
        <f t="shared" si="6"/>
        <v>0</v>
      </c>
      <c r="L49" s="10"/>
      <c r="M49" s="10"/>
      <c r="N49" s="10"/>
      <c r="O49" s="10">
        <f t="shared" si="2"/>
        <v>0</v>
      </c>
      <c r="P49" s="12"/>
      <c r="Q49" s="12"/>
      <c r="R49" s="10"/>
      <c r="S49" s="10"/>
      <c r="T49" s="10"/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 t="s">
        <v>32</v>
      </c>
      <c r="AA49" s="10">
        <f t="shared" si="3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78</v>
      </c>
      <c r="B50" s="10" t="s">
        <v>31</v>
      </c>
      <c r="C50" s="10"/>
      <c r="D50" s="10"/>
      <c r="E50" s="10"/>
      <c r="F50" s="10"/>
      <c r="G50" s="11">
        <v>0</v>
      </c>
      <c r="H50" s="18">
        <f>VLOOKUP(A50,[1]Лист1!$B:$J,9,0)</f>
        <v>45</v>
      </c>
      <c r="I50" s="11" t="str">
        <f>VLOOKUP(A50,[1]Лист1!$B:$F,5,0)</f>
        <v>в матрице</v>
      </c>
      <c r="J50" s="10"/>
      <c r="K50" s="10">
        <f t="shared" si="6"/>
        <v>0</v>
      </c>
      <c r="L50" s="10"/>
      <c r="M50" s="10"/>
      <c r="N50" s="10"/>
      <c r="O50" s="10">
        <f t="shared" si="2"/>
        <v>0</v>
      </c>
      <c r="P50" s="12"/>
      <c r="Q50" s="12"/>
      <c r="R50" s="10"/>
      <c r="S50" s="10"/>
      <c r="T50" s="10"/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 t="s">
        <v>32</v>
      </c>
      <c r="AA50" s="10">
        <f t="shared" si="3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31</v>
      </c>
      <c r="C51" s="1">
        <v>31</v>
      </c>
      <c r="D51" s="1">
        <v>70</v>
      </c>
      <c r="E51" s="1">
        <v>20</v>
      </c>
      <c r="F51" s="1">
        <v>81</v>
      </c>
      <c r="G51" s="6">
        <v>0.41</v>
      </c>
      <c r="H51" s="16">
        <f>VLOOKUP(A51,[1]Лист1!$B:$J,9,0)</f>
        <v>45</v>
      </c>
      <c r="I51" s="6" t="str">
        <f>VLOOKUP(A51,[1]Лист1!$B:$F,5,0)</f>
        <v>в матрице (5 дн.)</v>
      </c>
      <c r="J51" s="1">
        <v>20</v>
      </c>
      <c r="K51" s="1">
        <f t="shared" si="6"/>
        <v>0</v>
      </c>
      <c r="L51" s="1"/>
      <c r="M51" s="1"/>
      <c r="N51" s="1"/>
      <c r="O51" s="1">
        <f t="shared" si="2"/>
        <v>4</v>
      </c>
      <c r="P51" s="5"/>
      <c r="Q51" s="5"/>
      <c r="R51" s="1"/>
      <c r="S51" s="1">
        <f t="shared" ref="S51:S52" si="11">(F51+P51)/O51</f>
        <v>20.25</v>
      </c>
      <c r="T51" s="1">
        <f t="shared" ref="T51:T52" si="12">F51/O51</f>
        <v>20.25</v>
      </c>
      <c r="U51" s="1">
        <v>5.4</v>
      </c>
      <c r="V51" s="1">
        <v>9.4</v>
      </c>
      <c r="W51" s="1">
        <v>0.4</v>
      </c>
      <c r="X51" s="1">
        <v>0</v>
      </c>
      <c r="Y51" s="1">
        <v>14</v>
      </c>
      <c r="Z51" s="14" t="s">
        <v>104</v>
      </c>
      <c r="AA51" s="1">
        <f t="shared" si="3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31</v>
      </c>
      <c r="C52" s="1">
        <v>50</v>
      </c>
      <c r="D52" s="1"/>
      <c r="E52" s="1">
        <v>6</v>
      </c>
      <c r="F52" s="1"/>
      <c r="G52" s="6">
        <v>0.41</v>
      </c>
      <c r="H52" s="16">
        <f>VLOOKUP(A52,[1]Лист1!$B:$J,9,0)</f>
        <v>45</v>
      </c>
      <c r="I52" s="6" t="str">
        <f>VLOOKUP(A52,[1]Лист1!$B:$F,5,0)</f>
        <v>в матрице</v>
      </c>
      <c r="J52" s="1">
        <v>11</v>
      </c>
      <c r="K52" s="1">
        <f t="shared" si="6"/>
        <v>-5</v>
      </c>
      <c r="L52" s="1"/>
      <c r="M52" s="1"/>
      <c r="N52" s="1"/>
      <c r="O52" s="1">
        <f t="shared" si="2"/>
        <v>1.2</v>
      </c>
      <c r="P52" s="5">
        <v>30</v>
      </c>
      <c r="Q52" s="5"/>
      <c r="R52" s="1"/>
      <c r="S52" s="1">
        <f t="shared" si="11"/>
        <v>25</v>
      </c>
      <c r="T52" s="1">
        <f t="shared" si="12"/>
        <v>0</v>
      </c>
      <c r="U52" s="1">
        <v>3.8</v>
      </c>
      <c r="V52" s="1">
        <v>6</v>
      </c>
      <c r="W52" s="1">
        <v>1.4</v>
      </c>
      <c r="X52" s="1">
        <v>0</v>
      </c>
      <c r="Y52" s="1">
        <v>0</v>
      </c>
      <c r="Z52" s="1"/>
      <c r="AA52" s="1">
        <f t="shared" si="3"/>
        <v>12.299999999999999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81</v>
      </c>
      <c r="B53" s="10" t="s">
        <v>34</v>
      </c>
      <c r="C53" s="10"/>
      <c r="D53" s="10"/>
      <c r="E53" s="10"/>
      <c r="F53" s="10"/>
      <c r="G53" s="11">
        <v>0</v>
      </c>
      <c r="H53" s="18">
        <f>VLOOKUP(A53,[1]Лист1!$B:$J,9,0)</f>
        <v>30</v>
      </c>
      <c r="I53" s="11" t="str">
        <f>VLOOKUP(A53,[1]Лист1!$B:$F,5,0)</f>
        <v>в матрице</v>
      </c>
      <c r="J53" s="10"/>
      <c r="K53" s="10">
        <f t="shared" si="6"/>
        <v>0</v>
      </c>
      <c r="L53" s="10"/>
      <c r="M53" s="10"/>
      <c r="N53" s="10"/>
      <c r="O53" s="10">
        <f t="shared" si="2"/>
        <v>0</v>
      </c>
      <c r="P53" s="12"/>
      <c r="Q53" s="12"/>
      <c r="R53" s="10"/>
      <c r="S53" s="10"/>
      <c r="T53" s="10"/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 t="s">
        <v>32</v>
      </c>
      <c r="AA53" s="10">
        <f t="shared" si="3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82</v>
      </c>
      <c r="B54" s="10" t="s">
        <v>34</v>
      </c>
      <c r="C54" s="10"/>
      <c r="D54" s="10"/>
      <c r="E54" s="10"/>
      <c r="F54" s="10"/>
      <c r="G54" s="11">
        <v>0</v>
      </c>
      <c r="H54" s="18">
        <f>VLOOKUP(A54,[1]Лист1!$B:$J,9,0)</f>
        <v>45</v>
      </c>
      <c r="I54" s="11" t="str">
        <f>VLOOKUP(A54,[1]Лист1!$B:$F,5,0)</f>
        <v>в матрице</v>
      </c>
      <c r="J54" s="10"/>
      <c r="K54" s="10">
        <f t="shared" si="6"/>
        <v>0</v>
      </c>
      <c r="L54" s="10"/>
      <c r="M54" s="10"/>
      <c r="N54" s="10"/>
      <c r="O54" s="10">
        <f t="shared" si="2"/>
        <v>0</v>
      </c>
      <c r="P54" s="12"/>
      <c r="Q54" s="12"/>
      <c r="R54" s="10"/>
      <c r="S54" s="10"/>
      <c r="T54" s="10"/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 t="s">
        <v>32</v>
      </c>
      <c r="AA54" s="10">
        <f t="shared" si="3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83</v>
      </c>
      <c r="B55" s="10" t="s">
        <v>34</v>
      </c>
      <c r="C55" s="10"/>
      <c r="D55" s="10"/>
      <c r="E55" s="10"/>
      <c r="F55" s="10"/>
      <c r="G55" s="11">
        <v>0</v>
      </c>
      <c r="H55" s="18">
        <f>VLOOKUP(A55,[1]Лист1!$B:$J,9,0)</f>
        <v>45</v>
      </c>
      <c r="I55" s="11" t="str">
        <f>VLOOKUP(A55,[1]Лист1!$B:$F,5,0)</f>
        <v>в матрице</v>
      </c>
      <c r="J55" s="10"/>
      <c r="K55" s="10">
        <f t="shared" si="6"/>
        <v>0</v>
      </c>
      <c r="L55" s="10"/>
      <c r="M55" s="10"/>
      <c r="N55" s="10"/>
      <c r="O55" s="10">
        <f t="shared" si="2"/>
        <v>0</v>
      </c>
      <c r="P55" s="12"/>
      <c r="Q55" s="12"/>
      <c r="R55" s="10"/>
      <c r="S55" s="10"/>
      <c r="T55" s="10"/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 t="s">
        <v>32</v>
      </c>
      <c r="AA55" s="10">
        <f t="shared" si="3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31</v>
      </c>
      <c r="C56" s="1"/>
      <c r="D56" s="1">
        <v>24</v>
      </c>
      <c r="E56" s="1"/>
      <c r="F56" s="1">
        <v>24</v>
      </c>
      <c r="G56" s="6">
        <v>0.28000000000000003</v>
      </c>
      <c r="H56" s="16">
        <f>VLOOKUP(A56,[1]Лист1!$B:$J,9,0)</f>
        <v>45</v>
      </c>
      <c r="I56" s="6" t="str">
        <f>VLOOKUP(A56,[1]Лист1!$B:$F,5,0)</f>
        <v>в матрице</v>
      </c>
      <c r="J56" s="1"/>
      <c r="K56" s="1">
        <f t="shared" si="6"/>
        <v>0</v>
      </c>
      <c r="L56" s="1"/>
      <c r="M56" s="1"/>
      <c r="N56" s="1"/>
      <c r="O56" s="1">
        <f t="shared" si="2"/>
        <v>0</v>
      </c>
      <c r="P56" s="5"/>
      <c r="Q56" s="5"/>
      <c r="R56" s="1"/>
      <c r="S56" s="1" t="e">
        <f>(F56+P56)/O56</f>
        <v>#DIV/0!</v>
      </c>
      <c r="T56" s="1" t="e">
        <f>F56/O56</f>
        <v>#DIV/0!</v>
      </c>
      <c r="U56" s="1">
        <v>1</v>
      </c>
      <c r="V56" s="1">
        <v>2.2000000000000002</v>
      </c>
      <c r="W56" s="1">
        <v>0</v>
      </c>
      <c r="X56" s="1">
        <v>0</v>
      </c>
      <c r="Y56" s="1">
        <v>0</v>
      </c>
      <c r="Z56" s="1"/>
      <c r="AA56" s="1">
        <f t="shared" si="3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85</v>
      </c>
      <c r="B57" s="10" t="s">
        <v>31</v>
      </c>
      <c r="C57" s="10"/>
      <c r="D57" s="10"/>
      <c r="E57" s="10"/>
      <c r="F57" s="10"/>
      <c r="G57" s="11">
        <v>0</v>
      </c>
      <c r="H57" s="18">
        <f>VLOOKUP(A57,[1]Лист1!$B:$J,9,0)</f>
        <v>45</v>
      </c>
      <c r="I57" s="11" t="str">
        <f>VLOOKUP(A57,[1]Лист1!$B:$F,5,0)</f>
        <v>в матрице</v>
      </c>
      <c r="J57" s="10"/>
      <c r="K57" s="10">
        <f t="shared" si="6"/>
        <v>0</v>
      </c>
      <c r="L57" s="10"/>
      <c r="M57" s="10"/>
      <c r="N57" s="10"/>
      <c r="O57" s="10">
        <f t="shared" si="2"/>
        <v>0</v>
      </c>
      <c r="P57" s="12"/>
      <c r="Q57" s="12"/>
      <c r="R57" s="10"/>
      <c r="S57" s="10"/>
      <c r="T57" s="10"/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 t="s">
        <v>32</v>
      </c>
      <c r="AA57" s="10">
        <f t="shared" si="3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86</v>
      </c>
      <c r="B58" s="10" t="s">
        <v>31</v>
      </c>
      <c r="C58" s="10"/>
      <c r="D58" s="10"/>
      <c r="E58" s="10"/>
      <c r="F58" s="10"/>
      <c r="G58" s="11">
        <v>0</v>
      </c>
      <c r="H58" s="18">
        <f>VLOOKUP(A58,[1]Лист1!$B:$J,9,0)</f>
        <v>45</v>
      </c>
      <c r="I58" s="11" t="str">
        <f>VLOOKUP(A58,[1]Лист1!$B:$F,5,0)</f>
        <v>в матрице</v>
      </c>
      <c r="J58" s="10"/>
      <c r="K58" s="10">
        <f t="shared" ref="K58:K75" si="13">E58-J58</f>
        <v>0</v>
      </c>
      <c r="L58" s="10"/>
      <c r="M58" s="10"/>
      <c r="N58" s="10"/>
      <c r="O58" s="10">
        <f t="shared" si="2"/>
        <v>0</v>
      </c>
      <c r="P58" s="12"/>
      <c r="Q58" s="12"/>
      <c r="R58" s="10"/>
      <c r="S58" s="10"/>
      <c r="T58" s="10"/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32</v>
      </c>
      <c r="AA58" s="10">
        <f t="shared" si="3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87</v>
      </c>
      <c r="B59" s="10" t="s">
        <v>31</v>
      </c>
      <c r="C59" s="10"/>
      <c r="D59" s="10"/>
      <c r="E59" s="10"/>
      <c r="F59" s="10"/>
      <c r="G59" s="11">
        <v>0</v>
      </c>
      <c r="H59" s="18">
        <f>VLOOKUP(A59,[1]Лист1!$B:$J,9,0)</f>
        <v>120</v>
      </c>
      <c r="I59" s="11" t="str">
        <f>VLOOKUP(A59,[1]Лист1!$B:$F,5,0)</f>
        <v>в матрице</v>
      </c>
      <c r="J59" s="10"/>
      <c r="K59" s="10">
        <f t="shared" si="13"/>
        <v>0</v>
      </c>
      <c r="L59" s="10"/>
      <c r="M59" s="10"/>
      <c r="N59" s="10"/>
      <c r="O59" s="10">
        <f t="shared" ref="O59:O92" si="14">E59/5</f>
        <v>0</v>
      </c>
      <c r="P59" s="12"/>
      <c r="Q59" s="12"/>
      <c r="R59" s="10"/>
      <c r="S59" s="10"/>
      <c r="T59" s="10"/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32</v>
      </c>
      <c r="AA59" s="10">
        <f t="shared" ref="AA59:AA92" si="15">P59*G59</f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88</v>
      </c>
      <c r="B60" s="10" t="s">
        <v>34</v>
      </c>
      <c r="C60" s="10"/>
      <c r="D60" s="10"/>
      <c r="E60" s="10"/>
      <c r="F60" s="10"/>
      <c r="G60" s="11">
        <v>0</v>
      </c>
      <c r="H60" s="18">
        <f>VLOOKUP(A60,[1]Лист1!$B:$J,9,0)</f>
        <v>45</v>
      </c>
      <c r="I60" s="11" t="str">
        <f>VLOOKUP(A60,[1]Лист1!$B:$F,5,0)</f>
        <v>в матрице</v>
      </c>
      <c r="J60" s="10"/>
      <c r="K60" s="10">
        <f t="shared" si="13"/>
        <v>0</v>
      </c>
      <c r="L60" s="10"/>
      <c r="M60" s="10"/>
      <c r="N60" s="10"/>
      <c r="O60" s="10">
        <f t="shared" si="14"/>
        <v>0</v>
      </c>
      <c r="P60" s="12"/>
      <c r="Q60" s="12"/>
      <c r="R60" s="10"/>
      <c r="S60" s="10"/>
      <c r="T60" s="10"/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32</v>
      </c>
      <c r="AA60" s="10">
        <f t="shared" si="1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89</v>
      </c>
      <c r="B61" s="10" t="s">
        <v>31</v>
      </c>
      <c r="C61" s="10"/>
      <c r="D61" s="10"/>
      <c r="E61" s="10"/>
      <c r="F61" s="10"/>
      <c r="G61" s="11">
        <v>0</v>
      </c>
      <c r="H61" s="18">
        <f>VLOOKUP(A61,[1]Лист1!$B:$J,9,0)</f>
        <v>45</v>
      </c>
      <c r="I61" s="11" t="str">
        <f>VLOOKUP(A61,[1]Лист1!$B:$F,5,0)</f>
        <v>в матрице</v>
      </c>
      <c r="J61" s="10"/>
      <c r="K61" s="10">
        <f t="shared" si="13"/>
        <v>0</v>
      </c>
      <c r="L61" s="10"/>
      <c r="M61" s="10"/>
      <c r="N61" s="10"/>
      <c r="O61" s="10">
        <f t="shared" si="14"/>
        <v>0</v>
      </c>
      <c r="P61" s="12"/>
      <c r="Q61" s="12"/>
      <c r="R61" s="10"/>
      <c r="S61" s="10"/>
      <c r="T61" s="10"/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 t="s">
        <v>32</v>
      </c>
      <c r="AA61" s="10">
        <f t="shared" si="1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90</v>
      </c>
      <c r="B62" s="10" t="s">
        <v>31</v>
      </c>
      <c r="C62" s="10"/>
      <c r="D62" s="10"/>
      <c r="E62" s="10"/>
      <c r="F62" s="10"/>
      <c r="G62" s="11">
        <v>0</v>
      </c>
      <c r="H62" s="18">
        <f>VLOOKUP(A62,[1]Лист1!$B:$J,9,0)</f>
        <v>45</v>
      </c>
      <c r="I62" s="11" t="str">
        <f>VLOOKUP(A62,[1]Лист1!$B:$F,5,0)</f>
        <v>в матрице</v>
      </c>
      <c r="J62" s="10"/>
      <c r="K62" s="10">
        <f t="shared" si="13"/>
        <v>0</v>
      </c>
      <c r="L62" s="10"/>
      <c r="M62" s="10"/>
      <c r="N62" s="10"/>
      <c r="O62" s="10">
        <f t="shared" si="14"/>
        <v>0</v>
      </c>
      <c r="P62" s="12"/>
      <c r="Q62" s="12"/>
      <c r="R62" s="10"/>
      <c r="S62" s="10"/>
      <c r="T62" s="10"/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 t="s">
        <v>32</v>
      </c>
      <c r="AA62" s="10">
        <f t="shared" si="1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91</v>
      </c>
      <c r="B63" s="10" t="s">
        <v>34</v>
      </c>
      <c r="C63" s="10"/>
      <c r="D63" s="10"/>
      <c r="E63" s="10"/>
      <c r="F63" s="10"/>
      <c r="G63" s="11">
        <v>0</v>
      </c>
      <c r="H63" s="18">
        <f>VLOOKUP(A63,[1]Лист1!$B:$J,9,0)</f>
        <v>45</v>
      </c>
      <c r="I63" s="11" t="str">
        <f>VLOOKUP(A63,[1]Лист1!$B:$F,5,0)</f>
        <v>в матрице</v>
      </c>
      <c r="J63" s="10"/>
      <c r="K63" s="10">
        <f t="shared" si="13"/>
        <v>0</v>
      </c>
      <c r="L63" s="10"/>
      <c r="M63" s="10"/>
      <c r="N63" s="10"/>
      <c r="O63" s="10">
        <f t="shared" si="14"/>
        <v>0</v>
      </c>
      <c r="P63" s="12"/>
      <c r="Q63" s="12"/>
      <c r="R63" s="10"/>
      <c r="S63" s="10"/>
      <c r="T63" s="10"/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32</v>
      </c>
      <c r="AA63" s="10">
        <f t="shared" si="1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92</v>
      </c>
      <c r="B64" s="10" t="s">
        <v>31</v>
      </c>
      <c r="C64" s="10"/>
      <c r="D64" s="10"/>
      <c r="E64" s="10"/>
      <c r="F64" s="10"/>
      <c r="G64" s="11">
        <v>0</v>
      </c>
      <c r="H64" s="18">
        <f>VLOOKUP(A64,[1]Лист1!$B:$J,9,0)</f>
        <v>45</v>
      </c>
      <c r="I64" s="11" t="str">
        <f>VLOOKUP(A64,[1]Лист1!$B:$F,5,0)</f>
        <v>в матрице</v>
      </c>
      <c r="J64" s="10"/>
      <c r="K64" s="10">
        <f t="shared" si="13"/>
        <v>0</v>
      </c>
      <c r="L64" s="10"/>
      <c r="M64" s="10"/>
      <c r="N64" s="10"/>
      <c r="O64" s="10">
        <f t="shared" si="14"/>
        <v>0</v>
      </c>
      <c r="P64" s="12"/>
      <c r="Q64" s="12"/>
      <c r="R64" s="10"/>
      <c r="S64" s="10"/>
      <c r="T64" s="10"/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32</v>
      </c>
      <c r="AA64" s="10">
        <f t="shared" si="1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93</v>
      </c>
      <c r="B65" s="10" t="s">
        <v>34</v>
      </c>
      <c r="C65" s="10"/>
      <c r="D65" s="10"/>
      <c r="E65" s="10"/>
      <c r="F65" s="10"/>
      <c r="G65" s="11">
        <v>0</v>
      </c>
      <c r="H65" s="18">
        <f>VLOOKUP(A65,[1]Лист1!$B:$J,9,0)</f>
        <v>45</v>
      </c>
      <c r="I65" s="11" t="str">
        <f>VLOOKUP(A65,[1]Лист1!$B:$F,5,0)</f>
        <v>в матрице</v>
      </c>
      <c r="J65" s="10"/>
      <c r="K65" s="10">
        <f t="shared" si="13"/>
        <v>0</v>
      </c>
      <c r="L65" s="10"/>
      <c r="M65" s="10"/>
      <c r="N65" s="10"/>
      <c r="O65" s="10">
        <f t="shared" si="14"/>
        <v>0</v>
      </c>
      <c r="P65" s="12"/>
      <c r="Q65" s="12"/>
      <c r="R65" s="10"/>
      <c r="S65" s="10"/>
      <c r="T65" s="10"/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 t="s">
        <v>32</v>
      </c>
      <c r="AA65" s="10">
        <f t="shared" si="1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94</v>
      </c>
      <c r="B66" s="10" t="s">
        <v>31</v>
      </c>
      <c r="C66" s="10"/>
      <c r="D66" s="10"/>
      <c r="E66" s="10"/>
      <c r="F66" s="10"/>
      <c r="G66" s="11">
        <v>0</v>
      </c>
      <c r="H66" s="18">
        <f>VLOOKUP(A66,[1]Лист1!$B:$J,9,0)</f>
        <v>45</v>
      </c>
      <c r="I66" s="11" t="str">
        <f>VLOOKUP(A66,[1]Лист1!$B:$F,5,0)</f>
        <v>в матрице</v>
      </c>
      <c r="J66" s="10"/>
      <c r="K66" s="10">
        <f t="shared" si="13"/>
        <v>0</v>
      </c>
      <c r="L66" s="10"/>
      <c r="M66" s="10"/>
      <c r="N66" s="10"/>
      <c r="O66" s="10">
        <f t="shared" si="14"/>
        <v>0</v>
      </c>
      <c r="P66" s="12"/>
      <c r="Q66" s="12"/>
      <c r="R66" s="10"/>
      <c r="S66" s="10"/>
      <c r="T66" s="10"/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 t="s">
        <v>32</v>
      </c>
      <c r="AA66" s="10">
        <f t="shared" si="1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95</v>
      </c>
      <c r="B67" s="10" t="s">
        <v>31</v>
      </c>
      <c r="C67" s="10"/>
      <c r="D67" s="10"/>
      <c r="E67" s="10"/>
      <c r="F67" s="10"/>
      <c r="G67" s="11">
        <v>0</v>
      </c>
      <c r="H67" s="18">
        <f>VLOOKUP(A67,[1]Лист1!$B:$J,9,0)</f>
        <v>45</v>
      </c>
      <c r="I67" s="11" t="str">
        <f>VLOOKUP(A67,[1]Лист1!$B:$F,5,0)</f>
        <v>в матрице</v>
      </c>
      <c r="J67" s="10"/>
      <c r="K67" s="10">
        <f t="shared" si="13"/>
        <v>0</v>
      </c>
      <c r="L67" s="10"/>
      <c r="M67" s="10"/>
      <c r="N67" s="10"/>
      <c r="O67" s="10">
        <f t="shared" si="14"/>
        <v>0</v>
      </c>
      <c r="P67" s="12"/>
      <c r="Q67" s="12"/>
      <c r="R67" s="10"/>
      <c r="S67" s="10"/>
      <c r="T67" s="10"/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 t="s">
        <v>32</v>
      </c>
      <c r="AA67" s="10">
        <f t="shared" si="1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96</v>
      </c>
      <c r="B68" s="10" t="s">
        <v>31</v>
      </c>
      <c r="C68" s="10"/>
      <c r="D68" s="10"/>
      <c r="E68" s="10"/>
      <c r="F68" s="10"/>
      <c r="G68" s="11">
        <v>0</v>
      </c>
      <c r="H68" s="18">
        <f>VLOOKUP(A68,[1]Лист1!$B:$J,9,0)</f>
        <v>45</v>
      </c>
      <c r="I68" s="11" t="str">
        <f>VLOOKUP(A68,[1]Лист1!$B:$F,5,0)</f>
        <v>в матрице</v>
      </c>
      <c r="J68" s="10"/>
      <c r="K68" s="10">
        <f t="shared" si="13"/>
        <v>0</v>
      </c>
      <c r="L68" s="10"/>
      <c r="M68" s="10"/>
      <c r="N68" s="10"/>
      <c r="O68" s="10">
        <f t="shared" si="14"/>
        <v>0</v>
      </c>
      <c r="P68" s="12"/>
      <c r="Q68" s="12"/>
      <c r="R68" s="10"/>
      <c r="S68" s="10"/>
      <c r="T68" s="10"/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 t="s">
        <v>32</v>
      </c>
      <c r="AA68" s="10">
        <f t="shared" si="1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97</v>
      </c>
      <c r="B69" s="10" t="s">
        <v>31</v>
      </c>
      <c r="C69" s="10"/>
      <c r="D69" s="10"/>
      <c r="E69" s="10"/>
      <c r="F69" s="10"/>
      <c r="G69" s="11">
        <v>0</v>
      </c>
      <c r="H69" s="18">
        <f>VLOOKUP(A69,[1]Лист1!$B:$J,9,0)</f>
        <v>45</v>
      </c>
      <c r="I69" s="11" t="str">
        <f>VLOOKUP(A69,[1]Лист1!$B:$F,5,0)</f>
        <v>в матрице</v>
      </c>
      <c r="J69" s="10"/>
      <c r="K69" s="10">
        <f t="shared" si="13"/>
        <v>0</v>
      </c>
      <c r="L69" s="10"/>
      <c r="M69" s="10"/>
      <c r="N69" s="10"/>
      <c r="O69" s="10">
        <f t="shared" si="14"/>
        <v>0</v>
      </c>
      <c r="P69" s="12"/>
      <c r="Q69" s="12"/>
      <c r="R69" s="10"/>
      <c r="S69" s="10"/>
      <c r="T69" s="10"/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32</v>
      </c>
      <c r="AA69" s="10">
        <f t="shared" si="1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98</v>
      </c>
      <c r="B70" s="10" t="s">
        <v>31</v>
      </c>
      <c r="C70" s="10"/>
      <c r="D70" s="10"/>
      <c r="E70" s="10"/>
      <c r="F70" s="10"/>
      <c r="G70" s="11">
        <v>0</v>
      </c>
      <c r="H70" s="18">
        <f>VLOOKUP(A70,[1]Лист1!$B:$J,9,0)</f>
        <v>45</v>
      </c>
      <c r="I70" s="11" t="str">
        <f>VLOOKUP(A70,[1]Лист1!$B:$F,5,0)</f>
        <v>в матрице</v>
      </c>
      <c r="J70" s="10"/>
      <c r="K70" s="10">
        <f t="shared" si="13"/>
        <v>0</v>
      </c>
      <c r="L70" s="10"/>
      <c r="M70" s="10"/>
      <c r="N70" s="10"/>
      <c r="O70" s="10">
        <f t="shared" si="14"/>
        <v>0</v>
      </c>
      <c r="P70" s="12"/>
      <c r="Q70" s="12"/>
      <c r="R70" s="10"/>
      <c r="S70" s="10"/>
      <c r="T70" s="10"/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32</v>
      </c>
      <c r="AA70" s="10">
        <f t="shared" si="15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0" t="s">
        <v>31</v>
      </c>
      <c r="C71" s="10"/>
      <c r="D71" s="10"/>
      <c r="E71" s="10"/>
      <c r="F71" s="10"/>
      <c r="G71" s="11">
        <v>0</v>
      </c>
      <c r="H71" s="18">
        <f>VLOOKUP(A71,[1]Лист1!$B:$J,9,0)</f>
        <v>60</v>
      </c>
      <c r="I71" s="11" t="str">
        <f>VLOOKUP(A71,[1]Лист1!$B:$F,5,0)</f>
        <v>в матрице</v>
      </c>
      <c r="J71" s="10"/>
      <c r="K71" s="10">
        <f t="shared" si="13"/>
        <v>0</v>
      </c>
      <c r="L71" s="10"/>
      <c r="M71" s="10"/>
      <c r="N71" s="10"/>
      <c r="O71" s="10">
        <f t="shared" si="14"/>
        <v>0</v>
      </c>
      <c r="P71" s="12"/>
      <c r="Q71" s="12"/>
      <c r="R71" s="10"/>
      <c r="S71" s="10"/>
      <c r="T71" s="10"/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32</v>
      </c>
      <c r="AA71" s="10">
        <f t="shared" si="15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100</v>
      </c>
      <c r="B72" s="10" t="s">
        <v>31</v>
      </c>
      <c r="C72" s="10"/>
      <c r="D72" s="10"/>
      <c r="E72" s="10"/>
      <c r="F72" s="10"/>
      <c r="G72" s="11">
        <v>0</v>
      </c>
      <c r="H72" s="18">
        <f>VLOOKUP(A72,[1]Лист1!$B:$J,9,0)</f>
        <v>60</v>
      </c>
      <c r="I72" s="11" t="str">
        <f>VLOOKUP(A72,[1]Лист1!$B:$F,5,0)</f>
        <v>в матрице</v>
      </c>
      <c r="J72" s="10"/>
      <c r="K72" s="10">
        <f t="shared" si="13"/>
        <v>0</v>
      </c>
      <c r="L72" s="10"/>
      <c r="M72" s="10"/>
      <c r="N72" s="10"/>
      <c r="O72" s="10">
        <f t="shared" si="14"/>
        <v>0</v>
      </c>
      <c r="P72" s="12"/>
      <c r="Q72" s="12"/>
      <c r="R72" s="10"/>
      <c r="S72" s="10"/>
      <c r="T72" s="10"/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32</v>
      </c>
      <c r="AA72" s="10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0" t="s">
        <v>31</v>
      </c>
      <c r="C73" s="10"/>
      <c r="D73" s="10"/>
      <c r="E73" s="10"/>
      <c r="F73" s="10"/>
      <c r="G73" s="11">
        <v>0</v>
      </c>
      <c r="H73" s="18">
        <f>VLOOKUP(A73,[1]Лист1!$B:$J,9,0)</f>
        <v>60</v>
      </c>
      <c r="I73" s="11" t="str">
        <f>VLOOKUP(A73,[1]Лист1!$B:$F,5,0)</f>
        <v>в матрице</v>
      </c>
      <c r="J73" s="10"/>
      <c r="K73" s="10">
        <f t="shared" si="13"/>
        <v>0</v>
      </c>
      <c r="L73" s="10"/>
      <c r="M73" s="10"/>
      <c r="N73" s="10"/>
      <c r="O73" s="10">
        <f t="shared" si="14"/>
        <v>0</v>
      </c>
      <c r="P73" s="12"/>
      <c r="Q73" s="12"/>
      <c r="R73" s="10"/>
      <c r="S73" s="10"/>
      <c r="T73" s="10"/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32</v>
      </c>
      <c r="AA73" s="10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34</v>
      </c>
      <c r="C74" s="1">
        <v>70.322999999999993</v>
      </c>
      <c r="D74" s="1"/>
      <c r="E74" s="1">
        <v>50.118000000000002</v>
      </c>
      <c r="F74" s="1">
        <v>14.1</v>
      </c>
      <c r="G74" s="6">
        <v>1</v>
      </c>
      <c r="H74" s="16">
        <f>VLOOKUP(A74,[1]Лист1!$B:$J,9,0)</f>
        <v>45</v>
      </c>
      <c r="I74" s="6" t="str">
        <f>VLOOKUP(A74,[1]Лист1!$B:$F,5,0)</f>
        <v>в матрице (5 дн.)</v>
      </c>
      <c r="J74" s="1">
        <v>89</v>
      </c>
      <c r="K74" s="1">
        <f t="shared" si="13"/>
        <v>-38.881999999999998</v>
      </c>
      <c r="L74" s="1"/>
      <c r="M74" s="1"/>
      <c r="N74" s="1"/>
      <c r="O74" s="1">
        <f t="shared" si="14"/>
        <v>10.0236</v>
      </c>
      <c r="P74" s="5">
        <f>11*O74-F74</f>
        <v>96.159600000000012</v>
      </c>
      <c r="Q74" s="5"/>
      <c r="R74" s="1"/>
      <c r="S74" s="1">
        <f>(F74+P74)/O74</f>
        <v>11</v>
      </c>
      <c r="T74" s="1">
        <f>F74/O74</f>
        <v>1.4066802346462348</v>
      </c>
      <c r="U74" s="1">
        <v>0.81679999999999997</v>
      </c>
      <c r="V74" s="1">
        <v>4.5655999999999999</v>
      </c>
      <c r="W74" s="1">
        <v>1.2363999999999999</v>
      </c>
      <c r="X74" s="1">
        <v>1.6524000000000001</v>
      </c>
      <c r="Y74" s="1">
        <v>0</v>
      </c>
      <c r="Z74" s="1"/>
      <c r="AA74" s="1">
        <f t="shared" si="15"/>
        <v>96.159600000000012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0" t="s">
        <v>34</v>
      </c>
      <c r="C75" s="10"/>
      <c r="D75" s="10"/>
      <c r="E75" s="10"/>
      <c r="F75" s="10"/>
      <c r="G75" s="11">
        <v>0</v>
      </c>
      <c r="H75" s="18">
        <f>VLOOKUP(A75,[1]Лист1!$B:$J,9,0)</f>
        <v>60</v>
      </c>
      <c r="I75" s="11" t="str">
        <f>VLOOKUP(A75,[1]Лист1!$B:$F,5,0)</f>
        <v>в матрице (6 дн.)</v>
      </c>
      <c r="J75" s="10"/>
      <c r="K75" s="10">
        <f t="shared" si="13"/>
        <v>0</v>
      </c>
      <c r="L75" s="10"/>
      <c r="M75" s="10"/>
      <c r="N75" s="10"/>
      <c r="O75" s="10">
        <f t="shared" si="14"/>
        <v>0</v>
      </c>
      <c r="P75" s="12"/>
      <c r="Q75" s="12"/>
      <c r="R75" s="10"/>
      <c r="S75" s="10"/>
      <c r="T75" s="10"/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32</v>
      </c>
      <c r="AA75" s="10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106</v>
      </c>
      <c r="B76" s="10" t="s">
        <v>31</v>
      </c>
      <c r="C76" s="10"/>
      <c r="D76" s="10"/>
      <c r="E76" s="10"/>
      <c r="F76" s="10"/>
      <c r="G76" s="11">
        <v>0</v>
      </c>
      <c r="H76" s="18">
        <f>VLOOKUP(A76,[1]Лист1!$B:$J,9,0)</f>
        <v>60</v>
      </c>
      <c r="I76" s="11" t="str">
        <f>VLOOKUP(A76,[1]Лист1!$B:$F,5,0)</f>
        <v>в матрице</v>
      </c>
      <c r="J76" s="10"/>
      <c r="K76" s="10"/>
      <c r="L76" s="10"/>
      <c r="M76" s="10"/>
      <c r="N76" s="10"/>
      <c r="O76" s="10">
        <f t="shared" si="14"/>
        <v>0</v>
      </c>
      <c r="P76" s="10"/>
      <c r="Q76" s="10"/>
      <c r="R76" s="10"/>
      <c r="S76" s="10"/>
      <c r="T76" s="10"/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32</v>
      </c>
      <c r="AA76" s="10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107</v>
      </c>
      <c r="B77" s="10" t="s">
        <v>31</v>
      </c>
      <c r="C77" s="10"/>
      <c r="D77" s="10"/>
      <c r="E77" s="10"/>
      <c r="F77" s="10"/>
      <c r="G77" s="11">
        <v>0</v>
      </c>
      <c r="H77" s="18">
        <f>VLOOKUP(A77,[1]Лист1!$B:$J,9,0)</f>
        <v>45</v>
      </c>
      <c r="I77" s="11" t="str">
        <f>VLOOKUP(A77,[1]Лист1!$B:$F,5,0)</f>
        <v>в матрице</v>
      </c>
      <c r="J77" s="10"/>
      <c r="K77" s="10"/>
      <c r="L77" s="10"/>
      <c r="M77" s="10"/>
      <c r="N77" s="10"/>
      <c r="O77" s="10">
        <f t="shared" si="14"/>
        <v>0</v>
      </c>
      <c r="P77" s="10"/>
      <c r="Q77" s="10"/>
      <c r="R77" s="10"/>
      <c r="S77" s="10"/>
      <c r="T77" s="10"/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32</v>
      </c>
      <c r="AA77" s="10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108</v>
      </c>
      <c r="B78" s="10" t="s">
        <v>31</v>
      </c>
      <c r="C78" s="10"/>
      <c r="D78" s="10"/>
      <c r="E78" s="10"/>
      <c r="F78" s="10"/>
      <c r="G78" s="11">
        <v>0</v>
      </c>
      <c r="H78" s="18">
        <f>VLOOKUP(A78,[1]Лист1!$B:$J,9,0)</f>
        <v>60</v>
      </c>
      <c r="I78" s="11" t="str">
        <f>VLOOKUP(A78,[1]Лист1!$B:$F,5,0)</f>
        <v>в матрице</v>
      </c>
      <c r="J78" s="10"/>
      <c r="K78" s="10"/>
      <c r="L78" s="10"/>
      <c r="M78" s="10"/>
      <c r="N78" s="10"/>
      <c r="O78" s="10">
        <f t="shared" si="14"/>
        <v>0</v>
      </c>
      <c r="P78" s="10"/>
      <c r="Q78" s="10"/>
      <c r="R78" s="10"/>
      <c r="S78" s="10"/>
      <c r="T78" s="10"/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32</v>
      </c>
      <c r="AA78" s="10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109</v>
      </c>
      <c r="B79" s="10" t="s">
        <v>31</v>
      </c>
      <c r="C79" s="10"/>
      <c r="D79" s="10"/>
      <c r="E79" s="10"/>
      <c r="F79" s="10"/>
      <c r="G79" s="11">
        <v>0</v>
      </c>
      <c r="H79" s="18">
        <f>VLOOKUP(A79,[1]Лист1!$B:$J,9,0)</f>
        <v>60</v>
      </c>
      <c r="I79" s="11" t="str">
        <f>VLOOKUP(A79,[1]Лист1!$B:$F,5,0)</f>
        <v>в матрице</v>
      </c>
      <c r="J79" s="10"/>
      <c r="K79" s="10"/>
      <c r="L79" s="10"/>
      <c r="M79" s="10"/>
      <c r="N79" s="10"/>
      <c r="O79" s="10">
        <f t="shared" si="14"/>
        <v>0</v>
      </c>
      <c r="P79" s="10"/>
      <c r="Q79" s="10"/>
      <c r="R79" s="10"/>
      <c r="S79" s="10"/>
      <c r="T79" s="10"/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 t="s">
        <v>32</v>
      </c>
      <c r="AA79" s="10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110</v>
      </c>
      <c r="B80" s="10" t="s">
        <v>31</v>
      </c>
      <c r="C80" s="10"/>
      <c r="D80" s="10"/>
      <c r="E80" s="10"/>
      <c r="F80" s="10"/>
      <c r="G80" s="11">
        <v>0</v>
      </c>
      <c r="H80" s="18">
        <f>VLOOKUP(A80,[1]Лист1!$B:$J,9,0)</f>
        <v>45</v>
      </c>
      <c r="I80" s="11" t="str">
        <f>VLOOKUP(A80,[1]Лист1!$B:$F,5,0)</f>
        <v>в матрице</v>
      </c>
      <c r="J80" s="10"/>
      <c r="K80" s="10"/>
      <c r="L80" s="10"/>
      <c r="M80" s="10"/>
      <c r="N80" s="10"/>
      <c r="O80" s="10">
        <f t="shared" si="14"/>
        <v>0</v>
      </c>
      <c r="P80" s="10"/>
      <c r="Q80" s="10"/>
      <c r="R80" s="10"/>
      <c r="S80" s="10"/>
      <c r="T80" s="10"/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 t="s">
        <v>32</v>
      </c>
      <c r="AA80" s="10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111</v>
      </c>
      <c r="B81" s="10" t="s">
        <v>31</v>
      </c>
      <c r="C81" s="10"/>
      <c r="D81" s="10"/>
      <c r="E81" s="10"/>
      <c r="F81" s="10"/>
      <c r="G81" s="11">
        <v>0</v>
      </c>
      <c r="H81" s="18">
        <f>VLOOKUP(A81,[1]Лист1!$B:$J,9,0)</f>
        <v>30</v>
      </c>
      <c r="I81" s="11" t="str">
        <f>VLOOKUP(A81,[1]Лист1!$B:$F,5,0)</f>
        <v>в матрице</v>
      </c>
      <c r="J81" s="10"/>
      <c r="K81" s="10"/>
      <c r="L81" s="10"/>
      <c r="M81" s="10"/>
      <c r="N81" s="10"/>
      <c r="O81" s="10">
        <f t="shared" si="14"/>
        <v>0</v>
      </c>
      <c r="P81" s="10"/>
      <c r="Q81" s="10"/>
      <c r="R81" s="10"/>
      <c r="S81" s="10"/>
      <c r="T81" s="10"/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32</v>
      </c>
      <c r="AA81" s="10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112</v>
      </c>
      <c r="B82" s="10" t="s">
        <v>31</v>
      </c>
      <c r="C82" s="10"/>
      <c r="D82" s="10"/>
      <c r="E82" s="10"/>
      <c r="F82" s="10"/>
      <c r="G82" s="11">
        <v>0</v>
      </c>
      <c r="H82" s="18">
        <f>VLOOKUP(A82,[1]Лист1!$B:$J,9,0)</f>
        <v>45</v>
      </c>
      <c r="I82" s="11" t="str">
        <f>VLOOKUP(A82,[1]Лист1!$B:$F,5,0)</f>
        <v>в матрице</v>
      </c>
      <c r="J82" s="10"/>
      <c r="K82" s="10"/>
      <c r="L82" s="10"/>
      <c r="M82" s="10"/>
      <c r="N82" s="10"/>
      <c r="O82" s="10">
        <f t="shared" si="14"/>
        <v>0</v>
      </c>
      <c r="P82" s="10"/>
      <c r="Q82" s="10"/>
      <c r="R82" s="10"/>
      <c r="S82" s="10"/>
      <c r="T82" s="10"/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32</v>
      </c>
      <c r="AA82" s="10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113</v>
      </c>
      <c r="B83" s="10" t="s">
        <v>31</v>
      </c>
      <c r="C83" s="10"/>
      <c r="D83" s="10"/>
      <c r="E83" s="10"/>
      <c r="F83" s="10"/>
      <c r="G83" s="11">
        <v>0</v>
      </c>
      <c r="H83" s="18">
        <f>VLOOKUP(A83,[1]Лист1!$B:$J,9,0)</f>
        <v>45</v>
      </c>
      <c r="I83" s="11" t="str">
        <f>VLOOKUP(A83,[1]Лист1!$B:$F,5,0)</f>
        <v>в матрице</v>
      </c>
      <c r="J83" s="10"/>
      <c r="K83" s="10"/>
      <c r="L83" s="10"/>
      <c r="M83" s="10"/>
      <c r="N83" s="10"/>
      <c r="O83" s="10">
        <f t="shared" si="14"/>
        <v>0</v>
      </c>
      <c r="P83" s="10"/>
      <c r="Q83" s="10"/>
      <c r="R83" s="10"/>
      <c r="S83" s="10"/>
      <c r="T83" s="10"/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32</v>
      </c>
      <c r="AA83" s="10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114</v>
      </c>
      <c r="B84" s="10" t="s">
        <v>31</v>
      </c>
      <c r="C84" s="10"/>
      <c r="D84" s="10"/>
      <c r="E84" s="10"/>
      <c r="F84" s="10"/>
      <c r="G84" s="11">
        <v>0</v>
      </c>
      <c r="H84" s="18">
        <f>VLOOKUP(A84,[1]Лист1!$B:$J,9,0)</f>
        <v>45</v>
      </c>
      <c r="I84" s="11" t="str">
        <f>VLOOKUP(A84,[1]Лист1!$B:$F,5,0)</f>
        <v>в матрице</v>
      </c>
      <c r="J84" s="10"/>
      <c r="K84" s="10"/>
      <c r="L84" s="10"/>
      <c r="M84" s="10"/>
      <c r="N84" s="10"/>
      <c r="O84" s="10">
        <f t="shared" si="14"/>
        <v>0</v>
      </c>
      <c r="P84" s="10"/>
      <c r="Q84" s="10"/>
      <c r="R84" s="10"/>
      <c r="S84" s="10"/>
      <c r="T84" s="10"/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32</v>
      </c>
      <c r="AA84" s="10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115</v>
      </c>
      <c r="B85" s="10" t="s">
        <v>31</v>
      </c>
      <c r="C85" s="10"/>
      <c r="D85" s="10"/>
      <c r="E85" s="10"/>
      <c r="F85" s="10"/>
      <c r="G85" s="11">
        <v>0</v>
      </c>
      <c r="H85" s="18">
        <f>VLOOKUP(A85,[1]Лист1!$B:$J,9,0)</f>
        <v>45</v>
      </c>
      <c r="I85" s="11" t="str">
        <f>VLOOKUP(A85,[1]Лист1!$B:$F,5,0)</f>
        <v>в матрице</v>
      </c>
      <c r="J85" s="10"/>
      <c r="K85" s="10"/>
      <c r="L85" s="10"/>
      <c r="M85" s="10"/>
      <c r="N85" s="10"/>
      <c r="O85" s="10">
        <f t="shared" si="14"/>
        <v>0</v>
      </c>
      <c r="P85" s="10"/>
      <c r="Q85" s="10"/>
      <c r="R85" s="10"/>
      <c r="S85" s="10"/>
      <c r="T85" s="10"/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32</v>
      </c>
      <c r="AA85" s="10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116</v>
      </c>
      <c r="B86" s="10" t="s">
        <v>34</v>
      </c>
      <c r="C86" s="10"/>
      <c r="D86" s="10"/>
      <c r="E86" s="10"/>
      <c r="F86" s="10"/>
      <c r="G86" s="11">
        <v>0</v>
      </c>
      <c r="H86" s="18">
        <f>VLOOKUP(A86,[1]Лист1!$B:$J,9,0)</f>
        <v>45</v>
      </c>
      <c r="I86" s="11" t="str">
        <f>VLOOKUP(A86,[1]Лист1!$B:$F,5,0)</f>
        <v>в матрице</v>
      </c>
      <c r="J86" s="10"/>
      <c r="K86" s="10"/>
      <c r="L86" s="10"/>
      <c r="M86" s="10"/>
      <c r="N86" s="10"/>
      <c r="O86" s="10">
        <f t="shared" si="14"/>
        <v>0</v>
      </c>
      <c r="P86" s="10"/>
      <c r="Q86" s="10"/>
      <c r="R86" s="10"/>
      <c r="S86" s="10"/>
      <c r="T86" s="10"/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32</v>
      </c>
      <c r="AA86" s="10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117</v>
      </c>
      <c r="B87" s="10" t="s">
        <v>31</v>
      </c>
      <c r="C87" s="10"/>
      <c r="D87" s="10"/>
      <c r="E87" s="10"/>
      <c r="F87" s="10"/>
      <c r="G87" s="11">
        <v>0</v>
      </c>
      <c r="H87" s="18">
        <f>VLOOKUP(A87,[1]Лист1!$B:$J,9,0)</f>
        <v>60</v>
      </c>
      <c r="I87" s="11" t="str">
        <f>VLOOKUP(A87,[1]Лист1!$B:$F,5,0)</f>
        <v>в матрице</v>
      </c>
      <c r="J87" s="10"/>
      <c r="K87" s="10"/>
      <c r="L87" s="10"/>
      <c r="M87" s="10"/>
      <c r="N87" s="10"/>
      <c r="O87" s="10">
        <f t="shared" si="14"/>
        <v>0</v>
      </c>
      <c r="P87" s="10"/>
      <c r="Q87" s="10"/>
      <c r="R87" s="10"/>
      <c r="S87" s="10"/>
      <c r="T87" s="10"/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 t="s">
        <v>32</v>
      </c>
      <c r="AA87" s="10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118</v>
      </c>
      <c r="B88" s="10" t="s">
        <v>34</v>
      </c>
      <c r="C88" s="10"/>
      <c r="D88" s="10"/>
      <c r="E88" s="10"/>
      <c r="F88" s="10"/>
      <c r="G88" s="11">
        <v>0</v>
      </c>
      <c r="H88" s="18">
        <f>VLOOKUP(A88,[1]Лист1!$B:$J,9,0)</f>
        <v>45</v>
      </c>
      <c r="I88" s="11" t="str">
        <f>VLOOKUP(A88,[1]Лист1!$B:$F,5,0)</f>
        <v>в матрице</v>
      </c>
      <c r="J88" s="10"/>
      <c r="K88" s="10"/>
      <c r="L88" s="10"/>
      <c r="M88" s="10"/>
      <c r="N88" s="10"/>
      <c r="O88" s="10">
        <f t="shared" si="14"/>
        <v>0</v>
      </c>
      <c r="P88" s="10"/>
      <c r="Q88" s="10"/>
      <c r="R88" s="10"/>
      <c r="S88" s="10"/>
      <c r="T88" s="10"/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32</v>
      </c>
      <c r="AA88" s="10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119</v>
      </c>
      <c r="B89" s="10" t="s">
        <v>34</v>
      </c>
      <c r="C89" s="10"/>
      <c r="D89" s="10"/>
      <c r="E89" s="10"/>
      <c r="F89" s="10"/>
      <c r="G89" s="11">
        <v>0</v>
      </c>
      <c r="H89" s="18">
        <f>VLOOKUP(A89,[1]Лист1!$B:$J,9,0)</f>
        <v>60</v>
      </c>
      <c r="I89" s="11" t="str">
        <f>VLOOKUP(A89,[1]Лист1!$B:$F,5,0)</f>
        <v>в матрице (5 дн.)</v>
      </c>
      <c r="J89" s="10"/>
      <c r="K89" s="10"/>
      <c r="L89" s="10"/>
      <c r="M89" s="10"/>
      <c r="N89" s="10"/>
      <c r="O89" s="10">
        <f t="shared" si="14"/>
        <v>0</v>
      </c>
      <c r="P89" s="10"/>
      <c r="Q89" s="10"/>
      <c r="R89" s="10"/>
      <c r="S89" s="10"/>
      <c r="T89" s="10"/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32</v>
      </c>
      <c r="AA89" s="10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120</v>
      </c>
      <c r="B90" s="10" t="s">
        <v>34</v>
      </c>
      <c r="C90" s="10"/>
      <c r="D90" s="10"/>
      <c r="E90" s="10"/>
      <c r="F90" s="10"/>
      <c r="G90" s="11">
        <v>0</v>
      </c>
      <c r="H90" s="18">
        <f>VLOOKUP(A90,[1]Лист1!$B:$J,9,0)</f>
        <v>60</v>
      </c>
      <c r="I90" s="11" t="str">
        <f>VLOOKUP(A90,[1]Лист1!$B:$F,5,0)</f>
        <v>в матрице (5 дн.)</v>
      </c>
      <c r="J90" s="10"/>
      <c r="K90" s="10"/>
      <c r="L90" s="10"/>
      <c r="M90" s="10"/>
      <c r="N90" s="10"/>
      <c r="O90" s="10">
        <f t="shared" si="14"/>
        <v>0</v>
      </c>
      <c r="P90" s="10"/>
      <c r="Q90" s="10"/>
      <c r="R90" s="10"/>
      <c r="S90" s="10"/>
      <c r="T90" s="10"/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32</v>
      </c>
      <c r="AA90" s="10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121</v>
      </c>
      <c r="B91" s="10" t="s">
        <v>34</v>
      </c>
      <c r="C91" s="10"/>
      <c r="D91" s="10"/>
      <c r="E91" s="10"/>
      <c r="F91" s="10"/>
      <c r="G91" s="11">
        <v>0</v>
      </c>
      <c r="H91" s="18">
        <f>VLOOKUP(A91,[1]Лист1!$B:$J,9,0)</f>
        <v>45</v>
      </c>
      <c r="I91" s="11" t="str">
        <f>VLOOKUP(A91,[1]Лист1!$B:$F,5,0)</f>
        <v>в матрице</v>
      </c>
      <c r="J91" s="10"/>
      <c r="K91" s="10"/>
      <c r="L91" s="10"/>
      <c r="M91" s="10"/>
      <c r="N91" s="10"/>
      <c r="O91" s="10">
        <f t="shared" si="14"/>
        <v>0</v>
      </c>
      <c r="P91" s="10"/>
      <c r="Q91" s="10"/>
      <c r="R91" s="10"/>
      <c r="S91" s="10"/>
      <c r="T91" s="10"/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 t="s">
        <v>32</v>
      </c>
      <c r="AA91" s="10">
        <f t="shared" si="15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122</v>
      </c>
      <c r="B92" s="10" t="s">
        <v>31</v>
      </c>
      <c r="C92" s="10"/>
      <c r="D92" s="10"/>
      <c r="E92" s="10"/>
      <c r="F92" s="10"/>
      <c r="G92" s="11">
        <v>0</v>
      </c>
      <c r="H92" s="18">
        <f>VLOOKUP(A92,[1]Лист1!$B:$J,9,0)</f>
        <v>45</v>
      </c>
      <c r="I92" s="11" t="str">
        <f>VLOOKUP(A92,[1]Лист1!$B:$F,5,0)</f>
        <v>в матрице</v>
      </c>
      <c r="J92" s="10"/>
      <c r="K92" s="10"/>
      <c r="L92" s="10"/>
      <c r="M92" s="10"/>
      <c r="N92" s="10"/>
      <c r="O92" s="10">
        <f t="shared" si="14"/>
        <v>0</v>
      </c>
      <c r="P92" s="10"/>
      <c r="Q92" s="10"/>
      <c r="R92" s="10"/>
      <c r="S92" s="10"/>
      <c r="T92" s="10"/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 t="s">
        <v>32</v>
      </c>
      <c r="AA92" s="10">
        <f t="shared" si="15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A92" xr:uid="{420B2156-A506-4336-AFDC-E7B6684AE74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2024-08-20T12:13:48Z</dcterms:created>
  <dcterms:modified xsi:type="dcterms:W3CDTF">2024-08-23T11:32:03Z</dcterms:modified>
</cp:coreProperties>
</file>