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B8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B6" i="1" s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U90" i="1" s="1"/>
  <c r="S91" i="1"/>
  <c r="S92" i="1"/>
  <c r="S93" i="1"/>
  <c r="S94" i="1"/>
  <c r="S95" i="1"/>
  <c r="S96" i="1"/>
  <c r="S97" i="1"/>
  <c r="S98" i="1"/>
  <c r="S99" i="1"/>
  <c r="U99" i="1" s="1"/>
  <c r="S100" i="1"/>
  <c r="S101" i="1"/>
  <c r="S102" i="1"/>
  <c r="S103" i="1"/>
  <c r="S104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E6" i="1"/>
  <c r="F6" i="1"/>
  <c r="AE6" i="1" l="1"/>
  <c r="AF6" i="1"/>
  <c r="S6" i="1"/>
  <c r="J6" i="1"/>
  <c r="Z6" i="1"/>
  <c r="Y6" i="1"/>
  <c r="N6" i="1"/>
  <c r="M6" i="1"/>
  <c r="L6" i="1"/>
  <c r="K6" i="1"/>
  <c r="I6" i="1"/>
</calcChain>
</file>

<file path=xl/sharedStrings.xml><?xml version="1.0" encoding="utf-8"?>
<sst xmlns="http://schemas.openxmlformats.org/spreadsheetml/2006/main" count="246" uniqueCount="134">
  <si>
    <t>Период: 16.12.2024 - 23.12.2024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</si>
  <si>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</si>
  <si>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</si>
  <si>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</si>
  <si>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</si>
  <si>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</si>
  <si>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</si>
  <si>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</si>
  <si>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</si>
  <si>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</si>
  <si>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</si>
  <si>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</si>
  <si>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</si>
  <si>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</si>
  <si>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</si>
  <si>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</si>
  <si>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</si>
  <si>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</si>
  <si>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</si>
  <si>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</si>
  <si>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</si>
  <si>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</si>
  <si>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</si>
  <si>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</si>
  <si>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</si>
  <si>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</si>
  <si>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</si>
  <si>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</si>
  <si>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</si>
  <si>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</si>
  <si>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</si>
  <si>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</si>
  <si>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</si>
  <si>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</si>
  <si>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</si>
  <si>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</si>
  <si>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</si>
  <si>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</si>
  <si>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</si>
  <si>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</si>
  <si>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</si>
  <si>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</si>
  <si>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</si>
  <si>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</si>
  <si>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</si>
  <si>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</si>
  <si>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</si>
  <si>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</si>
  <si>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</si>
  <si>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</si>
  <si>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</si>
  <si>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</si>
  <si>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</si>
  <si>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</si>
  <si>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</si>
  <si>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</si>
  <si>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</si>
  <si>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</si>
  <si>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</si>
  <si>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</si>
  <si>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</si>
  <si>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</si>
  <si>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</si>
  <si>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</si>
  <si>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</si>
  <si>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</si>
  <si>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</si>
  <si>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</si>
  <si>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</si>
  <si>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</si>
  <si>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</si>
  <si>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</si>
  <si>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</si>
  <si>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</si>
  <si>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</si>
  <si>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</si>
  <si>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</si>
  <si>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</si>
  <si>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</si>
  <si>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</si>
  <si>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</si>
  <si>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</si>
  <si>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</si>
  <si>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</si>
  <si>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</si>
  <si>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</si>
  <si>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</si>
  <si>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</si>
  <si>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</si>
  <si>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</si>
  <si>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</si>
  <si>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</si>
  <si>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</si>
  <si>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</si>
  <si>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</si>
  <si>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</si>
  <si>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</si>
  <si>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</si>
  <si>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</si>
  <si>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</si>
  <si>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</si>
  <si>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</si>
  <si>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</si>
  <si>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6201 ГРУДИНКА ПРЕМИУМ к/в с/н в/у 1/150 8 шт ОСТАНКИНО</t>
  </si>
  <si>
    <t>6609 С ГОВЯДИНОЙ ПМ сар б/о мгс 0.4кг_45с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</si>
  <si>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</si>
  <si>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</si>
  <si>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</si>
  <si>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</si>
  <si>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</si>
  <si>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</si>
  <si>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</si>
  <si>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</si>
  <si>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</si>
  <si>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</si>
  <si>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</si>
  <si>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</si>
  <si>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</si>
  <si>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</si>
  <si>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</si>
  <si>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</si>
  <si>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24,12,</t>
  </si>
  <si>
    <t>25,12,</t>
  </si>
  <si>
    <t>26,12,</t>
  </si>
  <si>
    <t>27,12,</t>
  </si>
  <si>
    <t>28,12,</t>
  </si>
  <si>
    <t>06,12,</t>
  </si>
  <si>
    <t>13,12,</t>
  </si>
  <si>
    <t>20,12,</t>
  </si>
  <si>
    <t>21,12,</t>
  </si>
  <si>
    <t>кор</t>
  </si>
  <si>
    <t>Костик</t>
  </si>
  <si>
    <t>вывод</t>
  </si>
  <si>
    <t>15т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</si>
</sst>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13.12.2024 - 20.12.2024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21,12,</v>
          </cell>
          <cell r="L5" t="str">
            <v>23,12,</v>
          </cell>
          <cell r="M5" t="str">
            <v>24,12,</v>
          </cell>
          <cell r="Q5" t="str">
            <v>25,12,</v>
          </cell>
          <cell r="R5" t="str">
            <v>26,12,</v>
          </cell>
          <cell r="T5" t="str">
            <v>27,12,</v>
          </cell>
          <cell r="Y5" t="str">
            <v>29,11,</v>
          </cell>
          <cell r="Z5" t="str">
            <v>06,12,</v>
          </cell>
          <cell r="AA5" t="str">
            <v>13,12,</v>
          </cell>
          <cell r="AB5" t="str">
            <v>20,12,</v>
          </cell>
        </row>
        <row r="6">
          <cell r="E6">
            <v>94626.066999999995</v>
          </cell>
          <cell r="F6">
            <v>72876.260999999999</v>
          </cell>
          <cell r="I6">
            <v>95563.62</v>
          </cell>
          <cell r="J6">
            <v>-937.55299999999988</v>
          </cell>
          <cell r="K6">
            <v>8820</v>
          </cell>
          <cell r="L6">
            <v>39230</v>
          </cell>
          <cell r="M6">
            <v>18970</v>
          </cell>
          <cell r="N6">
            <v>0</v>
          </cell>
          <cell r="O6">
            <v>0</v>
          </cell>
          <cell r="P6">
            <v>0</v>
          </cell>
          <cell r="Q6">
            <v>21220</v>
          </cell>
          <cell r="R6">
            <v>18330</v>
          </cell>
          <cell r="S6">
            <v>18925.213400000008</v>
          </cell>
          <cell r="T6">
            <v>15800</v>
          </cell>
          <cell r="W6">
            <v>0</v>
          </cell>
          <cell r="X6">
            <v>0</v>
          </cell>
          <cell r="Y6">
            <v>16086.935200000002</v>
          </cell>
          <cell r="Z6">
            <v>18069.909799999994</v>
          </cell>
          <cell r="AA6">
            <v>16809.642600000003</v>
          </cell>
          <cell r="AB6">
            <v>19462.164999999994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52.344999999999999</v>
          </cell>
          <cell r="D7">
            <v>24.259</v>
          </cell>
          <cell r="E7">
            <v>18.001000000000001</v>
          </cell>
          <cell r="F7">
            <v>53.539000000000001</v>
          </cell>
          <cell r="G7">
            <v>1</v>
          </cell>
          <cell r="H7">
            <v>120</v>
          </cell>
          <cell r="I7">
            <v>19.3</v>
          </cell>
          <cell r="J7">
            <v>-1.2989999999999995</v>
          </cell>
          <cell r="K7">
            <v>0</v>
          </cell>
          <cell r="L7">
            <v>0</v>
          </cell>
          <cell r="M7">
            <v>0</v>
          </cell>
          <cell r="Q7">
            <v>30</v>
          </cell>
          <cell r="S7">
            <v>3.6002000000000001</v>
          </cell>
          <cell r="U7">
            <v>23.203988667296262</v>
          </cell>
          <cell r="V7">
            <v>14.871118271207155</v>
          </cell>
          <cell r="Y7">
            <v>2.0962000000000001</v>
          </cell>
          <cell r="Z7">
            <v>2.7706</v>
          </cell>
          <cell r="AA7">
            <v>2.1383999999999999</v>
          </cell>
          <cell r="AB7">
            <v>6.4820000000000002</v>
          </cell>
          <cell r="AC7">
            <v>0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251</v>
          </cell>
          <cell r="D8">
            <v>810</v>
          </cell>
          <cell r="E8">
            <v>380</v>
          </cell>
          <cell r="F8">
            <v>673</v>
          </cell>
          <cell r="G8">
            <v>0.4</v>
          </cell>
          <cell r="H8">
            <v>60</v>
          </cell>
          <cell r="I8">
            <v>389</v>
          </cell>
          <cell r="J8">
            <v>-9</v>
          </cell>
          <cell r="K8">
            <v>0</v>
          </cell>
          <cell r="L8">
            <v>120</v>
          </cell>
          <cell r="M8">
            <v>120</v>
          </cell>
          <cell r="Q8">
            <v>80</v>
          </cell>
          <cell r="R8">
            <v>80</v>
          </cell>
          <cell r="S8">
            <v>76</v>
          </cell>
          <cell r="U8">
            <v>14.118421052631579</v>
          </cell>
          <cell r="V8">
            <v>8.8552631578947363</v>
          </cell>
          <cell r="Y8">
            <v>79.8</v>
          </cell>
          <cell r="Z8">
            <v>53.2</v>
          </cell>
          <cell r="AA8">
            <v>53.6</v>
          </cell>
          <cell r="AB8">
            <v>88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19.533000000000001</v>
          </cell>
          <cell r="D9">
            <v>19.367000000000001</v>
          </cell>
          <cell r="E9">
            <v>18.413</v>
          </cell>
          <cell r="F9">
            <v>20.486999999999998</v>
          </cell>
          <cell r="G9">
            <v>1</v>
          </cell>
          <cell r="H9">
            <v>120</v>
          </cell>
          <cell r="I9">
            <v>17.2</v>
          </cell>
          <cell r="J9">
            <v>1.213000000000001</v>
          </cell>
          <cell r="K9">
            <v>0</v>
          </cell>
          <cell r="L9">
            <v>0</v>
          </cell>
          <cell r="M9">
            <v>50</v>
          </cell>
          <cell r="Q9">
            <v>20</v>
          </cell>
          <cell r="S9">
            <v>3.6825999999999999</v>
          </cell>
          <cell r="U9">
            <v>24.571498397871068</v>
          </cell>
          <cell r="V9">
            <v>5.5631890512138158</v>
          </cell>
          <cell r="Y9">
            <v>2.6635999999999997</v>
          </cell>
          <cell r="Z9">
            <v>4.1950000000000003</v>
          </cell>
          <cell r="AA9">
            <v>1.5310000000000001</v>
          </cell>
          <cell r="AB9">
            <v>4.3170000000000002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943</v>
          </cell>
          <cell r="D10">
            <v>10</v>
          </cell>
          <cell r="E10">
            <v>141</v>
          </cell>
          <cell r="F10">
            <v>800</v>
          </cell>
          <cell r="G10">
            <v>0.25</v>
          </cell>
          <cell r="H10">
            <v>120</v>
          </cell>
          <cell r="I10">
            <v>149</v>
          </cell>
          <cell r="J10">
            <v>-8</v>
          </cell>
          <cell r="K10">
            <v>0</v>
          </cell>
          <cell r="L10">
            <v>0</v>
          </cell>
          <cell r="M10">
            <v>0</v>
          </cell>
          <cell r="S10">
            <v>28.2</v>
          </cell>
          <cell r="U10">
            <v>28.368794326241137</v>
          </cell>
          <cell r="V10">
            <v>28.368794326241137</v>
          </cell>
          <cell r="Y10">
            <v>18</v>
          </cell>
          <cell r="Z10">
            <v>56.4</v>
          </cell>
          <cell r="AA10">
            <v>22.4</v>
          </cell>
          <cell r="AB10">
            <v>22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1608.5119999999999</v>
          </cell>
          <cell r="D11">
            <v>1528.4169999999999</v>
          </cell>
          <cell r="E11">
            <v>1737.2909999999999</v>
          </cell>
          <cell r="F11">
            <v>1384.845</v>
          </cell>
          <cell r="G11">
            <v>1</v>
          </cell>
          <cell r="H11">
            <v>60</v>
          </cell>
          <cell r="I11">
            <v>1686.35</v>
          </cell>
          <cell r="J11">
            <v>50.941000000000031</v>
          </cell>
          <cell r="K11">
            <v>300</v>
          </cell>
          <cell r="L11">
            <v>900</v>
          </cell>
          <cell r="M11">
            <v>500</v>
          </cell>
          <cell r="Q11">
            <v>570</v>
          </cell>
          <cell r="R11">
            <v>400</v>
          </cell>
          <cell r="S11">
            <v>347.45819999999998</v>
          </cell>
          <cell r="T11">
            <v>1000</v>
          </cell>
          <cell r="U11">
            <v>14.548066501236697</v>
          </cell>
          <cell r="V11">
            <v>3.9856448919611052</v>
          </cell>
          <cell r="Y11">
            <v>290.82060000000001</v>
          </cell>
          <cell r="Z11">
            <v>342.76339999999999</v>
          </cell>
          <cell r="AA11">
            <v>329.90500000000003</v>
          </cell>
          <cell r="AB11">
            <v>401.55599999999998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88.122</v>
          </cell>
          <cell r="D12">
            <v>253.93899999999999</v>
          </cell>
          <cell r="E12">
            <v>165.77099999999999</v>
          </cell>
          <cell r="F12">
            <v>174.79599999999999</v>
          </cell>
          <cell r="G12">
            <v>1</v>
          </cell>
          <cell r="H12">
            <v>120</v>
          </cell>
          <cell r="I12">
            <v>161.5</v>
          </cell>
          <cell r="J12">
            <v>4.2709999999999866</v>
          </cell>
          <cell r="K12">
            <v>0</v>
          </cell>
          <cell r="L12">
            <v>150</v>
          </cell>
          <cell r="M12">
            <v>50</v>
          </cell>
          <cell r="Q12">
            <v>120</v>
          </cell>
          <cell r="R12">
            <v>120</v>
          </cell>
          <cell r="S12">
            <v>33.154199999999996</v>
          </cell>
          <cell r="T12">
            <v>100</v>
          </cell>
          <cell r="U12">
            <v>21.559742053797109</v>
          </cell>
          <cell r="V12">
            <v>5.2722128719739887</v>
          </cell>
          <cell r="Y12">
            <v>15.571199999999999</v>
          </cell>
          <cell r="Z12">
            <v>17.911799999999999</v>
          </cell>
          <cell r="AA12">
            <v>11.6442</v>
          </cell>
          <cell r="AB12">
            <v>49.31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18.818000000000001</v>
          </cell>
          <cell r="D13">
            <v>20.218</v>
          </cell>
          <cell r="E13">
            <v>34.988999999999997</v>
          </cell>
          <cell r="F13">
            <v>4.0469999999999997</v>
          </cell>
          <cell r="G13">
            <v>1</v>
          </cell>
          <cell r="H13">
            <v>60</v>
          </cell>
          <cell r="I13">
            <v>33.700000000000003</v>
          </cell>
          <cell r="J13">
            <v>1.2889999999999944</v>
          </cell>
          <cell r="K13">
            <v>0</v>
          </cell>
          <cell r="L13">
            <v>20</v>
          </cell>
          <cell r="M13">
            <v>20</v>
          </cell>
          <cell r="Q13">
            <v>10</v>
          </cell>
          <cell r="R13">
            <v>10</v>
          </cell>
          <cell r="S13">
            <v>6.9977999999999998</v>
          </cell>
          <cell r="U13">
            <v>9.1524479122009765</v>
          </cell>
          <cell r="V13">
            <v>0.57832461630798249</v>
          </cell>
          <cell r="Y13">
            <v>4.0632000000000001</v>
          </cell>
          <cell r="Z13">
            <v>4.0600000000000005</v>
          </cell>
          <cell r="AA13">
            <v>3.4997999999999996</v>
          </cell>
          <cell r="AB13">
            <v>2.6680000000000001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98.24</v>
          </cell>
          <cell r="D14">
            <v>152.00800000000001</v>
          </cell>
          <cell r="E14">
            <v>121.446</v>
          </cell>
          <cell r="F14">
            <v>72.081999999999994</v>
          </cell>
          <cell r="G14">
            <v>1</v>
          </cell>
          <cell r="H14">
            <v>60</v>
          </cell>
          <cell r="I14">
            <v>118.1</v>
          </cell>
          <cell r="J14">
            <v>3.3460000000000036</v>
          </cell>
          <cell r="K14">
            <v>0</v>
          </cell>
          <cell r="L14">
            <v>40</v>
          </cell>
          <cell r="M14">
            <v>30</v>
          </cell>
          <cell r="Q14">
            <v>50</v>
          </cell>
          <cell r="R14">
            <v>30</v>
          </cell>
          <cell r="S14">
            <v>24.289200000000001</v>
          </cell>
          <cell r="U14">
            <v>9.1432406172290559</v>
          </cell>
          <cell r="V14">
            <v>2.9676564069627651</v>
          </cell>
          <cell r="Y14">
            <v>23.417400000000001</v>
          </cell>
          <cell r="Z14">
            <v>24.904</v>
          </cell>
          <cell r="AA14">
            <v>20.994399999999999</v>
          </cell>
          <cell r="AB14">
            <v>29.741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80</v>
          </cell>
          <cell r="D15">
            <v>120</v>
          </cell>
          <cell r="E15">
            <v>77</v>
          </cell>
          <cell r="F15">
            <v>123</v>
          </cell>
          <cell r="G15">
            <v>0.3</v>
          </cell>
          <cell r="H15">
            <v>45</v>
          </cell>
          <cell r="I15">
            <v>132</v>
          </cell>
          <cell r="J15">
            <v>-55</v>
          </cell>
          <cell r="K15">
            <v>0</v>
          </cell>
          <cell r="L15">
            <v>0</v>
          </cell>
          <cell r="M15">
            <v>0</v>
          </cell>
          <cell r="R15">
            <v>40</v>
          </cell>
          <cell r="S15">
            <v>15.4</v>
          </cell>
          <cell r="U15">
            <v>10.584415584415584</v>
          </cell>
          <cell r="V15">
            <v>7.9870129870129869</v>
          </cell>
          <cell r="Y15">
            <v>25.8</v>
          </cell>
          <cell r="Z15">
            <v>23.2</v>
          </cell>
          <cell r="AA15">
            <v>23.2</v>
          </cell>
          <cell r="AB15">
            <v>33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21</v>
          </cell>
          <cell r="D16">
            <v>261</v>
          </cell>
          <cell r="E16">
            <v>121</v>
          </cell>
          <cell r="F16">
            <v>156</v>
          </cell>
          <cell r="G16">
            <v>7.0000000000000007E-2</v>
          </cell>
          <cell r="H16">
            <v>120</v>
          </cell>
          <cell r="I16">
            <v>126</v>
          </cell>
          <cell r="J16">
            <v>-5</v>
          </cell>
          <cell r="K16">
            <v>0</v>
          </cell>
          <cell r="L16">
            <v>0</v>
          </cell>
          <cell r="M16">
            <v>0</v>
          </cell>
          <cell r="Q16">
            <v>40</v>
          </cell>
          <cell r="R16">
            <v>40</v>
          </cell>
          <cell r="S16">
            <v>24.2</v>
          </cell>
          <cell r="U16">
            <v>9.7520661157024797</v>
          </cell>
          <cell r="V16">
            <v>6.446280991735537</v>
          </cell>
          <cell r="Y16">
            <v>19.2</v>
          </cell>
          <cell r="Z16">
            <v>21</v>
          </cell>
          <cell r="AA16">
            <v>26.6</v>
          </cell>
          <cell r="AB16">
            <v>33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350.52600000000001</v>
          </cell>
          <cell r="D17">
            <v>825.01599999999996</v>
          </cell>
          <cell r="E17">
            <v>650.755</v>
          </cell>
          <cell r="F17">
            <v>370.60300000000001</v>
          </cell>
          <cell r="G17">
            <v>1</v>
          </cell>
          <cell r="H17">
            <v>60</v>
          </cell>
          <cell r="I17">
            <v>615.75</v>
          </cell>
          <cell r="J17">
            <v>35.004999999999995</v>
          </cell>
          <cell r="K17">
            <v>0</v>
          </cell>
          <cell r="L17">
            <v>300</v>
          </cell>
          <cell r="M17">
            <v>200</v>
          </cell>
          <cell r="Q17">
            <v>450</v>
          </cell>
          <cell r="R17">
            <v>150</v>
          </cell>
          <cell r="S17">
            <v>130.15100000000001</v>
          </cell>
          <cell r="T17">
            <v>250</v>
          </cell>
          <cell r="U17">
            <v>13.220052093337738</v>
          </cell>
          <cell r="V17">
            <v>2.847484844526742</v>
          </cell>
          <cell r="Y17">
            <v>96.419799999999995</v>
          </cell>
          <cell r="Z17">
            <v>89.6404</v>
          </cell>
          <cell r="AA17">
            <v>98.119600000000005</v>
          </cell>
          <cell r="AB17">
            <v>205.75899999999999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1797</v>
          </cell>
          <cell r="D18">
            <v>413</v>
          </cell>
          <cell r="E18">
            <v>368</v>
          </cell>
          <cell r="F18">
            <v>1830</v>
          </cell>
          <cell r="G18">
            <v>0.25</v>
          </cell>
          <cell r="H18">
            <v>120</v>
          </cell>
          <cell r="I18">
            <v>381</v>
          </cell>
          <cell r="J18">
            <v>-13</v>
          </cell>
          <cell r="K18">
            <v>0</v>
          </cell>
          <cell r="L18">
            <v>0</v>
          </cell>
          <cell r="M18">
            <v>0</v>
          </cell>
          <cell r="S18">
            <v>73.599999999999994</v>
          </cell>
          <cell r="U18">
            <v>24.864130434782609</v>
          </cell>
          <cell r="V18">
            <v>24.864130434782609</v>
          </cell>
          <cell r="Y18">
            <v>71.400000000000006</v>
          </cell>
          <cell r="Z18">
            <v>103.4</v>
          </cell>
          <cell r="AA18">
            <v>82.8</v>
          </cell>
          <cell r="AB18">
            <v>61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1.754</v>
          </cell>
          <cell r="D19">
            <v>100.27800000000001</v>
          </cell>
          <cell r="E19">
            <v>27.12</v>
          </cell>
          <cell r="F19">
            <v>38.817</v>
          </cell>
          <cell r="G19">
            <v>1</v>
          </cell>
          <cell r="H19">
            <v>30</v>
          </cell>
          <cell r="I19">
            <v>26.8</v>
          </cell>
          <cell r="J19">
            <v>0.32000000000000028</v>
          </cell>
          <cell r="K19">
            <v>0</v>
          </cell>
          <cell r="L19">
            <v>10</v>
          </cell>
          <cell r="M19">
            <v>10</v>
          </cell>
          <cell r="S19">
            <v>5.4240000000000004</v>
          </cell>
          <cell r="U19">
            <v>10.843842182890855</v>
          </cell>
          <cell r="V19">
            <v>7.1565265486725655</v>
          </cell>
          <cell r="Y19">
            <v>5.3764000000000003</v>
          </cell>
          <cell r="Z19">
            <v>4.7492000000000001</v>
          </cell>
          <cell r="AA19">
            <v>6.6046000000000005</v>
          </cell>
          <cell r="AB19">
            <v>0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411.64</v>
          </cell>
          <cell r="D20">
            <v>1038.4059999999999</v>
          </cell>
          <cell r="E20">
            <v>688.03099999999995</v>
          </cell>
          <cell r="F20">
            <v>512.85400000000004</v>
          </cell>
          <cell r="G20">
            <v>1</v>
          </cell>
          <cell r="H20">
            <v>45</v>
          </cell>
          <cell r="I20">
            <v>663.32</v>
          </cell>
          <cell r="J20">
            <v>24.710999999999899</v>
          </cell>
          <cell r="K20">
            <v>50</v>
          </cell>
          <cell r="L20">
            <v>700</v>
          </cell>
          <cell r="M20">
            <v>100</v>
          </cell>
          <cell r="Q20">
            <v>200</v>
          </cell>
          <cell r="R20">
            <v>200</v>
          </cell>
          <cell r="S20">
            <v>137.6062</v>
          </cell>
          <cell r="T20">
            <v>160</v>
          </cell>
          <cell r="U20">
            <v>13.973600026742981</v>
          </cell>
          <cell r="V20">
            <v>3.726968697631357</v>
          </cell>
          <cell r="Y20">
            <v>95.072599999999994</v>
          </cell>
          <cell r="Z20">
            <v>115.65619999999998</v>
          </cell>
          <cell r="AA20">
            <v>104.0796</v>
          </cell>
          <cell r="AB20">
            <v>144.374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1007</v>
          </cell>
          <cell r="D21">
            <v>2863</v>
          </cell>
          <cell r="E21">
            <v>917</v>
          </cell>
          <cell r="F21">
            <v>2903</v>
          </cell>
          <cell r="G21">
            <v>0.25</v>
          </cell>
          <cell r="H21">
            <v>120</v>
          </cell>
          <cell r="I21">
            <v>967</v>
          </cell>
          <cell r="J21">
            <v>-50</v>
          </cell>
          <cell r="K21">
            <v>0</v>
          </cell>
          <cell r="L21">
            <v>400</v>
          </cell>
          <cell r="M21">
            <v>0</v>
          </cell>
          <cell r="Q21">
            <v>400</v>
          </cell>
          <cell r="R21">
            <v>200</v>
          </cell>
          <cell r="S21">
            <v>183.4</v>
          </cell>
          <cell r="T21">
            <v>400</v>
          </cell>
          <cell r="U21">
            <v>23.462377317339147</v>
          </cell>
          <cell r="V21">
            <v>15.828789531079607</v>
          </cell>
          <cell r="Y21">
            <v>154.4</v>
          </cell>
          <cell r="Z21">
            <v>177.4</v>
          </cell>
          <cell r="AA21">
            <v>157.19999999999999</v>
          </cell>
          <cell r="AB21">
            <v>249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403.62400000000002</v>
          </cell>
          <cell r="D22">
            <v>2520.8319999999999</v>
          </cell>
          <cell r="E22">
            <v>1411.403</v>
          </cell>
          <cell r="F22">
            <v>1503.7280000000001</v>
          </cell>
          <cell r="G22">
            <v>1</v>
          </cell>
          <cell r="H22">
            <v>45</v>
          </cell>
          <cell r="I22">
            <v>1602.7</v>
          </cell>
          <cell r="J22">
            <v>-191.29700000000003</v>
          </cell>
          <cell r="K22">
            <v>200</v>
          </cell>
          <cell r="L22">
            <v>1200</v>
          </cell>
          <cell r="M22">
            <v>500</v>
          </cell>
          <cell r="Q22">
            <v>300</v>
          </cell>
          <cell r="R22">
            <v>300</v>
          </cell>
          <cell r="S22">
            <v>282.28059999999999</v>
          </cell>
          <cell r="T22">
            <v>500</v>
          </cell>
          <cell r="U22">
            <v>15.954791083765587</v>
          </cell>
          <cell r="V22">
            <v>5.3270681725913862</v>
          </cell>
          <cell r="Y22">
            <v>178.28479999999999</v>
          </cell>
          <cell r="Z22">
            <v>188.4846</v>
          </cell>
          <cell r="AA22">
            <v>247.2534</v>
          </cell>
          <cell r="AB22">
            <v>286.80700000000002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129</v>
          </cell>
          <cell r="D23">
            <v>370</v>
          </cell>
          <cell r="E23">
            <v>292</v>
          </cell>
          <cell r="F23">
            <v>200</v>
          </cell>
          <cell r="G23">
            <v>0.15</v>
          </cell>
          <cell r="H23">
            <v>60</v>
          </cell>
          <cell r="I23">
            <v>306</v>
          </cell>
          <cell r="J23">
            <v>-14</v>
          </cell>
          <cell r="K23">
            <v>0</v>
          </cell>
          <cell r="L23">
            <v>80</v>
          </cell>
          <cell r="M23">
            <v>160</v>
          </cell>
          <cell r="Q23">
            <v>40</v>
          </cell>
          <cell r="R23">
            <v>40</v>
          </cell>
          <cell r="S23">
            <v>58.4</v>
          </cell>
          <cell r="U23">
            <v>8.9041095890410968</v>
          </cell>
          <cell r="V23">
            <v>3.4246575342465753</v>
          </cell>
          <cell r="Y23">
            <v>47</v>
          </cell>
          <cell r="Z23">
            <v>50.4</v>
          </cell>
          <cell r="AA23">
            <v>55.6</v>
          </cell>
          <cell r="AB23">
            <v>47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1118</v>
          </cell>
          <cell r="D24">
            <v>2066</v>
          </cell>
          <cell r="E24">
            <v>2280</v>
          </cell>
          <cell r="F24">
            <v>876</v>
          </cell>
          <cell r="G24">
            <v>0.12</v>
          </cell>
          <cell r="H24">
            <v>60</v>
          </cell>
          <cell r="I24">
            <v>2301</v>
          </cell>
          <cell r="J24">
            <v>-21</v>
          </cell>
          <cell r="K24">
            <v>0</v>
          </cell>
          <cell r="L24">
            <v>1800</v>
          </cell>
          <cell r="M24">
            <v>400</v>
          </cell>
          <cell r="Q24">
            <v>1000</v>
          </cell>
          <cell r="R24">
            <v>600</v>
          </cell>
          <cell r="S24">
            <v>456</v>
          </cell>
          <cell r="T24">
            <v>400</v>
          </cell>
          <cell r="U24">
            <v>11.131578947368421</v>
          </cell>
          <cell r="V24">
            <v>1.9210526315789473</v>
          </cell>
          <cell r="Y24">
            <v>448.6</v>
          </cell>
          <cell r="Z24">
            <v>362</v>
          </cell>
          <cell r="AA24">
            <v>360.2</v>
          </cell>
          <cell r="AB24">
            <v>465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171.51300000000001</v>
          </cell>
          <cell r="D25">
            <v>264.346</v>
          </cell>
          <cell r="E25">
            <v>278.36399999999998</v>
          </cell>
          <cell r="F25">
            <v>155.50800000000001</v>
          </cell>
          <cell r="G25">
            <v>1</v>
          </cell>
          <cell r="H25">
            <v>45</v>
          </cell>
          <cell r="I25">
            <v>281.10000000000002</v>
          </cell>
          <cell r="J25">
            <v>-2.7360000000000468</v>
          </cell>
          <cell r="K25">
            <v>0</v>
          </cell>
          <cell r="L25">
            <v>190</v>
          </cell>
          <cell r="M25">
            <v>0</v>
          </cell>
          <cell r="Q25">
            <v>50</v>
          </cell>
          <cell r="R25">
            <v>50</v>
          </cell>
          <cell r="S25">
            <v>55.672799999999995</v>
          </cell>
          <cell r="U25">
            <v>8.0022560388556006</v>
          </cell>
          <cell r="V25">
            <v>2.7932491270422903</v>
          </cell>
          <cell r="Y25">
            <v>46.419600000000003</v>
          </cell>
          <cell r="Z25">
            <v>59.419399999999996</v>
          </cell>
          <cell r="AA25">
            <v>50.855800000000002</v>
          </cell>
          <cell r="AB25">
            <v>37.110999999999997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3095</v>
          </cell>
          <cell r="D26">
            <v>1024</v>
          </cell>
          <cell r="E26">
            <v>956</v>
          </cell>
          <cell r="F26">
            <v>3146</v>
          </cell>
          <cell r="G26">
            <v>0.25</v>
          </cell>
          <cell r="H26">
            <v>120</v>
          </cell>
          <cell r="I26">
            <v>974</v>
          </cell>
          <cell r="J26">
            <v>-18</v>
          </cell>
          <cell r="K26">
            <v>0</v>
          </cell>
          <cell r="L26">
            <v>600</v>
          </cell>
          <cell r="M26">
            <v>0</v>
          </cell>
          <cell r="S26">
            <v>191.2</v>
          </cell>
          <cell r="T26">
            <v>200</v>
          </cell>
          <cell r="U26">
            <v>20.638075313807533</v>
          </cell>
          <cell r="V26">
            <v>16.45397489539749</v>
          </cell>
          <cell r="Y26">
            <v>147.6</v>
          </cell>
          <cell r="Z26">
            <v>205.2</v>
          </cell>
          <cell r="AA26">
            <v>168.2</v>
          </cell>
          <cell r="AB26">
            <v>204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170.089</v>
          </cell>
          <cell r="D27">
            <v>223.51599999999999</v>
          </cell>
          <cell r="E27">
            <v>114.224</v>
          </cell>
          <cell r="F27">
            <v>249.87799999999999</v>
          </cell>
          <cell r="G27">
            <v>1</v>
          </cell>
          <cell r="H27">
            <v>120</v>
          </cell>
          <cell r="I27">
            <v>117.3</v>
          </cell>
          <cell r="J27">
            <v>-3.0759999999999934</v>
          </cell>
          <cell r="K27">
            <v>0</v>
          </cell>
          <cell r="L27">
            <v>50</v>
          </cell>
          <cell r="M27">
            <v>0</v>
          </cell>
          <cell r="Q27">
            <v>150</v>
          </cell>
          <cell r="R27">
            <v>50</v>
          </cell>
          <cell r="S27">
            <v>22.844799999999999</v>
          </cell>
          <cell r="T27">
            <v>50</v>
          </cell>
          <cell r="U27">
            <v>24.070160386608766</v>
          </cell>
          <cell r="V27">
            <v>10.938069057290937</v>
          </cell>
          <cell r="Y27">
            <v>11.1858</v>
          </cell>
          <cell r="Z27">
            <v>12.216200000000001</v>
          </cell>
          <cell r="AA27">
            <v>13.004799999999999</v>
          </cell>
          <cell r="AB27">
            <v>68.436999999999998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320.14100000000002</v>
          </cell>
          <cell r="D28">
            <v>719.97199999999998</v>
          </cell>
          <cell r="E28">
            <v>458.21600000000001</v>
          </cell>
          <cell r="F28">
            <v>483.19200000000001</v>
          </cell>
          <cell r="G28">
            <v>1</v>
          </cell>
          <cell r="H28">
            <v>60</v>
          </cell>
          <cell r="I28">
            <v>435.9</v>
          </cell>
          <cell r="J28">
            <v>22.316000000000031</v>
          </cell>
          <cell r="K28">
            <v>0</v>
          </cell>
          <cell r="L28">
            <v>150</v>
          </cell>
          <cell r="M28">
            <v>100</v>
          </cell>
          <cell r="Q28">
            <v>200</v>
          </cell>
          <cell r="R28">
            <v>100</v>
          </cell>
          <cell r="S28">
            <v>91.643200000000007</v>
          </cell>
          <cell r="T28">
            <v>150</v>
          </cell>
          <cell r="U28">
            <v>12.910854269602108</v>
          </cell>
          <cell r="V28">
            <v>5.2725352235626861</v>
          </cell>
          <cell r="Y28">
            <v>69.994</v>
          </cell>
          <cell r="Z28">
            <v>72.631600000000006</v>
          </cell>
          <cell r="AA28">
            <v>79.794200000000004</v>
          </cell>
          <cell r="AB28">
            <v>122.74299999999999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942</v>
          </cell>
          <cell r="D29">
            <v>2169</v>
          </cell>
          <cell r="E29">
            <v>1164</v>
          </cell>
          <cell r="F29">
            <v>1927</v>
          </cell>
          <cell r="G29">
            <v>0.22</v>
          </cell>
          <cell r="H29">
            <v>120</v>
          </cell>
          <cell r="I29">
            <v>1187</v>
          </cell>
          <cell r="J29">
            <v>-23</v>
          </cell>
          <cell r="K29">
            <v>0</v>
          </cell>
          <cell r="L29">
            <v>600</v>
          </cell>
          <cell r="M29">
            <v>0</v>
          </cell>
          <cell r="Q29">
            <v>800</v>
          </cell>
          <cell r="R29">
            <v>200</v>
          </cell>
          <cell r="S29">
            <v>232.8</v>
          </cell>
          <cell r="T29">
            <v>600</v>
          </cell>
          <cell r="U29">
            <v>17.727663230240548</v>
          </cell>
          <cell r="V29">
            <v>8.2774914089347078</v>
          </cell>
          <cell r="Y29">
            <v>165.4</v>
          </cell>
          <cell r="Z29">
            <v>223.6</v>
          </cell>
          <cell r="AA29">
            <v>232.8</v>
          </cell>
          <cell r="AB29">
            <v>283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986</v>
          </cell>
          <cell r="D30">
            <v>3172</v>
          </cell>
          <cell r="E30">
            <v>1785</v>
          </cell>
          <cell r="F30">
            <v>2355</v>
          </cell>
          <cell r="G30">
            <v>0.4</v>
          </cell>
          <cell r="H30" t="e">
            <v>#N/A</v>
          </cell>
          <cell r="I30">
            <v>1794</v>
          </cell>
          <cell r="J30">
            <v>-9</v>
          </cell>
          <cell r="K30">
            <v>0</v>
          </cell>
          <cell r="L30">
            <v>400</v>
          </cell>
          <cell r="M30">
            <v>400</v>
          </cell>
          <cell r="Q30">
            <v>400</v>
          </cell>
          <cell r="R30">
            <v>400</v>
          </cell>
          <cell r="S30">
            <v>357</v>
          </cell>
          <cell r="T30">
            <v>400</v>
          </cell>
          <cell r="U30">
            <v>12.198879551820728</v>
          </cell>
          <cell r="V30">
            <v>6.5966386554621845</v>
          </cell>
          <cell r="Y30">
            <v>268</v>
          </cell>
          <cell r="Z30">
            <v>311.60000000000002</v>
          </cell>
          <cell r="AA30">
            <v>358.4</v>
          </cell>
          <cell r="AB30">
            <v>500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25.533000000000001</v>
          </cell>
          <cell r="D31">
            <v>33.6</v>
          </cell>
          <cell r="E31">
            <v>32.304000000000002</v>
          </cell>
          <cell r="F31">
            <v>14.829000000000001</v>
          </cell>
          <cell r="G31">
            <v>1</v>
          </cell>
          <cell r="H31" t="e">
            <v>#N/A</v>
          </cell>
          <cell r="I31">
            <v>42.2</v>
          </cell>
          <cell r="J31">
            <v>-9.8960000000000008</v>
          </cell>
          <cell r="K31">
            <v>0</v>
          </cell>
          <cell r="L31">
            <v>40</v>
          </cell>
          <cell r="M31">
            <v>0</v>
          </cell>
          <cell r="Q31">
            <v>10</v>
          </cell>
          <cell r="R31">
            <v>10</v>
          </cell>
          <cell r="S31">
            <v>6.4608000000000008</v>
          </cell>
          <cell r="U31">
            <v>11.582002228826152</v>
          </cell>
          <cell r="V31">
            <v>2.2952265973254082</v>
          </cell>
          <cell r="Y31">
            <v>4.3146000000000004</v>
          </cell>
          <cell r="Z31">
            <v>5.6567999999999996</v>
          </cell>
          <cell r="AA31">
            <v>5.6520000000000001</v>
          </cell>
          <cell r="AB31">
            <v>6.8150000000000004</v>
          </cell>
          <cell r="AC31" t="str">
            <v>увел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268</v>
          </cell>
          <cell r="D32">
            <v>360</v>
          </cell>
          <cell r="E32">
            <v>485</v>
          </cell>
          <cell r="F32">
            <v>135</v>
          </cell>
          <cell r="G32">
            <v>0.3</v>
          </cell>
          <cell r="H32" t="e">
            <v>#N/A</v>
          </cell>
          <cell r="I32">
            <v>492</v>
          </cell>
          <cell r="J32">
            <v>-7</v>
          </cell>
          <cell r="K32">
            <v>40</v>
          </cell>
          <cell r="L32">
            <v>280</v>
          </cell>
          <cell r="M32">
            <v>200</v>
          </cell>
          <cell r="Q32">
            <v>120</v>
          </cell>
          <cell r="R32">
            <v>80</v>
          </cell>
          <cell r="S32">
            <v>97</v>
          </cell>
          <cell r="U32">
            <v>8.8144329896907223</v>
          </cell>
          <cell r="V32">
            <v>1.3917525773195876</v>
          </cell>
          <cell r="Y32">
            <v>81.8</v>
          </cell>
          <cell r="Z32">
            <v>78.400000000000006</v>
          </cell>
          <cell r="AA32">
            <v>72.400000000000006</v>
          </cell>
          <cell r="AB32">
            <v>84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350</v>
          </cell>
          <cell r="D33">
            <v>6</v>
          </cell>
          <cell r="E33">
            <v>183</v>
          </cell>
          <cell r="F33">
            <v>168</v>
          </cell>
          <cell r="G33">
            <v>0.15</v>
          </cell>
          <cell r="H33" t="e">
            <v>#N/A</v>
          </cell>
          <cell r="I33">
            <v>188</v>
          </cell>
          <cell r="J33">
            <v>-5</v>
          </cell>
          <cell r="K33">
            <v>0</v>
          </cell>
          <cell r="L33">
            <v>0</v>
          </cell>
          <cell r="M33">
            <v>80</v>
          </cell>
          <cell r="Q33">
            <v>40</v>
          </cell>
          <cell r="R33">
            <v>40</v>
          </cell>
          <cell r="S33">
            <v>36.6</v>
          </cell>
          <cell r="U33">
            <v>8.9617486338797807</v>
          </cell>
          <cell r="V33">
            <v>4.5901639344262293</v>
          </cell>
          <cell r="Y33">
            <v>0</v>
          </cell>
          <cell r="Z33">
            <v>0</v>
          </cell>
          <cell r="AA33">
            <v>9.8000000000000007</v>
          </cell>
          <cell r="AB33">
            <v>28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338</v>
          </cell>
          <cell r="D34">
            <v>1013</v>
          </cell>
          <cell r="E34">
            <v>776</v>
          </cell>
          <cell r="F34">
            <v>571</v>
          </cell>
          <cell r="G34">
            <v>0.3</v>
          </cell>
          <cell r="H34" t="e">
            <v>#N/A</v>
          </cell>
          <cell r="I34">
            <v>776</v>
          </cell>
          <cell r="J34">
            <v>0</v>
          </cell>
          <cell r="K34">
            <v>0</v>
          </cell>
          <cell r="L34">
            <v>360</v>
          </cell>
          <cell r="M34">
            <v>120</v>
          </cell>
          <cell r="Q34">
            <v>240</v>
          </cell>
          <cell r="R34">
            <v>120</v>
          </cell>
          <cell r="S34">
            <v>155.19999999999999</v>
          </cell>
          <cell r="U34">
            <v>9.0914948453608257</v>
          </cell>
          <cell r="V34">
            <v>3.6791237113402064</v>
          </cell>
          <cell r="Y34">
            <v>121.2</v>
          </cell>
          <cell r="Z34">
            <v>121.2</v>
          </cell>
          <cell r="AA34">
            <v>129.6</v>
          </cell>
          <cell r="AB34">
            <v>173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480</v>
          </cell>
          <cell r="D35">
            <v>344</v>
          </cell>
          <cell r="E35">
            <v>445</v>
          </cell>
          <cell r="F35">
            <v>356</v>
          </cell>
          <cell r="G35">
            <v>0.09</v>
          </cell>
          <cell r="H35" t="e">
            <v>#N/A</v>
          </cell>
          <cell r="I35">
            <v>468</v>
          </cell>
          <cell r="J35">
            <v>-23</v>
          </cell>
          <cell r="K35">
            <v>0</v>
          </cell>
          <cell r="L35">
            <v>80</v>
          </cell>
          <cell r="M35">
            <v>240</v>
          </cell>
          <cell r="Q35">
            <v>40</v>
          </cell>
          <cell r="R35">
            <v>80</v>
          </cell>
          <cell r="S35">
            <v>89</v>
          </cell>
          <cell r="U35">
            <v>8.9438202247191008</v>
          </cell>
          <cell r="V35">
            <v>4</v>
          </cell>
          <cell r="Y35">
            <v>73.2</v>
          </cell>
          <cell r="Z35">
            <v>116</v>
          </cell>
          <cell r="AA35">
            <v>92</v>
          </cell>
          <cell r="AB35">
            <v>58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123</v>
          </cell>
          <cell r="D36">
            <v>203</v>
          </cell>
          <cell r="E36">
            <v>222</v>
          </cell>
          <cell r="F36">
            <v>102</v>
          </cell>
          <cell r="G36">
            <v>0.09</v>
          </cell>
          <cell r="H36" t="e">
            <v>#N/A</v>
          </cell>
          <cell r="I36">
            <v>224</v>
          </cell>
          <cell r="J36">
            <v>-2</v>
          </cell>
          <cell r="K36">
            <v>0</v>
          </cell>
          <cell r="L36">
            <v>40</v>
          </cell>
          <cell r="M36">
            <v>180</v>
          </cell>
          <cell r="Q36">
            <v>40</v>
          </cell>
          <cell r="R36">
            <v>40</v>
          </cell>
          <cell r="S36">
            <v>44.4</v>
          </cell>
          <cell r="U36">
            <v>9.0540540540540544</v>
          </cell>
          <cell r="V36">
            <v>2.2972972972972974</v>
          </cell>
          <cell r="Y36">
            <v>35.799999999999997</v>
          </cell>
          <cell r="Z36">
            <v>38.200000000000003</v>
          </cell>
          <cell r="AA36">
            <v>34.6</v>
          </cell>
          <cell r="AB36">
            <v>27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461</v>
          </cell>
          <cell r="D37">
            <v>446</v>
          </cell>
          <cell r="E37">
            <v>602</v>
          </cell>
          <cell r="F37">
            <v>290</v>
          </cell>
          <cell r="G37">
            <v>0.09</v>
          </cell>
          <cell r="H37">
            <v>45</v>
          </cell>
          <cell r="I37">
            <v>618</v>
          </cell>
          <cell r="J37">
            <v>-16</v>
          </cell>
          <cell r="K37">
            <v>40</v>
          </cell>
          <cell r="L37">
            <v>360</v>
          </cell>
          <cell r="M37">
            <v>200</v>
          </cell>
          <cell r="Q37">
            <v>80</v>
          </cell>
          <cell r="R37">
            <v>120</v>
          </cell>
          <cell r="S37">
            <v>120.4</v>
          </cell>
          <cell r="U37">
            <v>9.0531561461794023</v>
          </cell>
          <cell r="V37">
            <v>2.4086378737541527</v>
          </cell>
          <cell r="Y37">
            <v>82</v>
          </cell>
          <cell r="Z37">
            <v>133.4</v>
          </cell>
          <cell r="AA37">
            <v>91.2</v>
          </cell>
          <cell r="AB37">
            <v>123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117</v>
          </cell>
          <cell r="D38">
            <v>268</v>
          </cell>
          <cell r="E38">
            <v>211</v>
          </cell>
          <cell r="F38">
            <v>105</v>
          </cell>
          <cell r="G38">
            <v>0.4</v>
          </cell>
          <cell r="H38">
            <v>60</v>
          </cell>
          <cell r="I38">
            <v>236</v>
          </cell>
          <cell r="J38">
            <v>-25</v>
          </cell>
          <cell r="K38">
            <v>40</v>
          </cell>
          <cell r="L38">
            <v>80</v>
          </cell>
          <cell r="M38">
            <v>0</v>
          </cell>
          <cell r="Q38">
            <v>120</v>
          </cell>
          <cell r="R38">
            <v>80</v>
          </cell>
          <cell r="S38">
            <v>42.2</v>
          </cell>
          <cell r="U38">
            <v>10.071090047393364</v>
          </cell>
          <cell r="V38">
            <v>2.4881516587677726</v>
          </cell>
          <cell r="Y38">
            <v>35</v>
          </cell>
          <cell r="Z38">
            <v>36.200000000000003</v>
          </cell>
          <cell r="AA38">
            <v>39.4</v>
          </cell>
          <cell r="AB38">
            <v>78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180</v>
          </cell>
          <cell r="D39">
            <v>691</v>
          </cell>
          <cell r="E39">
            <v>428</v>
          </cell>
          <cell r="F39">
            <v>258</v>
          </cell>
          <cell r="G39">
            <v>0.4</v>
          </cell>
          <cell r="H39">
            <v>60</v>
          </cell>
          <cell r="I39">
            <v>442</v>
          </cell>
          <cell r="J39">
            <v>-14</v>
          </cell>
          <cell r="K39">
            <v>0</v>
          </cell>
          <cell r="L39">
            <v>200</v>
          </cell>
          <cell r="M39">
            <v>160</v>
          </cell>
          <cell r="Q39">
            <v>80</v>
          </cell>
          <cell r="R39">
            <v>120</v>
          </cell>
          <cell r="S39">
            <v>85.6</v>
          </cell>
          <cell r="U39">
            <v>9.55607476635514</v>
          </cell>
          <cell r="V39">
            <v>3.0140186915887854</v>
          </cell>
          <cell r="Y39">
            <v>84.8</v>
          </cell>
          <cell r="Z39">
            <v>74.400000000000006</v>
          </cell>
          <cell r="AA39">
            <v>83.8</v>
          </cell>
          <cell r="AB39">
            <v>92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329</v>
          </cell>
          <cell r="D40">
            <v>143</v>
          </cell>
          <cell r="E40">
            <v>406</v>
          </cell>
          <cell r="F40">
            <v>63</v>
          </cell>
          <cell r="G40">
            <v>0.15</v>
          </cell>
          <cell r="H40" t="e">
            <v>#N/A</v>
          </cell>
          <cell r="I40">
            <v>407</v>
          </cell>
          <cell r="J40">
            <v>-1</v>
          </cell>
          <cell r="K40">
            <v>0</v>
          </cell>
          <cell r="L40">
            <v>480</v>
          </cell>
          <cell r="M40">
            <v>80</v>
          </cell>
          <cell r="Q40">
            <v>40</v>
          </cell>
          <cell r="R40">
            <v>80</v>
          </cell>
          <cell r="S40">
            <v>81.2</v>
          </cell>
          <cell r="U40">
            <v>9.1502463054187189</v>
          </cell>
          <cell r="V40">
            <v>0.77586206896551724</v>
          </cell>
          <cell r="Y40">
            <v>48.2</v>
          </cell>
          <cell r="Z40">
            <v>79</v>
          </cell>
          <cell r="AA40">
            <v>54</v>
          </cell>
          <cell r="AB40">
            <v>47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297.83199999999999</v>
          </cell>
          <cell r="D41">
            <v>405.48399999999998</v>
          </cell>
          <cell r="E41">
            <v>439.00900000000001</v>
          </cell>
          <cell r="F41">
            <v>261.137</v>
          </cell>
          <cell r="G41">
            <v>1</v>
          </cell>
          <cell r="H41">
            <v>45</v>
          </cell>
          <cell r="I41">
            <v>419.2</v>
          </cell>
          <cell r="J41">
            <v>19.809000000000026</v>
          </cell>
          <cell r="K41">
            <v>20</v>
          </cell>
          <cell r="L41">
            <v>230</v>
          </cell>
          <cell r="M41">
            <v>110</v>
          </cell>
          <cell r="R41">
            <v>90</v>
          </cell>
          <cell r="S41">
            <v>87.8018</v>
          </cell>
          <cell r="U41">
            <v>8.0993442047885118</v>
          </cell>
          <cell r="V41">
            <v>2.9741645387679978</v>
          </cell>
          <cell r="Y41">
            <v>84.344999999999999</v>
          </cell>
          <cell r="Z41">
            <v>87.526399999999995</v>
          </cell>
          <cell r="AA41">
            <v>81.442599999999999</v>
          </cell>
          <cell r="AB41">
            <v>52.668999999999997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401</v>
          </cell>
          <cell r="D42">
            <v>422</v>
          </cell>
          <cell r="E42">
            <v>490</v>
          </cell>
          <cell r="F42">
            <v>317</v>
          </cell>
          <cell r="G42">
            <v>0.4</v>
          </cell>
          <cell r="H42">
            <v>60</v>
          </cell>
          <cell r="I42">
            <v>508</v>
          </cell>
          <cell r="J42">
            <v>-18</v>
          </cell>
          <cell r="K42">
            <v>0</v>
          </cell>
          <cell r="L42">
            <v>320</v>
          </cell>
          <cell r="M42">
            <v>80</v>
          </cell>
          <cell r="Q42">
            <v>80</v>
          </cell>
          <cell r="R42">
            <v>120</v>
          </cell>
          <cell r="S42">
            <v>98</v>
          </cell>
          <cell r="U42">
            <v>9.3571428571428577</v>
          </cell>
          <cell r="V42">
            <v>3.2346938775510203</v>
          </cell>
          <cell r="Y42">
            <v>68.599999999999994</v>
          </cell>
          <cell r="Z42">
            <v>102.8</v>
          </cell>
          <cell r="AA42">
            <v>88.6</v>
          </cell>
          <cell r="AB42">
            <v>84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378</v>
          </cell>
          <cell r="D43">
            <v>528</v>
          </cell>
          <cell r="E43">
            <v>624</v>
          </cell>
          <cell r="F43">
            <v>279</v>
          </cell>
          <cell r="G43">
            <v>0.4</v>
          </cell>
          <cell r="H43">
            <v>60</v>
          </cell>
          <cell r="I43">
            <v>632</v>
          </cell>
          <cell r="J43">
            <v>-8</v>
          </cell>
          <cell r="K43">
            <v>0</v>
          </cell>
          <cell r="L43">
            <v>160</v>
          </cell>
          <cell r="M43">
            <v>400</v>
          </cell>
          <cell r="Q43">
            <v>120</v>
          </cell>
          <cell r="R43">
            <v>200</v>
          </cell>
          <cell r="S43">
            <v>124.8</v>
          </cell>
          <cell r="T43">
            <v>120</v>
          </cell>
          <cell r="U43">
            <v>10.248397435897436</v>
          </cell>
          <cell r="V43">
            <v>2.2355769230769229</v>
          </cell>
          <cell r="Y43">
            <v>110.6</v>
          </cell>
          <cell r="Z43">
            <v>107.8</v>
          </cell>
          <cell r="AA43">
            <v>105</v>
          </cell>
          <cell r="AB43">
            <v>120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5295</v>
          </cell>
          <cell r="D44">
            <v>5054</v>
          </cell>
          <cell r="E44">
            <v>7271</v>
          </cell>
          <cell r="F44">
            <v>2889</v>
          </cell>
          <cell r="G44">
            <v>0.4</v>
          </cell>
          <cell r="H44">
            <v>60</v>
          </cell>
          <cell r="I44">
            <v>7452</v>
          </cell>
          <cell r="J44">
            <v>-181</v>
          </cell>
          <cell r="K44">
            <v>4000</v>
          </cell>
          <cell r="L44">
            <v>3200</v>
          </cell>
          <cell r="M44">
            <v>600</v>
          </cell>
          <cell r="Q44">
            <v>1000</v>
          </cell>
          <cell r="R44">
            <v>1600</v>
          </cell>
          <cell r="S44">
            <v>1454.2</v>
          </cell>
          <cell r="T44">
            <v>2000</v>
          </cell>
          <cell r="U44">
            <v>10.513684500068766</v>
          </cell>
          <cell r="V44">
            <v>1.9866593315912529</v>
          </cell>
          <cell r="Y44">
            <v>982.6</v>
          </cell>
          <cell r="Z44">
            <v>1258.4000000000001</v>
          </cell>
          <cell r="AA44">
            <v>1189.5999999999999</v>
          </cell>
          <cell r="AB44">
            <v>1287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1460</v>
          </cell>
          <cell r="D45">
            <v>884</v>
          </cell>
          <cell r="E45">
            <v>1334</v>
          </cell>
          <cell r="F45">
            <v>980</v>
          </cell>
          <cell r="G45">
            <v>0.5</v>
          </cell>
          <cell r="H45" t="e">
            <v>#N/A</v>
          </cell>
          <cell r="I45">
            <v>1349</v>
          </cell>
          <cell r="J45">
            <v>-15</v>
          </cell>
          <cell r="K45">
            <v>0</v>
          </cell>
          <cell r="L45">
            <v>800</v>
          </cell>
          <cell r="M45">
            <v>400</v>
          </cell>
          <cell r="R45">
            <v>280</v>
          </cell>
          <cell r="S45">
            <v>266.8</v>
          </cell>
          <cell r="T45">
            <v>400</v>
          </cell>
          <cell r="U45">
            <v>10.719640179910044</v>
          </cell>
          <cell r="V45">
            <v>3.6731634182908546</v>
          </cell>
          <cell r="Y45">
            <v>215</v>
          </cell>
          <cell r="Z45">
            <v>292.39999999999998</v>
          </cell>
          <cell r="AA45">
            <v>200.2</v>
          </cell>
          <cell r="AB45">
            <v>213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93</v>
          </cell>
          <cell r="D46">
            <v>44</v>
          </cell>
          <cell r="E46">
            <v>56</v>
          </cell>
          <cell r="F46">
            <v>78</v>
          </cell>
          <cell r="G46">
            <v>0.5</v>
          </cell>
          <cell r="H46" t="e">
            <v>#N/A</v>
          </cell>
          <cell r="I46">
            <v>59</v>
          </cell>
          <cell r="J46">
            <v>-3</v>
          </cell>
          <cell r="K46">
            <v>0</v>
          </cell>
          <cell r="L46">
            <v>0</v>
          </cell>
          <cell r="M46">
            <v>40</v>
          </cell>
          <cell r="S46">
            <v>11.2</v>
          </cell>
          <cell r="U46">
            <v>10.535714285714286</v>
          </cell>
          <cell r="V46">
            <v>6.9642857142857144</v>
          </cell>
          <cell r="Y46">
            <v>23.6</v>
          </cell>
          <cell r="Z46">
            <v>13.6</v>
          </cell>
          <cell r="AA46">
            <v>16.399999999999999</v>
          </cell>
          <cell r="AB46">
            <v>11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2425</v>
          </cell>
          <cell r="D47">
            <v>1042</v>
          </cell>
          <cell r="E47">
            <v>1794</v>
          </cell>
          <cell r="F47">
            <v>1642</v>
          </cell>
          <cell r="G47">
            <v>0.4</v>
          </cell>
          <cell r="H47">
            <v>60</v>
          </cell>
          <cell r="I47">
            <v>1827</v>
          </cell>
          <cell r="J47">
            <v>-33</v>
          </cell>
          <cell r="K47">
            <v>0</v>
          </cell>
          <cell r="L47">
            <v>600</v>
          </cell>
          <cell r="M47">
            <v>200</v>
          </cell>
          <cell r="Q47">
            <v>400</v>
          </cell>
          <cell r="R47">
            <v>400</v>
          </cell>
          <cell r="S47">
            <v>358.8</v>
          </cell>
          <cell r="T47">
            <v>600</v>
          </cell>
          <cell r="U47">
            <v>10.707915273132665</v>
          </cell>
          <cell r="V47">
            <v>4.5763656633221848</v>
          </cell>
          <cell r="Y47">
            <v>438</v>
          </cell>
          <cell r="Z47">
            <v>490.8</v>
          </cell>
          <cell r="AA47">
            <v>347</v>
          </cell>
          <cell r="AB47">
            <v>406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5035</v>
          </cell>
          <cell r="D48">
            <v>5937</v>
          </cell>
          <cell r="E48">
            <v>6104</v>
          </cell>
          <cell r="F48">
            <v>4814</v>
          </cell>
          <cell r="G48">
            <v>0.4</v>
          </cell>
          <cell r="H48">
            <v>60</v>
          </cell>
          <cell r="I48">
            <v>6149</v>
          </cell>
          <cell r="J48">
            <v>-45</v>
          </cell>
          <cell r="K48">
            <v>1200</v>
          </cell>
          <cell r="L48">
            <v>2000</v>
          </cell>
          <cell r="M48">
            <v>400</v>
          </cell>
          <cell r="Q48">
            <v>1400</v>
          </cell>
          <cell r="R48">
            <v>1400</v>
          </cell>
          <cell r="S48">
            <v>1220.8</v>
          </cell>
          <cell r="T48">
            <v>1600</v>
          </cell>
          <cell r="U48">
            <v>10.496395806028834</v>
          </cell>
          <cell r="V48">
            <v>3.9433158584534733</v>
          </cell>
          <cell r="Y48">
            <v>1060.4000000000001</v>
          </cell>
          <cell r="Z48">
            <v>1170.5999999999999</v>
          </cell>
          <cell r="AA48">
            <v>1081.4000000000001</v>
          </cell>
          <cell r="AB48">
            <v>1451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35</v>
          </cell>
          <cell r="D49">
            <v>91</v>
          </cell>
          <cell r="E49">
            <v>66</v>
          </cell>
          <cell r="F49">
            <v>59</v>
          </cell>
          <cell r="G49">
            <v>0.84</v>
          </cell>
          <cell r="H49" t="e">
            <v>#N/A</v>
          </cell>
          <cell r="I49">
            <v>67</v>
          </cell>
          <cell r="J49">
            <v>-1</v>
          </cell>
          <cell r="K49">
            <v>0</v>
          </cell>
          <cell r="L49">
            <v>30</v>
          </cell>
          <cell r="M49">
            <v>0</v>
          </cell>
          <cell r="Q49">
            <v>30</v>
          </cell>
          <cell r="S49">
            <v>13.2</v>
          </cell>
          <cell r="U49">
            <v>9.0151515151515156</v>
          </cell>
          <cell r="V49">
            <v>4.4696969696969697</v>
          </cell>
          <cell r="Y49">
            <v>20.8</v>
          </cell>
          <cell r="Z49">
            <v>5.4</v>
          </cell>
          <cell r="AA49">
            <v>14.8</v>
          </cell>
          <cell r="AB49">
            <v>14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526</v>
          </cell>
          <cell r="D50">
            <v>1635</v>
          </cell>
          <cell r="E50">
            <v>1540</v>
          </cell>
          <cell r="F50">
            <v>600</v>
          </cell>
          <cell r="G50">
            <v>0.3</v>
          </cell>
          <cell r="H50">
            <v>60</v>
          </cell>
          <cell r="I50">
            <v>1557</v>
          </cell>
          <cell r="J50">
            <v>-17</v>
          </cell>
          <cell r="K50">
            <v>320</v>
          </cell>
          <cell r="L50">
            <v>400</v>
          </cell>
          <cell r="M50">
            <v>400</v>
          </cell>
          <cell r="Q50">
            <v>600</v>
          </cell>
          <cell r="R50">
            <v>400</v>
          </cell>
          <cell r="S50">
            <v>308</v>
          </cell>
          <cell r="T50">
            <v>400</v>
          </cell>
          <cell r="U50">
            <v>10.129870129870129</v>
          </cell>
          <cell r="V50">
            <v>1.948051948051948</v>
          </cell>
          <cell r="Y50">
            <v>327.39999999999998</v>
          </cell>
          <cell r="Z50">
            <v>328.8</v>
          </cell>
          <cell r="AA50">
            <v>249.4</v>
          </cell>
          <cell r="AB50">
            <v>376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544</v>
          </cell>
          <cell r="D51">
            <v>43</v>
          </cell>
          <cell r="E51">
            <v>456</v>
          </cell>
          <cell r="F51">
            <v>120</v>
          </cell>
          <cell r="G51">
            <v>0.1</v>
          </cell>
          <cell r="H51" t="e">
            <v>#N/A</v>
          </cell>
          <cell r="I51">
            <v>457</v>
          </cell>
          <cell r="J51">
            <v>-1</v>
          </cell>
          <cell r="K51">
            <v>80</v>
          </cell>
          <cell r="L51">
            <v>180</v>
          </cell>
          <cell r="M51">
            <v>240</v>
          </cell>
          <cell r="Q51">
            <v>100</v>
          </cell>
          <cell r="R51">
            <v>100</v>
          </cell>
          <cell r="S51">
            <v>91.2</v>
          </cell>
          <cell r="U51">
            <v>8.9912280701754383</v>
          </cell>
          <cell r="V51">
            <v>1.3157894736842104</v>
          </cell>
          <cell r="Y51">
            <v>62.4</v>
          </cell>
          <cell r="Z51">
            <v>112</v>
          </cell>
          <cell r="AA51">
            <v>68.599999999999994</v>
          </cell>
          <cell r="AB51">
            <v>64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1136</v>
          </cell>
          <cell r="D52">
            <v>1873</v>
          </cell>
          <cell r="E52">
            <v>1888</v>
          </cell>
          <cell r="F52">
            <v>1084</v>
          </cell>
          <cell r="G52">
            <v>0.1</v>
          </cell>
          <cell r="H52">
            <v>60</v>
          </cell>
          <cell r="I52">
            <v>1923</v>
          </cell>
          <cell r="J52">
            <v>-35</v>
          </cell>
          <cell r="K52">
            <v>420</v>
          </cell>
          <cell r="L52">
            <v>420</v>
          </cell>
          <cell r="M52">
            <v>560</v>
          </cell>
          <cell r="Q52">
            <v>420</v>
          </cell>
          <cell r="R52">
            <v>420</v>
          </cell>
          <cell r="S52">
            <v>377.6</v>
          </cell>
          <cell r="T52">
            <v>420</v>
          </cell>
          <cell r="U52">
            <v>9.9152542372881349</v>
          </cell>
          <cell r="V52">
            <v>2.8707627118644066</v>
          </cell>
          <cell r="Y52">
            <v>328.2</v>
          </cell>
          <cell r="Z52">
            <v>330</v>
          </cell>
          <cell r="AA52">
            <v>334.6</v>
          </cell>
          <cell r="AB52">
            <v>365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1107</v>
          </cell>
          <cell r="D53">
            <v>2142</v>
          </cell>
          <cell r="E53">
            <v>1819</v>
          </cell>
          <cell r="F53">
            <v>1395</v>
          </cell>
          <cell r="G53">
            <v>0.1</v>
          </cell>
          <cell r="H53">
            <v>60</v>
          </cell>
          <cell r="I53">
            <v>1854</v>
          </cell>
          <cell r="J53">
            <v>-35</v>
          </cell>
          <cell r="K53">
            <v>280</v>
          </cell>
          <cell r="L53">
            <v>420</v>
          </cell>
          <cell r="M53">
            <v>420</v>
          </cell>
          <cell r="Q53">
            <v>420</v>
          </cell>
          <cell r="R53">
            <v>420</v>
          </cell>
          <cell r="S53">
            <v>363.8</v>
          </cell>
          <cell r="T53">
            <v>280</v>
          </cell>
          <cell r="U53">
            <v>9.9917537108301264</v>
          </cell>
          <cell r="V53">
            <v>3.8345244639912037</v>
          </cell>
          <cell r="Y53">
            <v>284.39999999999998</v>
          </cell>
          <cell r="Z53">
            <v>337.8</v>
          </cell>
          <cell r="AA53">
            <v>369</v>
          </cell>
          <cell r="AB53">
            <v>365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186</v>
          </cell>
          <cell r="D54">
            <v>126</v>
          </cell>
          <cell r="E54">
            <v>203</v>
          </cell>
          <cell r="F54">
            <v>103</v>
          </cell>
          <cell r="G54">
            <v>0.1</v>
          </cell>
          <cell r="H54" t="e">
            <v>#N/A</v>
          </cell>
          <cell r="I54">
            <v>209</v>
          </cell>
          <cell r="J54">
            <v>-6</v>
          </cell>
          <cell r="K54">
            <v>40</v>
          </cell>
          <cell r="L54">
            <v>160</v>
          </cell>
          <cell r="M54">
            <v>0</v>
          </cell>
          <cell r="Q54">
            <v>40</v>
          </cell>
          <cell r="R54">
            <v>40</v>
          </cell>
          <cell r="S54">
            <v>40.6</v>
          </cell>
          <cell r="U54">
            <v>9.4334975369458132</v>
          </cell>
          <cell r="V54">
            <v>2.5369458128078817</v>
          </cell>
          <cell r="Y54">
            <v>28</v>
          </cell>
          <cell r="Z54">
            <v>44.8</v>
          </cell>
          <cell r="AA54">
            <v>33.6</v>
          </cell>
          <cell r="AB54">
            <v>38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56.395000000000003</v>
          </cell>
          <cell r="D55">
            <v>96.876999999999995</v>
          </cell>
          <cell r="E55">
            <v>40.86</v>
          </cell>
          <cell r="F55">
            <v>109.996</v>
          </cell>
          <cell r="G55">
            <v>1</v>
          </cell>
          <cell r="H55">
            <v>45</v>
          </cell>
          <cell r="I55">
            <v>39.200000000000003</v>
          </cell>
          <cell r="J55">
            <v>1.6599999999999966</v>
          </cell>
          <cell r="K55">
            <v>0</v>
          </cell>
          <cell r="L55">
            <v>50</v>
          </cell>
          <cell r="M55">
            <v>0</v>
          </cell>
          <cell r="S55">
            <v>8.1720000000000006</v>
          </cell>
          <cell r="U55">
            <v>19.578560939794418</v>
          </cell>
          <cell r="V55">
            <v>13.460107684777286</v>
          </cell>
          <cell r="Y55">
            <v>15.1144</v>
          </cell>
          <cell r="Z55">
            <v>16.182400000000001</v>
          </cell>
          <cell r="AA55">
            <v>5.2997999999999994</v>
          </cell>
          <cell r="AB55">
            <v>4.8129999999999997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359</v>
          </cell>
          <cell r="D56">
            <v>78</v>
          </cell>
          <cell r="E56">
            <v>255</v>
          </cell>
          <cell r="F56">
            <v>182</v>
          </cell>
          <cell r="G56">
            <v>0.3</v>
          </cell>
          <cell r="H56">
            <v>45</v>
          </cell>
          <cell r="I56">
            <v>251</v>
          </cell>
          <cell r="J56">
            <v>4</v>
          </cell>
          <cell r="K56">
            <v>0</v>
          </cell>
          <cell r="L56">
            <v>160</v>
          </cell>
          <cell r="M56">
            <v>40</v>
          </cell>
          <cell r="Q56">
            <v>40</v>
          </cell>
          <cell r="R56">
            <v>40</v>
          </cell>
          <cell r="S56">
            <v>51</v>
          </cell>
          <cell r="U56">
            <v>9.0588235294117645</v>
          </cell>
          <cell r="V56">
            <v>3.5686274509803924</v>
          </cell>
          <cell r="Y56">
            <v>52.4</v>
          </cell>
          <cell r="Z56">
            <v>75</v>
          </cell>
          <cell r="AA56">
            <v>49.4</v>
          </cell>
          <cell r="AB56">
            <v>36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454</v>
          </cell>
          <cell r="D57">
            <v>619</v>
          </cell>
          <cell r="E57">
            <v>686</v>
          </cell>
          <cell r="F57">
            <v>369</v>
          </cell>
          <cell r="G57">
            <v>0.3</v>
          </cell>
          <cell r="H57">
            <v>45</v>
          </cell>
          <cell r="I57">
            <v>700</v>
          </cell>
          <cell r="J57">
            <v>-14</v>
          </cell>
          <cell r="K57">
            <v>0</v>
          </cell>
          <cell r="L57">
            <v>360</v>
          </cell>
          <cell r="M57">
            <v>240</v>
          </cell>
          <cell r="Q57">
            <v>120</v>
          </cell>
          <cell r="R57">
            <v>120</v>
          </cell>
          <cell r="S57">
            <v>137.19999999999999</v>
          </cell>
          <cell r="U57">
            <v>8.8119533527696792</v>
          </cell>
          <cell r="V57">
            <v>2.6895043731778427</v>
          </cell>
          <cell r="Y57">
            <v>94.8</v>
          </cell>
          <cell r="Z57">
            <v>134.4</v>
          </cell>
          <cell r="AA57">
            <v>121.6</v>
          </cell>
          <cell r="AB57">
            <v>129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299.27699999999999</v>
          </cell>
          <cell r="D58">
            <v>517.27800000000002</v>
          </cell>
          <cell r="E58">
            <v>450.7</v>
          </cell>
          <cell r="F58">
            <v>361.86500000000001</v>
          </cell>
          <cell r="G58">
            <v>1</v>
          </cell>
          <cell r="H58">
            <v>45</v>
          </cell>
          <cell r="I58">
            <v>458.2</v>
          </cell>
          <cell r="J58">
            <v>-7.5</v>
          </cell>
          <cell r="K58">
            <v>0</v>
          </cell>
          <cell r="L58">
            <v>90</v>
          </cell>
          <cell r="M58">
            <v>100</v>
          </cell>
          <cell r="Q58">
            <v>70</v>
          </cell>
          <cell r="R58">
            <v>90</v>
          </cell>
          <cell r="S58">
            <v>90.14</v>
          </cell>
          <cell r="U58">
            <v>7.8973263811848238</v>
          </cell>
          <cell r="V58">
            <v>4.01447747947637</v>
          </cell>
          <cell r="Y58">
            <v>100.83920000000001</v>
          </cell>
          <cell r="Z58">
            <v>97.411599999999993</v>
          </cell>
          <cell r="AA58">
            <v>95.413399999999996</v>
          </cell>
          <cell r="AB58">
            <v>81.320999999999998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435</v>
          </cell>
          <cell r="D59">
            <v>128</v>
          </cell>
          <cell r="E59">
            <v>350</v>
          </cell>
          <cell r="F59">
            <v>206</v>
          </cell>
          <cell r="G59">
            <v>0.09</v>
          </cell>
          <cell r="H59">
            <v>45</v>
          </cell>
          <cell r="I59">
            <v>360</v>
          </cell>
          <cell r="J59">
            <v>-10</v>
          </cell>
          <cell r="K59">
            <v>40</v>
          </cell>
          <cell r="L59">
            <v>160</v>
          </cell>
          <cell r="M59">
            <v>90</v>
          </cell>
          <cell r="Q59">
            <v>40</v>
          </cell>
          <cell r="R59">
            <v>80</v>
          </cell>
          <cell r="S59">
            <v>70</v>
          </cell>
          <cell r="U59">
            <v>8.8000000000000007</v>
          </cell>
          <cell r="V59">
            <v>2.9428571428571431</v>
          </cell>
          <cell r="Y59">
            <v>48.6</v>
          </cell>
          <cell r="Z59">
            <v>91.6</v>
          </cell>
          <cell r="AA59">
            <v>64</v>
          </cell>
          <cell r="AB59">
            <v>83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96</v>
          </cell>
          <cell r="D60">
            <v>44</v>
          </cell>
          <cell r="E60">
            <v>106</v>
          </cell>
          <cell r="F60">
            <v>33</v>
          </cell>
          <cell r="G60">
            <v>0.4</v>
          </cell>
          <cell r="H60" t="e">
            <v>#N/A</v>
          </cell>
          <cell r="I60">
            <v>108</v>
          </cell>
          <cell r="J60">
            <v>-2</v>
          </cell>
          <cell r="K60">
            <v>0</v>
          </cell>
          <cell r="L60">
            <v>60</v>
          </cell>
          <cell r="M60">
            <v>30</v>
          </cell>
          <cell r="Q60">
            <v>20</v>
          </cell>
          <cell r="R60">
            <v>40</v>
          </cell>
          <cell r="S60">
            <v>21.2</v>
          </cell>
          <cell r="U60">
            <v>8.6320754716981138</v>
          </cell>
          <cell r="V60">
            <v>1.5566037735849056</v>
          </cell>
          <cell r="Y60">
            <v>22.6</v>
          </cell>
          <cell r="Z60">
            <v>20.399999999999999</v>
          </cell>
          <cell r="AA60">
            <v>14.6</v>
          </cell>
          <cell r="AB60">
            <v>19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138</v>
          </cell>
          <cell r="D61">
            <v>84</v>
          </cell>
          <cell r="E61">
            <v>161</v>
          </cell>
          <cell r="F61">
            <v>59</v>
          </cell>
          <cell r="G61">
            <v>0.3</v>
          </cell>
          <cell r="H61" t="e">
            <v>#N/A</v>
          </cell>
          <cell r="I61">
            <v>163</v>
          </cell>
          <cell r="J61">
            <v>-2</v>
          </cell>
          <cell r="K61">
            <v>0</v>
          </cell>
          <cell r="L61">
            <v>90</v>
          </cell>
          <cell r="M61">
            <v>40</v>
          </cell>
          <cell r="Q61">
            <v>30</v>
          </cell>
          <cell r="R61">
            <v>40</v>
          </cell>
          <cell r="S61">
            <v>32.200000000000003</v>
          </cell>
          <cell r="U61">
            <v>8.0434782608695645</v>
          </cell>
          <cell r="V61">
            <v>1.8322981366459625</v>
          </cell>
          <cell r="Y61">
            <v>26.2</v>
          </cell>
          <cell r="Z61">
            <v>33</v>
          </cell>
          <cell r="AA61">
            <v>24.2</v>
          </cell>
          <cell r="AB61">
            <v>19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917</v>
          </cell>
          <cell r="D62">
            <v>1352</v>
          </cell>
          <cell r="E62">
            <v>1420</v>
          </cell>
          <cell r="F62">
            <v>824</v>
          </cell>
          <cell r="G62">
            <v>0.28000000000000003</v>
          </cell>
          <cell r="H62">
            <v>45</v>
          </cell>
          <cell r="I62">
            <v>1440</v>
          </cell>
          <cell r="J62">
            <v>-20</v>
          </cell>
          <cell r="K62">
            <v>0</v>
          </cell>
          <cell r="L62">
            <v>800</v>
          </cell>
          <cell r="M62">
            <v>400</v>
          </cell>
          <cell r="Q62">
            <v>240</v>
          </cell>
          <cell r="R62">
            <v>280</v>
          </cell>
          <cell r="S62">
            <v>284</v>
          </cell>
          <cell r="U62">
            <v>8.9577464788732399</v>
          </cell>
          <cell r="V62">
            <v>2.9014084507042255</v>
          </cell>
          <cell r="Y62">
            <v>290.60000000000002</v>
          </cell>
          <cell r="Z62">
            <v>266</v>
          </cell>
          <cell r="AA62">
            <v>258.2</v>
          </cell>
          <cell r="AB62">
            <v>249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3211</v>
          </cell>
          <cell r="D63">
            <v>2501</v>
          </cell>
          <cell r="E63">
            <v>3509</v>
          </cell>
          <cell r="F63">
            <v>2131</v>
          </cell>
          <cell r="G63">
            <v>0.35</v>
          </cell>
          <cell r="H63">
            <v>45</v>
          </cell>
          <cell r="I63">
            <v>3572</v>
          </cell>
          <cell r="J63">
            <v>-63</v>
          </cell>
          <cell r="K63">
            <v>0</v>
          </cell>
          <cell r="L63">
            <v>1600</v>
          </cell>
          <cell r="M63">
            <v>1000</v>
          </cell>
          <cell r="Q63">
            <v>800</v>
          </cell>
          <cell r="R63">
            <v>800</v>
          </cell>
          <cell r="S63">
            <v>701.8</v>
          </cell>
          <cell r="T63">
            <v>600</v>
          </cell>
          <cell r="U63">
            <v>9.8760330578512399</v>
          </cell>
          <cell r="V63">
            <v>3.0364776289541182</v>
          </cell>
          <cell r="Y63">
            <v>677.2</v>
          </cell>
          <cell r="Z63">
            <v>738</v>
          </cell>
          <cell r="AA63">
            <v>633.4</v>
          </cell>
          <cell r="AB63">
            <v>751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2326</v>
          </cell>
          <cell r="D64">
            <v>3435</v>
          </cell>
          <cell r="E64">
            <v>3256</v>
          </cell>
          <cell r="F64">
            <v>2423</v>
          </cell>
          <cell r="G64">
            <v>0.28000000000000003</v>
          </cell>
          <cell r="H64">
            <v>45</v>
          </cell>
          <cell r="I64">
            <v>3343</v>
          </cell>
          <cell r="J64">
            <v>-87</v>
          </cell>
          <cell r="K64">
            <v>0</v>
          </cell>
          <cell r="L64">
            <v>1200</v>
          </cell>
          <cell r="M64">
            <v>400</v>
          </cell>
          <cell r="Q64">
            <v>1200</v>
          </cell>
          <cell r="R64">
            <v>600</v>
          </cell>
          <cell r="S64">
            <v>651.20000000000005</v>
          </cell>
          <cell r="T64">
            <v>600</v>
          </cell>
          <cell r="U64">
            <v>9.8633292383292375</v>
          </cell>
          <cell r="V64">
            <v>3.7208230958230954</v>
          </cell>
          <cell r="Y64">
            <v>565.79999999999995</v>
          </cell>
          <cell r="Z64">
            <v>556.79999999999995</v>
          </cell>
          <cell r="AA64">
            <v>545.20000000000005</v>
          </cell>
          <cell r="AB64">
            <v>826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2560</v>
          </cell>
          <cell r="D65">
            <v>5413</v>
          </cell>
          <cell r="E65">
            <v>4317</v>
          </cell>
          <cell r="F65">
            <v>3595</v>
          </cell>
          <cell r="G65">
            <v>0.35</v>
          </cell>
          <cell r="H65">
            <v>45</v>
          </cell>
          <cell r="I65">
            <v>4363</v>
          </cell>
          <cell r="J65">
            <v>-46</v>
          </cell>
          <cell r="K65">
            <v>0</v>
          </cell>
          <cell r="L65">
            <v>1400</v>
          </cell>
          <cell r="M65">
            <v>800</v>
          </cell>
          <cell r="Q65">
            <v>1000</v>
          </cell>
          <cell r="R65">
            <v>1000</v>
          </cell>
          <cell r="S65">
            <v>863.4</v>
          </cell>
          <cell r="T65">
            <v>800</v>
          </cell>
          <cell r="U65">
            <v>9.9548297428769974</v>
          </cell>
          <cell r="V65">
            <v>4.1637711373639101</v>
          </cell>
          <cell r="Y65">
            <v>738.4</v>
          </cell>
          <cell r="Z65">
            <v>744.6</v>
          </cell>
          <cell r="AA65">
            <v>793.4</v>
          </cell>
          <cell r="AB65">
            <v>848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3295</v>
          </cell>
          <cell r="D66">
            <v>8377</v>
          </cell>
          <cell r="E66">
            <v>6235</v>
          </cell>
          <cell r="F66">
            <v>5332</v>
          </cell>
          <cell r="G66">
            <v>0.35</v>
          </cell>
          <cell r="H66">
            <v>45</v>
          </cell>
          <cell r="I66">
            <v>6310</v>
          </cell>
          <cell r="J66">
            <v>-75</v>
          </cell>
          <cell r="K66">
            <v>0</v>
          </cell>
          <cell r="L66">
            <v>2200</v>
          </cell>
          <cell r="M66">
            <v>1200</v>
          </cell>
          <cell r="Q66">
            <v>1200</v>
          </cell>
          <cell r="R66">
            <v>1200</v>
          </cell>
          <cell r="S66">
            <v>1247</v>
          </cell>
          <cell r="T66">
            <v>1200</v>
          </cell>
          <cell r="U66">
            <v>9.889334402566158</v>
          </cell>
          <cell r="V66">
            <v>4.2758620689655169</v>
          </cell>
          <cell r="Y66">
            <v>1048.4000000000001</v>
          </cell>
          <cell r="Z66">
            <v>1021.2</v>
          </cell>
          <cell r="AA66">
            <v>1148.8</v>
          </cell>
          <cell r="AB66">
            <v>1329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1454</v>
          </cell>
          <cell r="D67">
            <v>1986</v>
          </cell>
          <cell r="E67">
            <v>1457</v>
          </cell>
          <cell r="F67">
            <v>722</v>
          </cell>
          <cell r="G67">
            <v>0.41</v>
          </cell>
          <cell r="H67">
            <v>45</v>
          </cell>
          <cell r="I67">
            <v>1464</v>
          </cell>
          <cell r="J67">
            <v>-7</v>
          </cell>
          <cell r="K67">
            <v>120</v>
          </cell>
          <cell r="L67">
            <v>600</v>
          </cell>
          <cell r="M67">
            <v>480</v>
          </cell>
          <cell r="Q67">
            <v>200</v>
          </cell>
          <cell r="R67">
            <v>200</v>
          </cell>
          <cell r="S67">
            <v>291.39999999999998</v>
          </cell>
          <cell r="U67">
            <v>7.9684282772820874</v>
          </cell>
          <cell r="V67">
            <v>2.4776938915579962</v>
          </cell>
          <cell r="Y67">
            <v>277.8</v>
          </cell>
          <cell r="Z67">
            <v>354.6</v>
          </cell>
          <cell r="AA67">
            <v>240</v>
          </cell>
          <cell r="AB67">
            <v>230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6140</v>
          </cell>
          <cell r="D68">
            <v>7614</v>
          </cell>
          <cell r="E68">
            <v>9048</v>
          </cell>
          <cell r="F68">
            <v>5257</v>
          </cell>
          <cell r="G68">
            <v>0.41</v>
          </cell>
          <cell r="H68">
            <v>45</v>
          </cell>
          <cell r="I68">
            <v>9019</v>
          </cell>
          <cell r="J68">
            <v>29</v>
          </cell>
          <cell r="K68">
            <v>500</v>
          </cell>
          <cell r="L68">
            <v>4100</v>
          </cell>
          <cell r="M68">
            <v>1800</v>
          </cell>
          <cell r="Q68">
            <v>1900</v>
          </cell>
          <cell r="R68">
            <v>1000</v>
          </cell>
          <cell r="S68">
            <v>1809.6</v>
          </cell>
          <cell r="T68">
            <v>1800</v>
          </cell>
          <cell r="U68">
            <v>9.039014146772768</v>
          </cell>
          <cell r="V68">
            <v>2.905061892130858</v>
          </cell>
          <cell r="Y68">
            <v>1701.2</v>
          </cell>
          <cell r="Z68">
            <v>1772</v>
          </cell>
          <cell r="AA68">
            <v>1654.6</v>
          </cell>
          <cell r="AB68">
            <v>1827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2247</v>
          </cell>
          <cell r="D69">
            <v>2830</v>
          </cell>
          <cell r="E69">
            <v>3269</v>
          </cell>
          <cell r="F69">
            <v>1690</v>
          </cell>
          <cell r="G69">
            <v>0.41</v>
          </cell>
          <cell r="H69">
            <v>45</v>
          </cell>
          <cell r="I69">
            <v>3393</v>
          </cell>
          <cell r="J69">
            <v>-124</v>
          </cell>
          <cell r="K69">
            <v>300</v>
          </cell>
          <cell r="L69">
            <v>1100</v>
          </cell>
          <cell r="M69">
            <v>1000</v>
          </cell>
          <cell r="Q69">
            <v>600</v>
          </cell>
          <cell r="R69">
            <v>500</v>
          </cell>
          <cell r="S69">
            <v>653.79999999999995</v>
          </cell>
          <cell r="T69">
            <v>600</v>
          </cell>
          <cell r="U69">
            <v>8.8559192413582135</v>
          </cell>
          <cell r="V69">
            <v>2.5848883450596514</v>
          </cell>
          <cell r="Y69">
            <v>545.20000000000005</v>
          </cell>
          <cell r="Z69">
            <v>626.79999999999995</v>
          </cell>
          <cell r="AA69">
            <v>566.20000000000005</v>
          </cell>
          <cell r="AB69">
            <v>693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16.66</v>
          </cell>
          <cell r="D70">
            <v>62.08</v>
          </cell>
          <cell r="E70">
            <v>48.255000000000003</v>
          </cell>
          <cell r="F70">
            <v>12.12</v>
          </cell>
          <cell r="G70">
            <v>1</v>
          </cell>
          <cell r="H70">
            <v>30</v>
          </cell>
          <cell r="I70">
            <v>48</v>
          </cell>
          <cell r="J70">
            <v>0.25500000000000256</v>
          </cell>
          <cell r="K70">
            <v>0</v>
          </cell>
          <cell r="L70">
            <v>40</v>
          </cell>
          <cell r="M70">
            <v>20</v>
          </cell>
          <cell r="R70">
            <v>10</v>
          </cell>
          <cell r="S70">
            <v>9.6509999999999998</v>
          </cell>
          <cell r="U70">
            <v>8.5089628017822001</v>
          </cell>
          <cell r="V70">
            <v>1.2558284115635685</v>
          </cell>
          <cell r="Y70">
            <v>5.3810000000000002</v>
          </cell>
          <cell r="Z70">
            <v>5.9950000000000001</v>
          </cell>
          <cell r="AA70">
            <v>4.149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205</v>
          </cell>
          <cell r="D71">
            <v>144</v>
          </cell>
          <cell r="E71">
            <v>278</v>
          </cell>
          <cell r="F71">
            <v>38</v>
          </cell>
          <cell r="G71">
            <v>0.41</v>
          </cell>
          <cell r="H71" t="e">
            <v>#N/A</v>
          </cell>
          <cell r="I71">
            <v>288</v>
          </cell>
          <cell r="J71">
            <v>-10</v>
          </cell>
          <cell r="K71">
            <v>40</v>
          </cell>
          <cell r="L71">
            <v>120</v>
          </cell>
          <cell r="M71">
            <v>80</v>
          </cell>
          <cell r="Q71">
            <v>120</v>
          </cell>
          <cell r="R71">
            <v>40</v>
          </cell>
          <cell r="S71">
            <v>55.6</v>
          </cell>
          <cell r="U71">
            <v>7.8776978417266186</v>
          </cell>
          <cell r="V71">
            <v>0.68345323741007191</v>
          </cell>
          <cell r="Y71">
            <v>65.400000000000006</v>
          </cell>
          <cell r="Z71">
            <v>53.6</v>
          </cell>
          <cell r="AA71">
            <v>48.2</v>
          </cell>
          <cell r="AB71">
            <v>65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556</v>
          </cell>
          <cell r="D72">
            <v>746</v>
          </cell>
          <cell r="E72">
            <v>765</v>
          </cell>
          <cell r="F72">
            <v>515</v>
          </cell>
          <cell r="G72">
            <v>0.36</v>
          </cell>
          <cell r="H72" t="e">
            <v>#N/A</v>
          </cell>
          <cell r="I72">
            <v>782</v>
          </cell>
          <cell r="J72">
            <v>-17</v>
          </cell>
          <cell r="K72">
            <v>30</v>
          </cell>
          <cell r="L72">
            <v>480</v>
          </cell>
          <cell r="M72">
            <v>120</v>
          </cell>
          <cell r="R72">
            <v>80</v>
          </cell>
          <cell r="S72">
            <v>153</v>
          </cell>
          <cell r="U72">
            <v>8.0065359477124183</v>
          </cell>
          <cell r="V72">
            <v>3.3660130718954249</v>
          </cell>
          <cell r="Y72">
            <v>120.2</v>
          </cell>
          <cell r="Z72">
            <v>163.4</v>
          </cell>
          <cell r="AA72">
            <v>150.6</v>
          </cell>
          <cell r="AB72">
            <v>137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18.145</v>
          </cell>
          <cell r="D73">
            <v>79.537000000000006</v>
          </cell>
          <cell r="E73">
            <v>45.069000000000003</v>
          </cell>
          <cell r="F73">
            <v>44.692</v>
          </cell>
          <cell r="G73">
            <v>1</v>
          </cell>
          <cell r="H73" t="e">
            <v>#N/A</v>
          </cell>
          <cell r="I73">
            <v>41.5</v>
          </cell>
          <cell r="J73">
            <v>3.5690000000000026</v>
          </cell>
          <cell r="K73">
            <v>0</v>
          </cell>
          <cell r="L73">
            <v>30</v>
          </cell>
          <cell r="M73">
            <v>0</v>
          </cell>
          <cell r="S73">
            <v>9.0137999999999998</v>
          </cell>
          <cell r="U73">
            <v>8.2864052896669556</v>
          </cell>
          <cell r="V73">
            <v>4.9581752424060888</v>
          </cell>
          <cell r="Y73">
            <v>8.7897999999999996</v>
          </cell>
          <cell r="Z73">
            <v>9.4168000000000003</v>
          </cell>
          <cell r="AA73">
            <v>10.6266</v>
          </cell>
          <cell r="AB73">
            <v>4.399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175</v>
          </cell>
          <cell r="D74">
            <v>65</v>
          </cell>
          <cell r="E74">
            <v>191</v>
          </cell>
          <cell r="F74">
            <v>45</v>
          </cell>
          <cell r="G74">
            <v>0.41</v>
          </cell>
          <cell r="H74" t="e">
            <v>#N/A</v>
          </cell>
          <cell r="I74">
            <v>194</v>
          </cell>
          <cell r="J74">
            <v>-3</v>
          </cell>
          <cell r="K74">
            <v>30</v>
          </cell>
          <cell r="L74">
            <v>120</v>
          </cell>
          <cell r="M74">
            <v>60</v>
          </cell>
          <cell r="Q74">
            <v>30</v>
          </cell>
          <cell r="R74">
            <v>30</v>
          </cell>
          <cell r="S74">
            <v>38.200000000000003</v>
          </cell>
          <cell r="U74">
            <v>8.2460732984293195</v>
          </cell>
          <cell r="V74">
            <v>1.1780104712041883</v>
          </cell>
          <cell r="Y74">
            <v>17</v>
          </cell>
          <cell r="Z74">
            <v>34</v>
          </cell>
          <cell r="AA74">
            <v>18.2</v>
          </cell>
          <cell r="AB74">
            <v>19</v>
          </cell>
          <cell r="AC74" t="str">
            <v>костик</v>
          </cell>
          <cell r="AD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281</v>
          </cell>
          <cell r="D75">
            <v>878</v>
          </cell>
          <cell r="E75">
            <v>636</v>
          </cell>
          <cell r="F75">
            <v>412</v>
          </cell>
          <cell r="G75">
            <v>0.28000000000000003</v>
          </cell>
          <cell r="H75" t="e">
            <v>#N/A</v>
          </cell>
          <cell r="I75">
            <v>654</v>
          </cell>
          <cell r="J75">
            <v>-18</v>
          </cell>
          <cell r="K75">
            <v>0</v>
          </cell>
          <cell r="L75">
            <v>240</v>
          </cell>
          <cell r="M75">
            <v>280</v>
          </cell>
          <cell r="Q75">
            <v>80</v>
          </cell>
          <cell r="R75">
            <v>80</v>
          </cell>
          <cell r="S75">
            <v>127.2</v>
          </cell>
          <cell r="U75">
            <v>8.584905660377359</v>
          </cell>
          <cell r="V75">
            <v>3.2389937106918238</v>
          </cell>
          <cell r="Y75">
            <v>131.19999999999999</v>
          </cell>
          <cell r="Z75">
            <v>118.8</v>
          </cell>
          <cell r="AA75">
            <v>122.4</v>
          </cell>
          <cell r="AB75">
            <v>125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1023</v>
          </cell>
          <cell r="D76">
            <v>1427</v>
          </cell>
          <cell r="E76">
            <v>1594</v>
          </cell>
          <cell r="F76">
            <v>834</v>
          </cell>
          <cell r="G76">
            <v>0.4</v>
          </cell>
          <cell r="H76" t="e">
            <v>#N/A</v>
          </cell>
          <cell r="I76">
            <v>1584</v>
          </cell>
          <cell r="J76">
            <v>10</v>
          </cell>
          <cell r="K76">
            <v>0</v>
          </cell>
          <cell r="L76">
            <v>600</v>
          </cell>
          <cell r="M76">
            <v>240</v>
          </cell>
          <cell r="Q76">
            <v>600</v>
          </cell>
          <cell r="R76">
            <v>240</v>
          </cell>
          <cell r="S76">
            <v>318.8</v>
          </cell>
          <cell r="U76">
            <v>7.8858218318695101</v>
          </cell>
          <cell r="V76">
            <v>2.6160602258469257</v>
          </cell>
          <cell r="Y76">
            <v>248.6</v>
          </cell>
          <cell r="Z76">
            <v>290.2</v>
          </cell>
          <cell r="AA76">
            <v>286.60000000000002</v>
          </cell>
          <cell r="AB76">
            <v>378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284</v>
          </cell>
          <cell r="D77">
            <v>572</v>
          </cell>
          <cell r="E77">
            <v>438</v>
          </cell>
          <cell r="F77">
            <v>338</v>
          </cell>
          <cell r="G77">
            <v>0.33</v>
          </cell>
          <cell r="H77" t="e">
            <v>#N/A</v>
          </cell>
          <cell r="I77">
            <v>447</v>
          </cell>
          <cell r="J77">
            <v>-9</v>
          </cell>
          <cell r="K77">
            <v>0</v>
          </cell>
          <cell r="L77">
            <v>280</v>
          </cell>
          <cell r="M77">
            <v>80</v>
          </cell>
          <cell r="R77">
            <v>80</v>
          </cell>
          <cell r="S77">
            <v>87.6</v>
          </cell>
          <cell r="U77">
            <v>8.8812785388127864</v>
          </cell>
          <cell r="V77">
            <v>3.8584474885844751</v>
          </cell>
          <cell r="Y77">
            <v>76</v>
          </cell>
          <cell r="Z77">
            <v>91.8</v>
          </cell>
          <cell r="AA77">
            <v>86</v>
          </cell>
          <cell r="AB77">
            <v>74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433</v>
          </cell>
          <cell r="D78">
            <v>404</v>
          </cell>
          <cell r="E78">
            <v>370</v>
          </cell>
          <cell r="F78">
            <v>465</v>
          </cell>
          <cell r="G78">
            <v>0.33</v>
          </cell>
          <cell r="H78" t="e">
            <v>#N/A</v>
          </cell>
          <cell r="I78">
            <v>373</v>
          </cell>
          <cell r="J78">
            <v>-3</v>
          </cell>
          <cell r="K78">
            <v>0</v>
          </cell>
          <cell r="L78">
            <v>120</v>
          </cell>
          <cell r="M78">
            <v>0</v>
          </cell>
          <cell r="R78">
            <v>80</v>
          </cell>
          <cell r="S78">
            <v>74</v>
          </cell>
          <cell r="U78">
            <v>8.986486486486486</v>
          </cell>
          <cell r="V78">
            <v>6.2837837837837842</v>
          </cell>
          <cell r="Y78">
            <v>61.6</v>
          </cell>
          <cell r="Z78">
            <v>98.4</v>
          </cell>
          <cell r="AA78">
            <v>65.599999999999994</v>
          </cell>
          <cell r="AB78">
            <v>68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330</v>
          </cell>
          <cell r="D79">
            <v>214</v>
          </cell>
          <cell r="E79">
            <v>397</v>
          </cell>
          <cell r="F79">
            <v>136</v>
          </cell>
          <cell r="G79">
            <v>0.33</v>
          </cell>
          <cell r="H79" t="e">
            <v>#N/A</v>
          </cell>
          <cell r="I79">
            <v>406</v>
          </cell>
          <cell r="J79">
            <v>-9</v>
          </cell>
          <cell r="K79">
            <v>80</v>
          </cell>
          <cell r="L79">
            <v>280</v>
          </cell>
          <cell r="M79">
            <v>120</v>
          </cell>
          <cell r="Q79">
            <v>40</v>
          </cell>
          <cell r="R79">
            <v>80</v>
          </cell>
          <cell r="S79">
            <v>79.400000000000006</v>
          </cell>
          <cell r="U79">
            <v>9.269521410579344</v>
          </cell>
          <cell r="V79">
            <v>1.7128463476070528</v>
          </cell>
          <cell r="Y79">
            <v>41.4</v>
          </cell>
          <cell r="Z79">
            <v>80.400000000000006</v>
          </cell>
          <cell r="AA79">
            <v>53.6</v>
          </cell>
          <cell r="AB79">
            <v>59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672</v>
          </cell>
          <cell r="D80">
            <v>699</v>
          </cell>
          <cell r="E80">
            <v>818</v>
          </cell>
          <cell r="F80">
            <v>539</v>
          </cell>
          <cell r="G80">
            <v>0.33</v>
          </cell>
          <cell r="H80" t="e">
            <v>#N/A</v>
          </cell>
          <cell r="I80">
            <v>827</v>
          </cell>
          <cell r="J80">
            <v>-9</v>
          </cell>
          <cell r="K80">
            <v>0</v>
          </cell>
          <cell r="L80">
            <v>480</v>
          </cell>
          <cell r="M80">
            <v>160</v>
          </cell>
          <cell r="Q80">
            <v>120</v>
          </cell>
          <cell r="R80">
            <v>160</v>
          </cell>
          <cell r="S80">
            <v>163.6</v>
          </cell>
          <cell r="U80">
            <v>8.9180929095354529</v>
          </cell>
          <cell r="V80">
            <v>3.2946210268948657</v>
          </cell>
          <cell r="Y80">
            <v>130.6</v>
          </cell>
          <cell r="Z80">
            <v>180.2</v>
          </cell>
          <cell r="AA80">
            <v>145</v>
          </cell>
          <cell r="AB80">
            <v>155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29.355</v>
          </cell>
          <cell r="D81">
            <v>20.963999999999999</v>
          </cell>
          <cell r="E81">
            <v>39.165999999999997</v>
          </cell>
          <cell r="F81">
            <v>10.496</v>
          </cell>
          <cell r="G81">
            <v>1</v>
          </cell>
          <cell r="H81" t="e">
            <v>#N/A</v>
          </cell>
          <cell r="I81">
            <v>39.1</v>
          </cell>
          <cell r="J81">
            <v>6.5999999999995396E-2</v>
          </cell>
          <cell r="K81">
            <v>0</v>
          </cell>
          <cell r="L81">
            <v>40</v>
          </cell>
          <cell r="M81">
            <v>0</v>
          </cell>
          <cell r="Q81">
            <v>10</v>
          </cell>
          <cell r="R81">
            <v>10</v>
          </cell>
          <cell r="S81">
            <v>7.8331999999999997</v>
          </cell>
          <cell r="U81">
            <v>8.9996425471071859</v>
          </cell>
          <cell r="V81">
            <v>1.3399377010672524</v>
          </cell>
          <cell r="Y81">
            <v>9.8552</v>
          </cell>
          <cell r="Z81">
            <v>8.1349999999999998</v>
          </cell>
          <cell r="AA81">
            <v>1.7033999999999998</v>
          </cell>
          <cell r="AB81">
            <v>5.2460000000000004</v>
          </cell>
          <cell r="AC81" t="str">
            <v>костик</v>
          </cell>
          <cell r="AD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27</v>
          </cell>
          <cell r="D82">
            <v>164</v>
          </cell>
          <cell r="E82">
            <v>126</v>
          </cell>
          <cell r="F82">
            <v>62</v>
          </cell>
          <cell r="G82">
            <v>0.33</v>
          </cell>
          <cell r="H82" t="e">
            <v>#N/A</v>
          </cell>
          <cell r="I82">
            <v>132</v>
          </cell>
          <cell r="J82">
            <v>-6</v>
          </cell>
          <cell r="K82">
            <v>0</v>
          </cell>
          <cell r="L82">
            <v>0</v>
          </cell>
          <cell r="M82">
            <v>80</v>
          </cell>
          <cell r="Q82">
            <v>40</v>
          </cell>
          <cell r="R82">
            <v>40</v>
          </cell>
          <cell r="S82">
            <v>25.2</v>
          </cell>
          <cell r="U82">
            <v>8.8095238095238102</v>
          </cell>
          <cell r="V82">
            <v>2.4603174603174605</v>
          </cell>
          <cell r="Y82">
            <v>14</v>
          </cell>
          <cell r="Z82">
            <v>17.399999999999999</v>
          </cell>
          <cell r="AA82">
            <v>14</v>
          </cell>
          <cell r="AB82">
            <v>33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21</v>
          </cell>
          <cell r="D83">
            <v>230</v>
          </cell>
          <cell r="E83">
            <v>100</v>
          </cell>
          <cell r="F83">
            <v>146</v>
          </cell>
          <cell r="G83">
            <v>0.4</v>
          </cell>
          <cell r="H83" t="e">
            <v>#N/A</v>
          </cell>
          <cell r="I83">
            <v>105</v>
          </cell>
          <cell r="J83">
            <v>-5</v>
          </cell>
          <cell r="K83">
            <v>0</v>
          </cell>
          <cell r="L83">
            <v>0</v>
          </cell>
          <cell r="M83">
            <v>0</v>
          </cell>
          <cell r="R83">
            <v>40</v>
          </cell>
          <cell r="S83">
            <v>20</v>
          </cell>
          <cell r="U83">
            <v>9.3000000000000007</v>
          </cell>
          <cell r="V83">
            <v>7.3</v>
          </cell>
          <cell r="Y83">
            <v>14.8</v>
          </cell>
          <cell r="Z83">
            <v>21.4</v>
          </cell>
          <cell r="AA83">
            <v>28.2</v>
          </cell>
          <cell r="AB83">
            <v>20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133</v>
          </cell>
          <cell r="D84">
            <v>128</v>
          </cell>
          <cell r="E84">
            <v>127</v>
          </cell>
          <cell r="F84">
            <v>126</v>
          </cell>
          <cell r="G84">
            <v>0.33</v>
          </cell>
          <cell r="H84" t="e">
            <v>#N/A</v>
          </cell>
          <cell r="I84">
            <v>135</v>
          </cell>
          <cell r="J84">
            <v>-8</v>
          </cell>
          <cell r="K84">
            <v>0</v>
          </cell>
          <cell r="L84">
            <v>40</v>
          </cell>
          <cell r="M84">
            <v>0</v>
          </cell>
          <cell r="Q84">
            <v>40</v>
          </cell>
          <cell r="R84">
            <v>40</v>
          </cell>
          <cell r="S84">
            <v>25.4</v>
          </cell>
          <cell r="U84">
            <v>9.6850393700787407</v>
          </cell>
          <cell r="V84">
            <v>4.9606299212598426</v>
          </cell>
          <cell r="Y84">
            <v>23</v>
          </cell>
          <cell r="Z84">
            <v>32.4</v>
          </cell>
          <cell r="AA84">
            <v>27.4</v>
          </cell>
          <cell r="AB84">
            <v>28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174.399</v>
          </cell>
          <cell r="D85">
            <v>658.69299999999998</v>
          </cell>
          <cell r="E85">
            <v>532.822</v>
          </cell>
          <cell r="F85">
            <v>296.07299999999998</v>
          </cell>
          <cell r="G85">
            <v>1</v>
          </cell>
          <cell r="H85" t="e">
            <v>#N/A</v>
          </cell>
          <cell r="I85">
            <v>506.2</v>
          </cell>
          <cell r="J85">
            <v>26.622000000000014</v>
          </cell>
          <cell r="K85">
            <v>100</v>
          </cell>
          <cell r="L85">
            <v>110</v>
          </cell>
          <cell r="M85">
            <v>50</v>
          </cell>
          <cell r="Q85">
            <v>150</v>
          </cell>
          <cell r="R85">
            <v>100</v>
          </cell>
          <cell r="S85">
            <v>106.56440000000001</v>
          </cell>
          <cell r="U85">
            <v>7.5641865388441163</v>
          </cell>
          <cell r="V85">
            <v>2.7783481162564607</v>
          </cell>
          <cell r="Y85">
            <v>88.715999999999994</v>
          </cell>
          <cell r="Z85">
            <v>81.209199999999996</v>
          </cell>
          <cell r="AA85">
            <v>94.648600000000002</v>
          </cell>
          <cell r="AB85">
            <v>158.636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736</v>
          </cell>
          <cell r="D86">
            <v>1426</v>
          </cell>
          <cell r="E86">
            <v>1365</v>
          </cell>
          <cell r="F86">
            <v>783</v>
          </cell>
          <cell r="G86">
            <v>0.4</v>
          </cell>
          <cell r="H86" t="e">
            <v>#N/A</v>
          </cell>
          <cell r="I86">
            <v>1318</v>
          </cell>
          <cell r="J86">
            <v>47</v>
          </cell>
          <cell r="K86">
            <v>0</v>
          </cell>
          <cell r="L86">
            <v>480</v>
          </cell>
          <cell r="M86">
            <v>360</v>
          </cell>
          <cell r="Q86">
            <v>360</v>
          </cell>
          <cell r="R86">
            <v>200</v>
          </cell>
          <cell r="S86">
            <v>273</v>
          </cell>
          <cell r="U86">
            <v>7.9963369963369964</v>
          </cell>
          <cell r="V86">
            <v>2.8681318681318682</v>
          </cell>
          <cell r="Y86">
            <v>218</v>
          </cell>
          <cell r="Z86">
            <v>241.6</v>
          </cell>
          <cell r="AA86">
            <v>252.2</v>
          </cell>
          <cell r="AB86">
            <v>296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230</v>
          </cell>
          <cell r="D87">
            <v>4</v>
          </cell>
          <cell r="E87">
            <v>145</v>
          </cell>
          <cell r="F87">
            <v>85</v>
          </cell>
          <cell r="G87">
            <v>0.3</v>
          </cell>
          <cell r="H87" t="e">
            <v>#N/A</v>
          </cell>
          <cell r="I87">
            <v>147</v>
          </cell>
          <cell r="J87">
            <v>-2</v>
          </cell>
          <cell r="K87">
            <v>0</v>
          </cell>
          <cell r="L87">
            <v>80</v>
          </cell>
          <cell r="M87">
            <v>60</v>
          </cell>
          <cell r="R87">
            <v>40</v>
          </cell>
          <cell r="S87">
            <v>29</v>
          </cell>
          <cell r="U87">
            <v>9.137931034482758</v>
          </cell>
          <cell r="V87">
            <v>2.9310344827586206</v>
          </cell>
          <cell r="Y87">
            <v>20</v>
          </cell>
          <cell r="Z87">
            <v>38.200000000000003</v>
          </cell>
          <cell r="AA87">
            <v>18.8</v>
          </cell>
          <cell r="AB87">
            <v>18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2328</v>
          </cell>
          <cell r="D88">
            <v>1828</v>
          </cell>
          <cell r="E88">
            <v>2508</v>
          </cell>
          <cell r="F88">
            <v>1620</v>
          </cell>
          <cell r="G88">
            <v>0.35</v>
          </cell>
          <cell r="H88" t="e">
            <v>#N/A</v>
          </cell>
          <cell r="I88">
            <v>2518</v>
          </cell>
          <cell r="J88">
            <v>-10</v>
          </cell>
          <cell r="K88">
            <v>400</v>
          </cell>
          <cell r="L88">
            <v>680</v>
          </cell>
          <cell r="M88">
            <v>480</v>
          </cell>
          <cell r="Q88">
            <v>480</v>
          </cell>
          <cell r="R88">
            <v>360</v>
          </cell>
          <cell r="S88">
            <v>501.6</v>
          </cell>
          <cell r="U88">
            <v>8.0143540669856463</v>
          </cell>
          <cell r="V88">
            <v>3.2296650717703348</v>
          </cell>
          <cell r="Y88">
            <v>509.8</v>
          </cell>
          <cell r="Z88">
            <v>561.4</v>
          </cell>
          <cell r="AA88">
            <v>480.2</v>
          </cell>
          <cell r="AB88">
            <v>479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158</v>
          </cell>
          <cell r="D89">
            <v>453</v>
          </cell>
          <cell r="E89">
            <v>276</v>
          </cell>
          <cell r="F89">
            <v>318</v>
          </cell>
          <cell r="G89">
            <v>0.6</v>
          </cell>
          <cell r="H89" t="e">
            <v>#N/A</v>
          </cell>
          <cell r="I89">
            <v>297</v>
          </cell>
          <cell r="J89">
            <v>-21</v>
          </cell>
          <cell r="K89">
            <v>0</v>
          </cell>
          <cell r="L89">
            <v>60</v>
          </cell>
          <cell r="M89">
            <v>0</v>
          </cell>
          <cell r="Q89">
            <v>40</v>
          </cell>
          <cell r="R89">
            <v>40</v>
          </cell>
          <cell r="S89">
            <v>55.2</v>
          </cell>
          <cell r="U89">
            <v>8.2971014492753614</v>
          </cell>
          <cell r="V89">
            <v>5.7608695652173907</v>
          </cell>
          <cell r="Y89">
            <v>56.6</v>
          </cell>
          <cell r="Z89">
            <v>63.8</v>
          </cell>
          <cell r="AA89">
            <v>69.8</v>
          </cell>
          <cell r="AB89">
            <v>39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407.12400000000002</v>
          </cell>
          <cell r="D90">
            <v>317.37700000000001</v>
          </cell>
          <cell r="E90">
            <v>414</v>
          </cell>
          <cell r="F90">
            <v>324</v>
          </cell>
          <cell r="G90">
            <v>1</v>
          </cell>
          <cell r="H90" t="e">
            <v>#N/A</v>
          </cell>
          <cell r="I90">
            <v>382.9</v>
          </cell>
          <cell r="J90">
            <v>31.100000000000023</v>
          </cell>
          <cell r="K90">
            <v>0</v>
          </cell>
          <cell r="L90">
            <v>100</v>
          </cell>
          <cell r="M90">
            <v>260</v>
          </cell>
          <cell r="R90">
            <v>150</v>
          </cell>
          <cell r="S90">
            <v>82.8</v>
          </cell>
          <cell r="T90">
            <v>150</v>
          </cell>
          <cell r="U90">
            <v>11.884057971014494</v>
          </cell>
          <cell r="V90">
            <v>3.9130434782608696</v>
          </cell>
          <cell r="Y90">
            <v>84.8</v>
          </cell>
          <cell r="Z90">
            <v>92</v>
          </cell>
          <cell r="AA90">
            <v>72.8</v>
          </cell>
          <cell r="AB90">
            <v>50.743000000000002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24.414000000000001</v>
          </cell>
          <cell r="D91">
            <v>60.856000000000002</v>
          </cell>
          <cell r="E91">
            <v>47.396000000000001</v>
          </cell>
          <cell r="F91">
            <v>29.974</v>
          </cell>
          <cell r="G91">
            <v>1</v>
          </cell>
          <cell r="H91" t="e">
            <v>#N/A</v>
          </cell>
          <cell r="I91">
            <v>57.4</v>
          </cell>
          <cell r="J91">
            <v>-10.003999999999998</v>
          </cell>
          <cell r="K91">
            <v>0</v>
          </cell>
          <cell r="L91">
            <v>30</v>
          </cell>
          <cell r="M91">
            <v>30</v>
          </cell>
          <cell r="S91">
            <v>9.4792000000000005</v>
          </cell>
          <cell r="T91">
            <v>20</v>
          </cell>
          <cell r="U91">
            <v>11.60161195037556</v>
          </cell>
          <cell r="V91">
            <v>3.162081188285931</v>
          </cell>
          <cell r="Y91">
            <v>4.3502000000000001</v>
          </cell>
          <cell r="Z91">
            <v>12.295999999999999</v>
          </cell>
          <cell r="AA91">
            <v>8.3672000000000004</v>
          </cell>
          <cell r="AB91">
            <v>5.9420000000000002</v>
          </cell>
          <cell r="AC91" t="str">
            <v>костик</v>
          </cell>
          <cell r="AD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150.577</v>
          </cell>
          <cell r="D92">
            <v>279.90499999999997</v>
          </cell>
          <cell r="E92">
            <v>191.81899999999999</v>
          </cell>
          <cell r="F92">
            <v>229.643</v>
          </cell>
          <cell r="G92">
            <v>1</v>
          </cell>
          <cell r="H92" t="e">
            <v>#N/A</v>
          </cell>
          <cell r="I92">
            <v>196.3</v>
          </cell>
          <cell r="J92">
            <v>-4.481000000000023</v>
          </cell>
          <cell r="K92">
            <v>0</v>
          </cell>
          <cell r="L92">
            <v>200</v>
          </cell>
          <cell r="M92">
            <v>0</v>
          </cell>
          <cell r="S92">
            <v>38.363799999999998</v>
          </cell>
          <cell r="U92">
            <v>11.199177349480502</v>
          </cell>
          <cell r="V92">
            <v>5.9859294439028465</v>
          </cell>
          <cell r="Y92">
            <v>31.8</v>
          </cell>
          <cell r="Z92">
            <v>32.788200000000003</v>
          </cell>
          <cell r="AA92">
            <v>35.175599999999996</v>
          </cell>
          <cell r="AB92">
            <v>20.98</v>
          </cell>
          <cell r="AC92" t="str">
            <v>Витал</v>
          </cell>
          <cell r="AD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198</v>
          </cell>
          <cell r="D93">
            <v>103</v>
          </cell>
          <cell r="E93">
            <v>140</v>
          </cell>
          <cell r="F93">
            <v>154</v>
          </cell>
          <cell r="G93">
            <v>1</v>
          </cell>
          <cell r="H93">
            <v>45</v>
          </cell>
          <cell r="I93">
            <v>148</v>
          </cell>
          <cell r="J93">
            <v>-8</v>
          </cell>
          <cell r="K93">
            <v>0</v>
          </cell>
          <cell r="L93">
            <v>0</v>
          </cell>
          <cell r="M93">
            <v>50</v>
          </cell>
          <cell r="R93">
            <v>20</v>
          </cell>
          <cell r="S93">
            <v>28</v>
          </cell>
          <cell r="U93">
            <v>8</v>
          </cell>
          <cell r="V93">
            <v>5.5</v>
          </cell>
          <cell r="Y93">
            <v>16.399999999999999</v>
          </cell>
          <cell r="Z93">
            <v>35</v>
          </cell>
          <cell r="AA93">
            <v>16.8</v>
          </cell>
          <cell r="AB93">
            <v>11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105</v>
          </cell>
          <cell r="D94">
            <v>667</v>
          </cell>
          <cell r="E94">
            <v>562</v>
          </cell>
          <cell r="F94">
            <v>197</v>
          </cell>
          <cell r="G94">
            <v>0.33</v>
          </cell>
          <cell r="H94">
            <v>30</v>
          </cell>
          <cell r="I94">
            <v>575</v>
          </cell>
          <cell r="J94">
            <v>-13</v>
          </cell>
          <cell r="K94">
            <v>0</v>
          </cell>
          <cell r="L94">
            <v>160</v>
          </cell>
          <cell r="M94">
            <v>120</v>
          </cell>
          <cell r="Q94">
            <v>120</v>
          </cell>
          <cell r="R94">
            <v>90</v>
          </cell>
          <cell r="S94">
            <v>112.4</v>
          </cell>
          <cell r="U94">
            <v>6.1120996441281132</v>
          </cell>
          <cell r="V94">
            <v>1.7526690391459074</v>
          </cell>
          <cell r="Y94">
            <v>94.2</v>
          </cell>
          <cell r="Z94">
            <v>95.6</v>
          </cell>
          <cell r="AA94">
            <v>90</v>
          </cell>
          <cell r="AB94">
            <v>85</v>
          </cell>
          <cell r="AC94" t="str">
            <v>Витал</v>
          </cell>
          <cell r="AD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157</v>
          </cell>
          <cell r="D95">
            <v>554</v>
          </cell>
          <cell r="E95">
            <v>349</v>
          </cell>
          <cell r="F95">
            <v>350</v>
          </cell>
          <cell r="G95">
            <v>0.18</v>
          </cell>
          <cell r="H95" t="e">
            <v>#N/A</v>
          </cell>
          <cell r="I95">
            <v>361</v>
          </cell>
          <cell r="J95">
            <v>-12</v>
          </cell>
          <cell r="K95">
            <v>40</v>
          </cell>
          <cell r="L95">
            <v>180</v>
          </cell>
          <cell r="M95">
            <v>0</v>
          </cell>
          <cell r="R95">
            <v>60</v>
          </cell>
          <cell r="S95">
            <v>69.8</v>
          </cell>
          <cell r="U95">
            <v>9.0257879656160469</v>
          </cell>
          <cell r="V95">
            <v>5.0143266475644701</v>
          </cell>
          <cell r="Y95">
            <v>83</v>
          </cell>
          <cell r="Z95">
            <v>68.2</v>
          </cell>
          <cell r="AA95">
            <v>81.599999999999994</v>
          </cell>
          <cell r="AB95">
            <v>44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681</v>
          </cell>
          <cell r="D96">
            <v>709</v>
          </cell>
          <cell r="E96">
            <v>1010</v>
          </cell>
          <cell r="F96">
            <v>353</v>
          </cell>
          <cell r="G96">
            <v>0.14000000000000001</v>
          </cell>
          <cell r="H96" t="e">
            <v>#N/A</v>
          </cell>
          <cell r="I96">
            <v>1038</v>
          </cell>
          <cell r="J96">
            <v>-28</v>
          </cell>
          <cell r="K96">
            <v>40</v>
          </cell>
          <cell r="L96">
            <v>440</v>
          </cell>
          <cell r="M96">
            <v>600</v>
          </cell>
          <cell r="Q96">
            <v>10</v>
          </cell>
          <cell r="R96">
            <v>360</v>
          </cell>
          <cell r="S96">
            <v>202</v>
          </cell>
          <cell r="U96">
            <v>8.9257425742574252</v>
          </cell>
          <cell r="V96">
            <v>1.7475247524752475</v>
          </cell>
          <cell r="Y96">
            <v>135.19999999999999</v>
          </cell>
          <cell r="Z96">
            <v>179.6</v>
          </cell>
          <cell r="AA96">
            <v>160.6</v>
          </cell>
          <cell r="AB96">
            <v>140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279.39299999999997</v>
          </cell>
          <cell r="D97">
            <v>100.30800000000001</v>
          </cell>
          <cell r="E97">
            <v>267.11</v>
          </cell>
          <cell r="F97">
            <v>112.59099999999999</v>
          </cell>
          <cell r="G97">
            <v>1</v>
          </cell>
          <cell r="H97" t="e">
            <v>#N/A</v>
          </cell>
          <cell r="I97">
            <v>258.7</v>
          </cell>
          <cell r="J97">
            <v>8.410000000000025</v>
          </cell>
          <cell r="K97">
            <v>50</v>
          </cell>
          <cell r="L97">
            <v>120</v>
          </cell>
          <cell r="M97">
            <v>50</v>
          </cell>
          <cell r="Q97">
            <v>60</v>
          </cell>
          <cell r="R97">
            <v>40</v>
          </cell>
          <cell r="S97">
            <v>53.422000000000004</v>
          </cell>
          <cell r="U97">
            <v>8.0976189584815241</v>
          </cell>
          <cell r="V97">
            <v>2.1075774025682299</v>
          </cell>
          <cell r="Y97">
            <v>33.2072</v>
          </cell>
          <cell r="Z97">
            <v>55.558199999999999</v>
          </cell>
          <cell r="AA97">
            <v>42.414000000000001</v>
          </cell>
          <cell r="AB97">
            <v>39.93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104.026</v>
          </cell>
          <cell r="D98">
            <v>104.318</v>
          </cell>
          <cell r="E98">
            <v>102.755</v>
          </cell>
          <cell r="F98">
            <v>102.482</v>
          </cell>
          <cell r="G98">
            <v>1</v>
          </cell>
          <cell r="H98" t="e">
            <v>#N/A</v>
          </cell>
          <cell r="I98">
            <v>104.1</v>
          </cell>
          <cell r="J98">
            <v>-1.3449999999999989</v>
          </cell>
          <cell r="K98">
            <v>20</v>
          </cell>
          <cell r="L98">
            <v>0</v>
          </cell>
          <cell r="M98">
            <v>0</v>
          </cell>
          <cell r="Q98">
            <v>30</v>
          </cell>
          <cell r="R98">
            <v>20</v>
          </cell>
          <cell r="S98">
            <v>20.550999999999998</v>
          </cell>
          <cell r="U98">
            <v>8.3928762590628203</v>
          </cell>
          <cell r="V98">
            <v>4.9867159748917329</v>
          </cell>
          <cell r="Y98">
            <v>23.332799999999999</v>
          </cell>
          <cell r="Z98">
            <v>27.959600000000002</v>
          </cell>
          <cell r="AA98">
            <v>24.512</v>
          </cell>
          <cell r="AB98">
            <v>24.731000000000002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2839.2069999999999</v>
          </cell>
          <cell r="D99">
            <v>3331.7570000000001</v>
          </cell>
          <cell r="E99">
            <v>3566</v>
          </cell>
          <cell r="F99">
            <v>3071</v>
          </cell>
          <cell r="G99">
            <v>1</v>
          </cell>
          <cell r="H99" t="e">
            <v>#N/A</v>
          </cell>
          <cell r="I99">
            <v>3235.6</v>
          </cell>
          <cell r="J99">
            <v>330.40000000000009</v>
          </cell>
          <cell r="K99">
            <v>0</v>
          </cell>
          <cell r="L99">
            <v>1200</v>
          </cell>
          <cell r="M99">
            <v>300</v>
          </cell>
          <cell r="Q99">
            <v>1100</v>
          </cell>
          <cell r="R99">
            <v>600</v>
          </cell>
          <cell r="S99">
            <v>713.2</v>
          </cell>
          <cell r="U99">
            <v>8.7927650028042628</v>
          </cell>
          <cell r="V99">
            <v>4.3059450364554124</v>
          </cell>
          <cell r="Y99">
            <v>579.79999999999995</v>
          </cell>
          <cell r="Z99">
            <v>744.6</v>
          </cell>
          <cell r="AA99">
            <v>690</v>
          </cell>
          <cell r="AB99">
            <v>754.48299999999995</v>
          </cell>
          <cell r="AC99" t="str">
            <v>кофшар</v>
          </cell>
          <cell r="AD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378</v>
          </cell>
          <cell r="D100">
            <v>6</v>
          </cell>
          <cell r="E100">
            <v>82</v>
          </cell>
          <cell r="F100">
            <v>289</v>
          </cell>
          <cell r="G100">
            <v>0.25</v>
          </cell>
          <cell r="H100" t="e">
            <v>#N/A</v>
          </cell>
          <cell r="I100">
            <v>86</v>
          </cell>
          <cell r="J100">
            <v>-4</v>
          </cell>
          <cell r="K100">
            <v>0</v>
          </cell>
          <cell r="L100">
            <v>0</v>
          </cell>
          <cell r="M100">
            <v>0</v>
          </cell>
          <cell r="S100">
            <v>16.399999999999999</v>
          </cell>
          <cell r="U100">
            <v>17.621951219512198</v>
          </cell>
          <cell r="V100">
            <v>17.621951219512198</v>
          </cell>
          <cell r="Y100">
            <v>0</v>
          </cell>
          <cell r="Z100">
            <v>0</v>
          </cell>
          <cell r="AA100">
            <v>3.8</v>
          </cell>
          <cell r="AB100">
            <v>8</v>
          </cell>
          <cell r="AC100" t="str">
            <v>увел</v>
          </cell>
          <cell r="AD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11</v>
          </cell>
          <cell r="D101">
            <v>50</v>
          </cell>
          <cell r="E101">
            <v>23</v>
          </cell>
          <cell r="F101">
            <v>38</v>
          </cell>
          <cell r="G101">
            <v>0</v>
          </cell>
          <cell r="H101" t="e">
            <v>#N/A</v>
          </cell>
          <cell r="I101">
            <v>23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S101">
            <v>4.5999999999999996</v>
          </cell>
          <cell r="U101">
            <v>8.2608695652173925</v>
          </cell>
          <cell r="V101">
            <v>8.2608695652173925</v>
          </cell>
          <cell r="Y101">
            <v>6.2</v>
          </cell>
          <cell r="Z101">
            <v>5</v>
          </cell>
          <cell r="AA101">
            <v>6.6</v>
          </cell>
          <cell r="AB101">
            <v>3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21.126999999999999</v>
          </cell>
          <cell r="D102">
            <v>40</v>
          </cell>
          <cell r="E102">
            <v>29.806000000000001</v>
          </cell>
          <cell r="F102">
            <v>31.321000000000002</v>
          </cell>
          <cell r="G102">
            <v>0</v>
          </cell>
          <cell r="H102" t="e">
            <v>#N/A</v>
          </cell>
          <cell r="I102">
            <v>30</v>
          </cell>
          <cell r="J102">
            <v>-0.19399999999999906</v>
          </cell>
          <cell r="K102">
            <v>0</v>
          </cell>
          <cell r="L102">
            <v>0</v>
          </cell>
          <cell r="M102">
            <v>0</v>
          </cell>
          <cell r="S102">
            <v>5.9611999999999998</v>
          </cell>
          <cell r="U102">
            <v>5.2541434610481117</v>
          </cell>
          <cell r="V102">
            <v>5.2541434610481117</v>
          </cell>
          <cell r="Y102">
            <v>6.7774000000000001</v>
          </cell>
          <cell r="Z102">
            <v>5.9142000000000001</v>
          </cell>
          <cell r="AA102">
            <v>4.7263999999999999</v>
          </cell>
          <cell r="AB102">
            <v>5.7949999999999999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501.12900000000002</v>
          </cell>
          <cell r="D103">
            <v>4.5940000000000003</v>
          </cell>
          <cell r="E103">
            <v>245.97200000000001</v>
          </cell>
          <cell r="F103">
            <v>256.666</v>
          </cell>
          <cell r="G103">
            <v>0</v>
          </cell>
          <cell r="H103" t="e">
            <v>#N/A</v>
          </cell>
          <cell r="I103">
            <v>241</v>
          </cell>
          <cell r="J103">
            <v>4.9720000000000084</v>
          </cell>
          <cell r="K103">
            <v>0</v>
          </cell>
          <cell r="L103">
            <v>0</v>
          </cell>
          <cell r="M103">
            <v>0</v>
          </cell>
          <cell r="S103">
            <v>49.194400000000002</v>
          </cell>
          <cell r="U103">
            <v>5.2173824662969768</v>
          </cell>
          <cell r="V103">
            <v>5.2173824662969768</v>
          </cell>
          <cell r="Y103">
            <v>11.7272</v>
          </cell>
          <cell r="Z103">
            <v>40.257999999999996</v>
          </cell>
          <cell r="AA103">
            <v>47.487200000000001</v>
          </cell>
          <cell r="AB103">
            <v>62.356999999999999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675</v>
          </cell>
          <cell r="D104">
            <v>6</v>
          </cell>
          <cell r="E104">
            <v>156</v>
          </cell>
          <cell r="F104">
            <v>520</v>
          </cell>
          <cell r="G104">
            <v>0</v>
          </cell>
          <cell r="H104">
            <v>0</v>
          </cell>
          <cell r="I104">
            <v>161</v>
          </cell>
          <cell r="J104">
            <v>-5</v>
          </cell>
          <cell r="K104">
            <v>0</v>
          </cell>
          <cell r="L104">
            <v>0</v>
          </cell>
          <cell r="M104">
            <v>0</v>
          </cell>
          <cell r="S104">
            <v>31.2</v>
          </cell>
          <cell r="U104">
            <v>16.666666666666668</v>
          </cell>
          <cell r="V104">
            <v>16.666666666666668</v>
          </cell>
          <cell r="Y104">
            <v>22.8</v>
          </cell>
          <cell r="Z104">
            <v>43.4</v>
          </cell>
          <cell r="AA104">
            <v>30</v>
          </cell>
          <cell r="AB104">
            <v>12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17.12.2024 - 23.12.2024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5.3</v>
          </cell>
          <cell r="F7">
            <v>593.78099999999995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14.398</v>
          </cell>
          <cell r="F8">
            <v>446.71499999999997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20.149999999999999</v>
          </cell>
          <cell r="F9">
            <v>1662.3789999999999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669</v>
          </cell>
          <cell r="F10">
            <v>3057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2918</v>
          </cell>
          <cell r="F11">
            <v>6300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378</v>
          </cell>
          <cell r="F12">
            <v>3434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1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42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7</v>
          </cell>
          <cell r="F16">
            <v>327</v>
          </cell>
        </row>
        <row r="17">
          <cell r="A17" t="str">
            <v xml:space="preserve"> 057  Колбаса Докторская Дугушка, вектор 0.4 кг, ТМ Стародворье    ПОКОМ</v>
          </cell>
          <cell r="F17">
            <v>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F18">
            <v>255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</v>
          </cell>
          <cell r="F19">
            <v>1801</v>
          </cell>
        </row>
        <row r="20">
          <cell r="A20" t="str">
            <v xml:space="preserve"> 094  Сосиски Баварские,  0.35кг, ТМ Колбасный стандарт ПОКОМ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6</v>
          </cell>
          <cell r="F21">
            <v>565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135</v>
          </cell>
          <cell r="F22">
            <v>295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6</v>
          </cell>
          <cell r="F23">
            <v>322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742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3.3</v>
          </cell>
          <cell r="F25">
            <v>382.036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15.101000000000001</v>
          </cell>
          <cell r="F26">
            <v>5548.165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4.95</v>
          </cell>
          <cell r="F27">
            <v>304.584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27.506</v>
          </cell>
          <cell r="F28">
            <v>1563.2650000000001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5</v>
          </cell>
          <cell r="F29">
            <v>473.834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4.0999999999999996</v>
          </cell>
          <cell r="F31">
            <v>215.17699999999999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6.95</v>
          </cell>
          <cell r="F32">
            <v>210.05600000000001</v>
          </cell>
        </row>
        <row r="33">
          <cell r="A33" t="str">
            <v xml:space="preserve"> 240  Колбаса Салями охотничья, ВЕС. ПОКОМ</v>
          </cell>
          <cell r="D33">
            <v>0.7</v>
          </cell>
          <cell r="F33">
            <v>40.734999999999999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4.05</v>
          </cell>
          <cell r="F34">
            <v>449.61799999999999</v>
          </cell>
        </row>
        <row r="35">
          <cell r="A35" t="str">
            <v xml:space="preserve"> 247  Сардельки Нежные, ВЕС.  ПОКОМ</v>
          </cell>
          <cell r="F35">
            <v>158.03100000000001</v>
          </cell>
        </row>
        <row r="36">
          <cell r="A36" t="str">
            <v xml:space="preserve"> 248  Сардельки Сочные ТМ Особый рецепт,   ПОКОМ</v>
          </cell>
          <cell r="F36">
            <v>154.35499999999999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10.551</v>
          </cell>
          <cell r="F37">
            <v>1161.5260000000001</v>
          </cell>
        </row>
        <row r="38">
          <cell r="A38" t="str">
            <v xml:space="preserve"> 254 Сосиски Датские, ВЕС, ТМ КОЛБАСНЫЙ СТАНДАРТ ПОКОМ</v>
          </cell>
          <cell r="F38">
            <v>1.3009999999999999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78.164000000000001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111.904</v>
          </cell>
        </row>
        <row r="41">
          <cell r="A41" t="str">
            <v xml:space="preserve"> 263  Шпикачки Стародворские, ВЕС.  ПОКОМ</v>
          </cell>
          <cell r="D41">
            <v>1.2</v>
          </cell>
          <cell r="F41">
            <v>108.304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4.2</v>
          </cell>
          <cell r="F42">
            <v>72.100999999999999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2.8</v>
          </cell>
          <cell r="F43">
            <v>87.543999999999997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3.5</v>
          </cell>
          <cell r="F44">
            <v>94.114000000000004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</v>
          </cell>
          <cell r="F45">
            <v>1999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744</v>
          </cell>
          <cell r="F46">
            <v>2839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6426</v>
          </cell>
          <cell r="F47">
            <v>10183</v>
          </cell>
        </row>
        <row r="48">
          <cell r="A48" t="str">
            <v xml:space="preserve"> 283  Сосиски Сочинки, ВЕС, ТМ Стародворье ПОКОМ</v>
          </cell>
          <cell r="D48">
            <v>5.25</v>
          </cell>
          <cell r="F48">
            <v>482.80399999999997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4</v>
          </cell>
          <cell r="F49">
            <v>532</v>
          </cell>
        </row>
        <row r="50">
          <cell r="A50" t="str">
            <v xml:space="preserve"> 289  Ветчина Запекуша с сочным окороком, Вязанка 0,42кг,  ПОКОМ</v>
          </cell>
          <cell r="F50">
            <v>1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16</v>
          </cell>
          <cell r="F51">
            <v>1206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1.45</v>
          </cell>
          <cell r="F52">
            <v>251.77799999999999</v>
          </cell>
        </row>
        <row r="53">
          <cell r="A53" t="str">
            <v xml:space="preserve"> 298  Колбаса Сливушка ТМ Вязанка, 0,375кг,  ПОКОМ</v>
          </cell>
          <cell r="F53">
            <v>1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13</v>
          </cell>
          <cell r="F54">
            <v>1365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25</v>
          </cell>
          <cell r="F55">
            <v>2875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0.7</v>
          </cell>
          <cell r="F56">
            <v>85.484999999999999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0.7</v>
          </cell>
          <cell r="F57">
            <v>205.46199999999999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13</v>
          </cell>
          <cell r="F58">
            <v>1147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15</v>
          </cell>
          <cell r="F59">
            <v>2113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6</v>
          </cell>
          <cell r="F60">
            <v>984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2.7</v>
          </cell>
          <cell r="F61">
            <v>325.625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7.95</v>
          </cell>
          <cell r="F62">
            <v>766.74900000000002</v>
          </cell>
        </row>
        <row r="63">
          <cell r="A63" t="str">
            <v xml:space="preserve"> 316  Колбаса Нежная ТМ Зареченские ВЕС  ПОКОМ</v>
          </cell>
          <cell r="D63">
            <v>8.4</v>
          </cell>
          <cell r="F63">
            <v>75.5</v>
          </cell>
        </row>
        <row r="64">
          <cell r="A64" t="str">
            <v xml:space="preserve"> 318  Сосиски Датские ТМ Зареченские, ВЕС  ПОКОМ</v>
          </cell>
          <cell r="D64">
            <v>23.1</v>
          </cell>
          <cell r="F64">
            <v>3403.29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670</v>
          </cell>
          <cell r="F65">
            <v>3452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3627</v>
          </cell>
          <cell r="F66">
            <v>7454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24</v>
          </cell>
          <cell r="F67">
            <v>1278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</v>
          </cell>
          <cell r="F68">
            <v>392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5</v>
          </cell>
          <cell r="F69">
            <v>404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6.6</v>
          </cell>
          <cell r="F70">
            <v>1026.761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4</v>
          </cell>
          <cell r="F71">
            <v>265</v>
          </cell>
        </row>
        <row r="72">
          <cell r="A72" t="str">
            <v xml:space="preserve"> 335  Колбаса Сливушка ТМ Вязанка. ВЕС.  ПОКОМ </v>
          </cell>
          <cell r="D72">
            <v>2.7</v>
          </cell>
          <cell r="F72">
            <v>236.70500000000001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1093</v>
          </cell>
          <cell r="F73">
            <v>3499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20</v>
          </cell>
          <cell r="F74">
            <v>2019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2.3969999999999998</v>
          </cell>
          <cell r="F75">
            <v>425.96300000000002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0.8</v>
          </cell>
          <cell r="F76">
            <v>299.97399999999999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3.2170000000000001</v>
          </cell>
          <cell r="F77">
            <v>757.77700000000004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1.625</v>
          </cell>
          <cell r="F78">
            <v>400.65899999999999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4</v>
          </cell>
          <cell r="F79">
            <v>138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4</v>
          </cell>
          <cell r="F80">
            <v>387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8</v>
          </cell>
          <cell r="F81">
            <v>734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2.75</v>
          </cell>
          <cell r="F82">
            <v>118.91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7</v>
          </cell>
          <cell r="F83">
            <v>562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7</v>
          </cell>
          <cell r="F84">
            <v>843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10</v>
          </cell>
          <cell r="F85">
            <v>535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</v>
          </cell>
          <cell r="F86">
            <v>488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4</v>
          </cell>
          <cell r="F87">
            <v>414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228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1731</v>
          </cell>
          <cell r="F89">
            <v>4819</v>
          </cell>
        </row>
        <row r="90">
          <cell r="A90" t="str">
            <v xml:space="preserve"> 412  Сосиски Баварские ТМ Стародворье 0,35 кг ПОКОМ</v>
          </cell>
          <cell r="D90">
            <v>8331</v>
          </cell>
          <cell r="F90">
            <v>15314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46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7</v>
          </cell>
          <cell r="F92">
            <v>195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76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3</v>
          </cell>
          <cell r="F94">
            <v>105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5</v>
          </cell>
          <cell r="F95">
            <v>996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4</v>
          </cell>
          <cell r="F96">
            <v>201.50399999999999</v>
          </cell>
        </row>
        <row r="97">
          <cell r="A97" t="str">
            <v xml:space="preserve"> 433 Колбаса Стародворская со шпиком  в оболочке полиамид. ТМ Стародворье ВЕС ПОКОМ</v>
          </cell>
          <cell r="D97">
            <v>1.4</v>
          </cell>
          <cell r="F97">
            <v>15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D98">
            <v>1</v>
          </cell>
          <cell r="F98">
            <v>238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D99">
            <v>4.3</v>
          </cell>
          <cell r="F99">
            <v>132.65100000000001</v>
          </cell>
        </row>
        <row r="100">
          <cell r="A100" t="str">
            <v xml:space="preserve"> 438  Колбаса Филедворская 0,4 кг. ТМ Стародворье  ПОКОМ</v>
          </cell>
          <cell r="F100">
            <v>12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F101">
            <v>131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F102">
            <v>111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6</v>
          </cell>
          <cell r="F103">
            <v>240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347</v>
          </cell>
        </row>
        <row r="105">
          <cell r="A105" t="str">
            <v xml:space="preserve"> 449  Колбаса Дугушка Стародворская ВЕС ТС Дугушка ПОКОМ</v>
          </cell>
          <cell r="D105">
            <v>1.65</v>
          </cell>
          <cell r="F105">
            <v>345.94799999999998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14.946999999999999</v>
          </cell>
          <cell r="F106">
            <v>3311.1170000000002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20.100000000000001</v>
          </cell>
          <cell r="F107">
            <v>7224.7889999999998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17.603999999999999</v>
          </cell>
          <cell r="F108">
            <v>3229.433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7.8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3.9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202.21899999999999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</v>
          </cell>
          <cell r="F112">
            <v>188</v>
          </cell>
        </row>
        <row r="113">
          <cell r="A113" t="str">
            <v xml:space="preserve"> 468  Колбаса Стародворская Традиционная ТМ Стародворье в оболочке полиамид 0,4 кг. ПОКОМ</v>
          </cell>
          <cell r="D113">
            <v>1</v>
          </cell>
          <cell r="F113">
            <v>11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D114">
            <v>1</v>
          </cell>
          <cell r="F114">
            <v>14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1</v>
          </cell>
          <cell r="F115">
            <v>30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F116">
            <v>49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1</v>
          </cell>
          <cell r="F117">
            <v>63</v>
          </cell>
        </row>
        <row r="118">
          <cell r="A118" t="str">
            <v xml:space="preserve"> 493  Колбаса Салями Филейская ТМ Вязанка ВЕС  ПОКОМ</v>
          </cell>
          <cell r="F118">
            <v>4.3</v>
          </cell>
        </row>
        <row r="119">
          <cell r="A119" t="str">
            <v xml:space="preserve"> 494  Колбаса Филейская Рубленая ТМ Вязанка ВЕС  ПОКОМ</v>
          </cell>
          <cell r="F119">
            <v>2.9</v>
          </cell>
        </row>
        <row r="120">
          <cell r="A120" t="str">
            <v xml:space="preserve"> 495  Колбаса Сочинка по-европейски с сочной грудинкой 0,3кг ТМ Стародворье  ПОКОМ</v>
          </cell>
          <cell r="D120">
            <v>11</v>
          </cell>
          <cell r="F120">
            <v>668</v>
          </cell>
        </row>
        <row r="121">
          <cell r="A121" t="str">
            <v xml:space="preserve"> 496  Колбаса Сочинка по-фински с сочным окроком 0,3кг ТМ Стародворье  ПОКОМ</v>
          </cell>
          <cell r="D121">
            <v>6</v>
          </cell>
          <cell r="F121">
            <v>553</v>
          </cell>
        </row>
        <row r="122">
          <cell r="A122" t="str">
            <v xml:space="preserve"> 497  Колбаса Сочинка зернистая с сочной грудинкой 0,3кг ТМ Стародворье  ПОКОМ</v>
          </cell>
          <cell r="D122">
            <v>8</v>
          </cell>
          <cell r="F122">
            <v>723</v>
          </cell>
        </row>
        <row r="123">
          <cell r="A123" t="str">
            <v xml:space="preserve"> 498  Колбаса Сочинка рубленая с сочным окороком 0,3кг ТМ Стародворье  ПОКОМ</v>
          </cell>
          <cell r="D123">
            <v>6</v>
          </cell>
          <cell r="F123">
            <v>422</v>
          </cell>
        </row>
        <row r="124">
          <cell r="A124" t="str">
            <v xml:space="preserve"> 499  Сардельки Дугушки со сливочным маслом ВЕС ТМ Стародворье ТС Дугушка  ПОКОМ</v>
          </cell>
          <cell r="D124">
            <v>1.4</v>
          </cell>
          <cell r="F124">
            <v>37.85</v>
          </cell>
        </row>
        <row r="125">
          <cell r="A125" t="str">
            <v xml:space="preserve"> 500  Сосиски Сливушки по-венски ВЕС ТМ Вязанка  ПОКОМ</v>
          </cell>
          <cell r="F125">
            <v>7.7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19</v>
          </cell>
          <cell r="F126">
            <v>627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F127">
            <v>38</v>
          </cell>
        </row>
        <row r="128">
          <cell r="A128" t="str">
            <v>1146 Ароматная с/к в/у ОСТАНКИНО</v>
          </cell>
          <cell r="D128">
            <v>20.785</v>
          </cell>
          <cell r="F128">
            <v>20.785</v>
          </cell>
        </row>
        <row r="129">
          <cell r="A129" t="str">
            <v>3215 ВЕТЧ.МЯСНАЯ Папа может п/о 0.4кг 8шт.    ОСТАНКИНО</v>
          </cell>
          <cell r="D129">
            <v>390</v>
          </cell>
          <cell r="F129">
            <v>414</v>
          </cell>
        </row>
        <row r="130">
          <cell r="A130" t="str">
            <v>3680 ПРЕСИЖН с/к дек. спец мгс ОСТАНКИНО</v>
          </cell>
          <cell r="D130">
            <v>17.742000000000001</v>
          </cell>
          <cell r="F130">
            <v>17.742000000000001</v>
          </cell>
        </row>
        <row r="131">
          <cell r="A131" t="str">
            <v>3684 ПРЕСИЖН с/к в/у 1/250 8шт.   ОСТАНКИНО</v>
          </cell>
          <cell r="D131">
            <v>147</v>
          </cell>
          <cell r="F131">
            <v>147</v>
          </cell>
        </row>
        <row r="132">
          <cell r="A132" t="str">
            <v>4063 МЯСНАЯ Папа может вар п/о_Л   ОСТАНКИНО</v>
          </cell>
          <cell r="D132">
            <v>1760.85</v>
          </cell>
          <cell r="F132">
            <v>1760.85</v>
          </cell>
        </row>
        <row r="133">
          <cell r="A133" t="str">
            <v>4117 ЭКСТРА Папа может с/к в/у_Л   ОСТАНКИНО</v>
          </cell>
          <cell r="D133">
            <v>166</v>
          </cell>
          <cell r="F133">
            <v>166</v>
          </cell>
        </row>
        <row r="134">
          <cell r="A134" t="str">
            <v>4555 Докторская ГОСТ вар п/о ОСТАНКИНО</v>
          </cell>
          <cell r="D134">
            <v>36.299999999999997</v>
          </cell>
          <cell r="F134">
            <v>36.299999999999997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120.5</v>
          </cell>
          <cell r="F135">
            <v>120.5</v>
          </cell>
        </row>
        <row r="136">
          <cell r="A136" t="str">
            <v>4574 Мясная со шпиком Папа может вар п/о ОСТАНКИНО</v>
          </cell>
          <cell r="D136">
            <v>3.9</v>
          </cell>
          <cell r="F136">
            <v>3.9</v>
          </cell>
        </row>
        <row r="137">
          <cell r="A137" t="str">
            <v>4691 ШЕЙКА КОПЧЕНАЯ к/в мл/к в/у 300*6  ОСТАНКИНО</v>
          </cell>
          <cell r="D137">
            <v>135</v>
          </cell>
          <cell r="F137">
            <v>135</v>
          </cell>
        </row>
        <row r="138">
          <cell r="A138" t="str">
            <v>4786 КОЛБ.СНЭКИ Папа может в/к мгс 1/70_5  ОСТАНКИНО</v>
          </cell>
          <cell r="D138">
            <v>130</v>
          </cell>
          <cell r="F138">
            <v>130</v>
          </cell>
        </row>
        <row r="139">
          <cell r="A139" t="str">
            <v>4813 ФИЛЕЙНАЯ Папа может вар п/о_Л   ОСТАНКИНО</v>
          </cell>
          <cell r="D139">
            <v>588.81700000000001</v>
          </cell>
          <cell r="F139">
            <v>588.81700000000001</v>
          </cell>
        </row>
        <row r="140">
          <cell r="A140" t="str">
            <v>4993 САЛЯМИ ИТАЛЬЯНСКАЯ с/к в/у 1/250*8_120c ОСТАНКИНО</v>
          </cell>
          <cell r="D140">
            <v>397</v>
          </cell>
          <cell r="F140">
            <v>397</v>
          </cell>
        </row>
        <row r="141">
          <cell r="A141" t="str">
            <v>5246 ДОКТОРСКАЯ ПРЕМИУМ вар б/о мгс_30с ОСТАНКИНО</v>
          </cell>
          <cell r="D141">
            <v>36.963000000000001</v>
          </cell>
          <cell r="F141">
            <v>36.963000000000001</v>
          </cell>
        </row>
        <row r="142">
          <cell r="A142" t="str">
            <v>5341 СЕРВЕЛАТ ОХОТНИЧИЙ в/к в/у  ОСТАНКИНО</v>
          </cell>
          <cell r="D142">
            <v>667.32</v>
          </cell>
          <cell r="F142">
            <v>667.32</v>
          </cell>
        </row>
        <row r="143">
          <cell r="A143" t="str">
            <v>5483 ЭКСТРА Папа может с/к в/у 1/250 8шт.   ОСТАНКИНО</v>
          </cell>
          <cell r="D143">
            <v>1003</v>
          </cell>
          <cell r="F143">
            <v>1019</v>
          </cell>
        </row>
        <row r="144">
          <cell r="A144" t="str">
            <v>5533 СОЧНЫЕ сос п/о в/у 1/350 8шт_45с   ОСТАНКИНО</v>
          </cell>
          <cell r="D144">
            <v>71</v>
          </cell>
          <cell r="F144">
            <v>71</v>
          </cell>
        </row>
        <row r="145">
          <cell r="A145" t="str">
            <v>5544 Сервелат Финский в/к в/у_45с НОВАЯ ОСТАНКИНО</v>
          </cell>
          <cell r="D145">
            <v>1591.6</v>
          </cell>
          <cell r="F145">
            <v>1591.6</v>
          </cell>
        </row>
        <row r="146">
          <cell r="A146" t="str">
            <v>5679 САЛЯМИ ИТАЛЬЯНСКАЯ с/к в/у 1/150_60с ОСТАНКИНО</v>
          </cell>
          <cell r="D146">
            <v>274</v>
          </cell>
          <cell r="F146">
            <v>274</v>
          </cell>
        </row>
        <row r="147">
          <cell r="A147" t="str">
            <v>5682 САЛЯМИ МЕЛКОЗЕРНЕНАЯ с/к в/у 1/120_60с   ОСТАНКИНО</v>
          </cell>
          <cell r="D147">
            <v>2311</v>
          </cell>
          <cell r="F147">
            <v>2311</v>
          </cell>
        </row>
        <row r="148">
          <cell r="A148" t="str">
            <v>5698 СЫТНЫЕ Папа может сар б/о мгс 1*3_Маяк  ОСТАНКИНО</v>
          </cell>
          <cell r="D148">
            <v>271.10000000000002</v>
          </cell>
          <cell r="F148">
            <v>271.10000000000002</v>
          </cell>
        </row>
        <row r="149">
          <cell r="A149" t="str">
            <v>5706 АРОМАТНАЯ Папа может с/к в/у 1/250 8шт.  ОСТАНКИНО</v>
          </cell>
          <cell r="D149">
            <v>1004</v>
          </cell>
          <cell r="F149">
            <v>1004</v>
          </cell>
        </row>
        <row r="150">
          <cell r="A150" t="str">
            <v>5708 ПОСОЛЬСКАЯ Папа может с/к в/у ОСТАНКИНО</v>
          </cell>
          <cell r="D150">
            <v>123.19199999999999</v>
          </cell>
          <cell r="F150">
            <v>123.19199999999999</v>
          </cell>
        </row>
        <row r="151">
          <cell r="A151" t="str">
            <v>5851 ЭКСТРА Папа может вар п/о   ОСТАНКИНО</v>
          </cell>
          <cell r="D151">
            <v>399.55</v>
          </cell>
          <cell r="F151">
            <v>399.55</v>
          </cell>
        </row>
        <row r="152">
          <cell r="A152" t="str">
            <v>5931 ОХОТНИЧЬЯ Папа может с/к в/у 1/220 8шт.   ОСТАНКИНО</v>
          </cell>
          <cell r="D152">
            <v>1223</v>
          </cell>
          <cell r="F152">
            <v>1239</v>
          </cell>
        </row>
        <row r="153">
          <cell r="A153" t="str">
            <v>6004 РАГУ СВИНОЕ 1кг 8шт.зам_120с ОСТАНКИНО</v>
          </cell>
          <cell r="D153">
            <v>211</v>
          </cell>
          <cell r="F153">
            <v>211</v>
          </cell>
        </row>
        <row r="154">
          <cell r="A154" t="str">
            <v>6158 ВРЕМЯ ОЛИВЬЕ Папа может вар п/о 0.4кг   ОСТАНКИНО</v>
          </cell>
          <cell r="D154">
            <v>1904</v>
          </cell>
          <cell r="F154">
            <v>1904</v>
          </cell>
        </row>
        <row r="155">
          <cell r="A155" t="str">
            <v>6159 ВРЕМЯ ОЛИВЬЕ.Папа может вар п/о ОСТАНКИНО</v>
          </cell>
          <cell r="D155">
            <v>40.856999999999999</v>
          </cell>
          <cell r="F155">
            <v>40.856999999999999</v>
          </cell>
        </row>
        <row r="156">
          <cell r="A156" t="str">
            <v>6200 ГРУДИНКА ПРЕМИУМ к/в мл/к в/у 0.3кг  ОСТАНКИНО</v>
          </cell>
          <cell r="D156">
            <v>492</v>
          </cell>
          <cell r="F156">
            <v>492</v>
          </cell>
        </row>
        <row r="157">
          <cell r="A157" t="str">
            <v>6201 ГРУДИНКА ПРЕМИУМ к/в с/н в/у 1/150 8 шт ОСТАНКИНО</v>
          </cell>
          <cell r="D157">
            <v>185</v>
          </cell>
          <cell r="F157">
            <v>185</v>
          </cell>
        </row>
        <row r="158">
          <cell r="A158" t="str">
            <v>6206 СВИНИНА ПО-ДОМАШНЕМУ к/в мл/к в/у 0.3кг  ОСТАНКИНО</v>
          </cell>
          <cell r="D158">
            <v>788</v>
          </cell>
          <cell r="F158">
            <v>788</v>
          </cell>
        </row>
        <row r="159">
          <cell r="A159" t="str">
            <v>6221 НЕАПОЛИТАНСКИЙ ДУЭТ с/к с/н мгс 1/90  ОСТАНКИНО</v>
          </cell>
          <cell r="D159">
            <v>465</v>
          </cell>
          <cell r="F159">
            <v>465</v>
          </cell>
        </row>
        <row r="160">
          <cell r="A160" t="str">
            <v>6222 ИТАЛЬЯНСКОЕ АССОРТИ с/в с/н мгс 1/90 ОСТАНКИНО</v>
          </cell>
          <cell r="D160">
            <v>242</v>
          </cell>
          <cell r="F160">
            <v>242</v>
          </cell>
        </row>
        <row r="161">
          <cell r="A161" t="str">
            <v>6228 МЯСНОЕ АССОРТИ к/з с/н мгс 1/90 10шт.  ОСТАНКИНО</v>
          </cell>
          <cell r="D161">
            <v>616</v>
          </cell>
          <cell r="F161">
            <v>616</v>
          </cell>
        </row>
        <row r="162">
          <cell r="A162" t="str">
            <v>6247 ДОМАШНЯЯ Папа может вар п/о 0,4кг 8шт.  ОСТАНКИНО</v>
          </cell>
          <cell r="D162">
            <v>224</v>
          </cell>
          <cell r="F162">
            <v>224</v>
          </cell>
        </row>
        <row r="163">
          <cell r="A163" t="str">
            <v>6268 ГОВЯЖЬЯ Папа может вар п/о 0,4кг 8 шт.  ОСТАНКИНО</v>
          </cell>
          <cell r="D163">
            <v>453</v>
          </cell>
          <cell r="F163">
            <v>453</v>
          </cell>
        </row>
        <row r="164">
          <cell r="A164" t="str">
            <v>6279 КОРЕЙКА ПО-ОСТ.к/в в/с с/н в/у 1/150_45с  ОСТАНКИНО</v>
          </cell>
          <cell r="D164">
            <v>420</v>
          </cell>
          <cell r="F164">
            <v>420</v>
          </cell>
        </row>
        <row r="165">
          <cell r="A165" t="str">
            <v>6303 МЯСНЫЕ Папа может сос п/о мгс 1.5*3  ОСТАНКИНО</v>
          </cell>
          <cell r="D165">
            <v>400.7</v>
          </cell>
          <cell r="F165">
            <v>400.7</v>
          </cell>
        </row>
        <row r="166">
          <cell r="A166" t="str">
            <v>6324 ДОКТОРСКАЯ ГОСТ вар п/о 0.4кг 8шт.  ОСТАНКИНО</v>
          </cell>
          <cell r="D166">
            <v>522</v>
          </cell>
          <cell r="F166">
            <v>522</v>
          </cell>
        </row>
        <row r="167">
          <cell r="A167" t="str">
            <v>6325 ДОКТОРСКАЯ ПРЕМИУМ вар п/о 0.4кг 8шт.  ОСТАНКИНО</v>
          </cell>
          <cell r="D167">
            <v>640</v>
          </cell>
          <cell r="F167">
            <v>640</v>
          </cell>
        </row>
        <row r="168">
          <cell r="A168" t="str">
            <v>6333 МЯСНАЯ Папа может вар п/о 0.4кг 8шт.  ОСТАНКИНО</v>
          </cell>
          <cell r="D168">
            <v>7300</v>
          </cell>
          <cell r="F168">
            <v>7348</v>
          </cell>
        </row>
        <row r="169">
          <cell r="A169" t="str">
            <v>6340 ДОМАШНИЙ РЕЦЕПТ Коровино 0.5кг 8шт.  ОСТАНКИНО</v>
          </cell>
          <cell r="D169">
            <v>1271</v>
          </cell>
          <cell r="F169">
            <v>1319</v>
          </cell>
        </row>
        <row r="170">
          <cell r="A170" t="str">
            <v>6341 ДОМАШНИЙ РЕЦЕПТ СО ШПИКОМ Коровино 0.5кг  ОСТАНКИНО</v>
          </cell>
          <cell r="D170">
            <v>52</v>
          </cell>
          <cell r="F170">
            <v>52</v>
          </cell>
        </row>
        <row r="171">
          <cell r="A171" t="str">
            <v>6353 ЭКСТРА Папа может вар п/о 0.4кг 8шт.  ОСТАНКИНО</v>
          </cell>
          <cell r="D171">
            <v>1991</v>
          </cell>
          <cell r="F171">
            <v>1991</v>
          </cell>
        </row>
        <row r="172">
          <cell r="A172" t="str">
            <v>6392 ФИЛЕЙНАЯ Папа может вар п/о 0.4кг. ОСТАНКИНО</v>
          </cell>
          <cell r="D172">
            <v>6151</v>
          </cell>
          <cell r="F172">
            <v>6199</v>
          </cell>
        </row>
        <row r="173">
          <cell r="A173" t="str">
            <v>6415 БАЛЫКОВАЯ Коровино п/к в/у 0.84кг 6шт.  ОСТАНКИНО</v>
          </cell>
          <cell r="D173">
            <v>67</v>
          </cell>
          <cell r="F173">
            <v>67</v>
          </cell>
        </row>
        <row r="174">
          <cell r="A174" t="str">
            <v>6426 КЛАССИЧЕСКАЯ ПМ вар п/о 0.3кг 8шт.  ОСТАНКИНО</v>
          </cell>
          <cell r="D174">
            <v>1641</v>
          </cell>
          <cell r="F174">
            <v>1689</v>
          </cell>
        </row>
        <row r="175">
          <cell r="A175" t="str">
            <v>6448 СВИНИНА МАДЕРА с/к с/н в/у 1/100 10шт.   ОСТАНКИНО</v>
          </cell>
          <cell r="D175">
            <v>468</v>
          </cell>
          <cell r="F175">
            <v>468</v>
          </cell>
        </row>
        <row r="176">
          <cell r="A176" t="str">
            <v>6453 ЭКСТРА Папа может с/к с/н в/у 1/100 14шт.   ОСТАНКИНО</v>
          </cell>
          <cell r="D176">
            <v>1938</v>
          </cell>
          <cell r="F176">
            <v>1938</v>
          </cell>
        </row>
        <row r="177">
          <cell r="A177" t="str">
            <v>6454 АРОМАТНАЯ с/к с/н в/у 1/100 14шт.  ОСТАНКИНО</v>
          </cell>
          <cell r="D177">
            <v>1887</v>
          </cell>
          <cell r="F177">
            <v>1887</v>
          </cell>
        </row>
        <row r="178">
          <cell r="A178" t="str">
            <v>6459 СЕРВЕЛАТ ШВЕЙЦАРСК. в/к с/н в/у 1/100*10  ОСТАНКИНО</v>
          </cell>
          <cell r="D178">
            <v>196</v>
          </cell>
          <cell r="F178">
            <v>196</v>
          </cell>
        </row>
        <row r="179">
          <cell r="A179" t="str">
            <v>6470 ВЕТЧ.МРАМОРНАЯ в/у_45с  ОСТАНКИНО</v>
          </cell>
          <cell r="D179">
            <v>55.969000000000001</v>
          </cell>
          <cell r="F179">
            <v>55.969000000000001</v>
          </cell>
        </row>
        <row r="180">
          <cell r="A180" t="str">
            <v>6492 ШПИК С ЧЕСНОК.И ПЕРЦЕМ к/в в/у 0.3кг_45c  ОСТАНКИНО</v>
          </cell>
          <cell r="D180">
            <v>239</v>
          </cell>
          <cell r="F180">
            <v>239</v>
          </cell>
        </row>
        <row r="181">
          <cell r="A181" t="str">
            <v>6495 ВЕТЧ.МРАМОРНАЯ в/у срез 0.3кг 6шт_45с  ОСТАНКИНО</v>
          </cell>
          <cell r="D181">
            <v>698</v>
          </cell>
          <cell r="F181">
            <v>698</v>
          </cell>
        </row>
        <row r="182">
          <cell r="A182" t="str">
            <v>6527 ШПИКАЧКИ СОЧНЫЕ ПМ сар б/о мгс 1*3 45с ОСТАНКИНО</v>
          </cell>
          <cell r="D182">
            <v>472.8</v>
          </cell>
          <cell r="F182">
            <v>472.8</v>
          </cell>
        </row>
        <row r="183">
          <cell r="A183" t="str">
            <v>6586 МРАМОРНАЯ И БАЛЫКОВАЯ в/к с/н мгс 1/90 ОСТАНКИНО</v>
          </cell>
          <cell r="D183">
            <v>347</v>
          </cell>
          <cell r="F183">
            <v>347</v>
          </cell>
        </row>
        <row r="184">
          <cell r="A184" t="str">
            <v>6609 С ГОВЯДИНОЙ ПМ сар б/о мгс 0.4кг_45с ОСТАНКИНО</v>
          </cell>
          <cell r="D184">
            <v>101</v>
          </cell>
          <cell r="F184">
            <v>101</v>
          </cell>
        </row>
        <row r="185">
          <cell r="A185" t="str">
            <v>6653 ШПИКАЧКИ СОЧНЫЕ С БЕКОНОМ п/о мгс 0.3кг. ОСТАНКИНО</v>
          </cell>
          <cell r="D185">
            <v>151</v>
          </cell>
          <cell r="F185">
            <v>151</v>
          </cell>
        </row>
        <row r="186">
          <cell r="A186" t="str">
            <v>6666 БОЯНСКАЯ Папа может п/к в/у 0,28кг 8 шт. ОСТАНКИНО</v>
          </cell>
          <cell r="D186">
            <v>1492</v>
          </cell>
          <cell r="F186">
            <v>1492</v>
          </cell>
        </row>
        <row r="187">
          <cell r="A187" t="str">
            <v>6683 СЕРВЕЛАТ ЗЕРНИСТЫЙ ПМ в/к в/у 0,35кг  ОСТАНКИНО</v>
          </cell>
          <cell r="D187">
            <v>3516</v>
          </cell>
          <cell r="F187">
            <v>3564</v>
          </cell>
        </row>
        <row r="188">
          <cell r="A188" t="str">
            <v>6684 СЕРВЕЛАТ КАРЕЛЬСКИЙ ПМ в/к в/у 0.28кг  ОСТАНКИНО</v>
          </cell>
          <cell r="D188">
            <v>3230</v>
          </cell>
          <cell r="F188">
            <v>3278</v>
          </cell>
        </row>
        <row r="189">
          <cell r="A189" t="str">
            <v>6689 СЕРВЕЛАТ ОХОТНИЧИЙ ПМ в/к в/у 0,35кг 8шт  ОСТАНКИНО</v>
          </cell>
          <cell r="D189">
            <v>4401</v>
          </cell>
          <cell r="F189">
            <v>4401</v>
          </cell>
        </row>
        <row r="190">
          <cell r="A190" t="str">
            <v>6697 СЕРВЕЛАТ ФИНСКИЙ ПМ в/к в/у 0,35кг 8шт.  ОСТАНКИНО</v>
          </cell>
          <cell r="D190">
            <v>6403</v>
          </cell>
          <cell r="F190">
            <v>6451</v>
          </cell>
        </row>
        <row r="191">
          <cell r="A191" t="str">
            <v>6713 СОЧНЫЙ ГРИЛЬ ПМ сос п/о мгс 0.41кг 8шт.  ОСТАНКИНО</v>
          </cell>
          <cell r="D191">
            <v>1402</v>
          </cell>
          <cell r="F191">
            <v>1450</v>
          </cell>
        </row>
        <row r="192">
          <cell r="A192" t="str">
            <v>6722 СОЧНЫЕ ПМ сос п/о мгс 0,41кг 10шт.  ОСТАНКИНО</v>
          </cell>
          <cell r="D192">
            <v>9212</v>
          </cell>
          <cell r="F192">
            <v>9252</v>
          </cell>
        </row>
        <row r="193">
          <cell r="A193" t="str">
            <v>6726 СЛИВОЧНЫЕ ПМ сос п/о мгс 0.41кг 10шт.  ОСТАНКИНО</v>
          </cell>
          <cell r="D193">
            <v>3320</v>
          </cell>
          <cell r="F193">
            <v>3320</v>
          </cell>
        </row>
        <row r="194">
          <cell r="A194" t="str">
            <v>6747 РУССКАЯ ПРЕМИУМ ПМ вар ф/о в/у  ОСТАНКИНО</v>
          </cell>
          <cell r="D194">
            <v>39</v>
          </cell>
          <cell r="F194">
            <v>39</v>
          </cell>
        </row>
        <row r="195">
          <cell r="A195" t="str">
            <v>6762 СЛИВОЧНЫЕ сос ц/о мгс 0.41кг 8шт.  ОСТАНКИНО</v>
          </cell>
          <cell r="D195">
            <v>305</v>
          </cell>
          <cell r="F195">
            <v>305</v>
          </cell>
        </row>
        <row r="196">
          <cell r="A196" t="str">
            <v>6765 РУБЛЕНЫЕ сос ц/о мгс 0.36кг 6шт.  ОСТАНКИНО</v>
          </cell>
          <cell r="D196">
            <v>777</v>
          </cell>
          <cell r="F196">
            <v>777</v>
          </cell>
        </row>
        <row r="197">
          <cell r="A197" t="str">
            <v>6767 РУБЛЕНЫЕ сос ц/о мгс 1*4  ОСТАНКИНО</v>
          </cell>
          <cell r="D197">
            <v>42.5</v>
          </cell>
          <cell r="F197">
            <v>42.5</v>
          </cell>
        </row>
        <row r="198">
          <cell r="A198" t="str">
            <v>6768 С СЫРОМ сос ц/о мгс 0.41кг 6шт.  ОСТАНКИНО</v>
          </cell>
          <cell r="D198">
            <v>183</v>
          </cell>
          <cell r="F198">
            <v>183</v>
          </cell>
        </row>
        <row r="199">
          <cell r="A199" t="str">
            <v>6773 САЛЯМИ Папа может п/к в/у 0,28кг 8шт.  ОСТАНКИНО</v>
          </cell>
          <cell r="D199">
            <v>667</v>
          </cell>
          <cell r="F199">
            <v>715</v>
          </cell>
        </row>
        <row r="200">
          <cell r="A200" t="str">
            <v>6777 МЯСНЫЕ С ГОВЯДИНОЙ ПМ сос п/о мгс 0.4кг  ОСТАНКИНО</v>
          </cell>
          <cell r="D200">
            <v>1660</v>
          </cell>
          <cell r="F200">
            <v>1700</v>
          </cell>
        </row>
        <row r="201">
          <cell r="A201" t="str">
            <v>6785 ВЕНСКАЯ САЛЯМИ п/к в/у 0.33кг 8шт.  ОСТАНКИНО</v>
          </cell>
          <cell r="D201">
            <v>471</v>
          </cell>
          <cell r="F201">
            <v>471</v>
          </cell>
        </row>
        <row r="202">
          <cell r="A202" t="str">
            <v>6787 СЕРВЕЛАТ КРЕМЛЕВСКИЙ в/к в/у 0,33кг 8шт.  ОСТАНКИНО</v>
          </cell>
          <cell r="D202">
            <v>383</v>
          </cell>
          <cell r="F202">
            <v>383</v>
          </cell>
        </row>
        <row r="203">
          <cell r="A203" t="str">
            <v>6791 СЕРВЕЛАТ ПРЕМИУМ в/к в/у 0,33кг 8шт.  ОСТАНКИНО</v>
          </cell>
          <cell r="D203">
            <v>401</v>
          </cell>
          <cell r="F203">
            <v>401</v>
          </cell>
        </row>
        <row r="204">
          <cell r="A204" t="str">
            <v>6793 БАЛЫКОВАЯ в/к в/у 0,33кг 8шт.  ОСТАНКИНО</v>
          </cell>
          <cell r="D204">
            <v>853</v>
          </cell>
          <cell r="F204">
            <v>853</v>
          </cell>
        </row>
        <row r="205">
          <cell r="A205" t="str">
            <v>6794 БАЛЫКОВАЯ в/к в/у  ОСТАНКИНО</v>
          </cell>
          <cell r="D205">
            <v>37.658000000000001</v>
          </cell>
          <cell r="F205">
            <v>37.658000000000001</v>
          </cell>
        </row>
        <row r="206">
          <cell r="A206" t="str">
            <v>6795 ОСТАНКИНСКАЯ в/к в/у 0,33кг 8шт.  ОСТАНКИНО</v>
          </cell>
          <cell r="D206">
            <v>140</v>
          </cell>
          <cell r="F206">
            <v>140</v>
          </cell>
        </row>
        <row r="207">
          <cell r="A207" t="str">
            <v>6801 ОСТАНКИНСКАЯ вар п/о 0.4кг 8шт.  ОСТАНКИНО</v>
          </cell>
          <cell r="D207">
            <v>100</v>
          </cell>
          <cell r="F207">
            <v>100</v>
          </cell>
        </row>
        <row r="208">
          <cell r="A208" t="str">
            <v>6807 СЕРВЕЛАТ ЕВРОПЕЙСКИЙ в/к в/у 0,33кг 8шт.  ОСТАНКИНО</v>
          </cell>
          <cell r="D208">
            <v>125</v>
          </cell>
          <cell r="F208">
            <v>125</v>
          </cell>
        </row>
        <row r="209">
          <cell r="A209" t="str">
            <v>6829 МОЛОЧНЫЕ КЛАССИЧЕСКИЕ сос п/о мгс 2*4_С  ОСТАНКИНО</v>
          </cell>
          <cell r="D209">
            <v>452.2</v>
          </cell>
          <cell r="F209">
            <v>452.2</v>
          </cell>
        </row>
        <row r="210">
          <cell r="A210" t="str">
            <v>6837 ФИЛЕЙНЫЕ Папа Может сос ц/о мгс 0.4кг  ОСТАНКИНО</v>
          </cell>
          <cell r="D210">
            <v>1283</v>
          </cell>
          <cell r="F210">
            <v>1283</v>
          </cell>
        </row>
        <row r="211">
          <cell r="A211" t="str">
            <v>6842 ДЫМОВИЦА ИЗ ОКОРОКА к/в мл/к в/у 0,3кг  ОСТАНКИНО</v>
          </cell>
          <cell r="D211">
            <v>157</v>
          </cell>
          <cell r="F211">
            <v>157</v>
          </cell>
        </row>
        <row r="212">
          <cell r="A212" t="str">
            <v>6852 МОЛОЧНЫЕ ПРЕМИУМ ПМ сос п/о в/ у 1/350  ОСТАНКИНО</v>
          </cell>
          <cell r="D212">
            <v>2493</v>
          </cell>
          <cell r="F212">
            <v>2541</v>
          </cell>
        </row>
        <row r="213">
          <cell r="A213" t="str">
            <v>6854 МОЛОЧНЫЕ ПРЕМИУМ ПМ сос п/о мгс 0.6кг  ОСТАНКИНО</v>
          </cell>
          <cell r="D213">
            <v>284</v>
          </cell>
          <cell r="F213">
            <v>284</v>
          </cell>
        </row>
        <row r="214">
          <cell r="A214" t="str">
            <v>6861 ДОМАШНИЙ РЕЦЕПТ Коровино вар п/о  ОСТАНКИНО</v>
          </cell>
          <cell r="D214">
            <v>343</v>
          </cell>
          <cell r="F214">
            <v>343</v>
          </cell>
        </row>
        <row r="215">
          <cell r="A215" t="str">
            <v>6862 ДОМАШНИЙ РЕЦЕПТ СО ШПИК. Коровино вар п/о  ОСТАНКИНО</v>
          </cell>
          <cell r="D215">
            <v>51.3</v>
          </cell>
          <cell r="F215">
            <v>51.3</v>
          </cell>
        </row>
        <row r="216">
          <cell r="A216" t="str">
            <v>6866 ВЕТЧ.НЕЖНАЯ Коровино п/о_Маяк  ОСТАНКИНО</v>
          </cell>
          <cell r="D216">
            <v>197.7</v>
          </cell>
          <cell r="F216">
            <v>197.7</v>
          </cell>
        </row>
        <row r="217">
          <cell r="A217" t="str">
            <v>6869 С ГОВЯДИНОЙ СН сос п/о мгс 1кг 6шт.  ОСТАНКИНО</v>
          </cell>
          <cell r="D217">
            <v>139</v>
          </cell>
          <cell r="F217">
            <v>139</v>
          </cell>
        </row>
        <row r="218">
          <cell r="A218" t="str">
            <v>6909 ДЛЯ ДЕТЕЙ сос п/о мгс 0.33кг 8шт.  ОСТАНКИНО</v>
          </cell>
          <cell r="D218">
            <v>593</v>
          </cell>
          <cell r="F218">
            <v>593</v>
          </cell>
        </row>
        <row r="219">
          <cell r="A219" t="str">
            <v>6919 БЕКОН с/к с/н в/у 1/180 10шт.  ОСТАНКИНО</v>
          </cell>
          <cell r="D219">
            <v>370</v>
          </cell>
          <cell r="F219">
            <v>370</v>
          </cell>
        </row>
        <row r="220">
          <cell r="A220" t="str">
            <v>6921 БЕКОН Папа может с/к с/н в/у 1/140 10шт  ОСТАНКИНО</v>
          </cell>
          <cell r="D220">
            <v>1058</v>
          </cell>
          <cell r="F220">
            <v>1058</v>
          </cell>
        </row>
        <row r="221">
          <cell r="A221" t="str">
            <v>6948 МОЛОЧНЫЕ ПРЕМИУМ.ПМ сос п/о мгс 1,5*4 Останкино</v>
          </cell>
          <cell r="D221">
            <v>243.2</v>
          </cell>
          <cell r="F221">
            <v>243.2</v>
          </cell>
        </row>
        <row r="222">
          <cell r="A222" t="str">
            <v>6951 СЛИВОЧНЫЕ Папа может сос п/о мгс 1.5*4  ОСТАНКИНО</v>
          </cell>
          <cell r="D222">
            <v>128.69999999999999</v>
          </cell>
          <cell r="F222">
            <v>128.69999999999999</v>
          </cell>
        </row>
        <row r="223">
          <cell r="A223" t="str">
            <v>6955 СОЧНЫЕ Папа может сос п/о мгс1.5*4_А Останкино</v>
          </cell>
          <cell r="D223">
            <v>3166.6</v>
          </cell>
          <cell r="F223">
            <v>3166.6</v>
          </cell>
        </row>
        <row r="224">
          <cell r="A224" t="str">
            <v>7045 БЕКОН Папа может с/к с/н в/у 1/250 7 шт ОСТАНКИНО</v>
          </cell>
          <cell r="D224">
            <v>80</v>
          </cell>
          <cell r="F224">
            <v>80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206</v>
          </cell>
          <cell r="F225">
            <v>209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340</v>
          </cell>
          <cell r="F226">
            <v>343</v>
          </cell>
        </row>
        <row r="227">
          <cell r="A227" t="str">
            <v>Балыковая с/к 200 гр. срез "Эликатессе" термоформ.пак.  СПК</v>
          </cell>
          <cell r="D227">
            <v>192</v>
          </cell>
          <cell r="F227">
            <v>192</v>
          </cell>
        </row>
        <row r="228">
          <cell r="A228" t="str">
            <v>БОНУС Z-ОСОБАЯ Коровино вар п/о 0.5кг_СНГ (6305)  ОСТАНКИНО</v>
          </cell>
          <cell r="D228">
            <v>20</v>
          </cell>
          <cell r="F228">
            <v>20</v>
          </cell>
        </row>
        <row r="229">
          <cell r="A229" t="str">
            <v>БОНУС ДОМАШНИЙ РЕЦЕПТ Коровино 0.5кг 8шт. (6305)</v>
          </cell>
          <cell r="D229">
            <v>20</v>
          </cell>
          <cell r="F229">
            <v>20</v>
          </cell>
        </row>
        <row r="230">
          <cell r="A230" t="str">
            <v>БОНУС ДОМАШНИЙ РЕЦЕПТ Коровино вар п/о (5324)</v>
          </cell>
          <cell r="D230">
            <v>26</v>
          </cell>
          <cell r="F230">
            <v>26</v>
          </cell>
        </row>
        <row r="231">
          <cell r="A231" t="str">
            <v>БОНУС СОЧНЫЕ Папа может сос п/о мгс 1.5*4 (6954)  ОСТАНКИНО</v>
          </cell>
          <cell r="D231">
            <v>253</v>
          </cell>
          <cell r="F231">
            <v>253</v>
          </cell>
        </row>
        <row r="232">
          <cell r="A232" t="str">
            <v>БОНУС СОЧНЫЕ сос п/о мгс 0.41кг_UZ (6087)  ОСТАНКИНО</v>
          </cell>
          <cell r="D232">
            <v>156</v>
          </cell>
          <cell r="F232">
            <v>157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922.57799999999997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1250</v>
          </cell>
        </row>
        <row r="235">
          <cell r="A235" t="str">
            <v>БОНУС_Колбаса вареная Филейская ТМ Вязанка. ВЕС  ПОКОМ</v>
          </cell>
          <cell r="F235">
            <v>317.40899999999999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373</v>
          </cell>
        </row>
        <row r="237">
          <cell r="A237" t="str">
            <v>БОНУС_Пельмени Бульмени с говядиной и свининой Наваристые 2,7кг Горячая штучка ВЕС  ПОКОМ</v>
          </cell>
          <cell r="F237">
            <v>145.81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437</v>
          </cell>
        </row>
        <row r="239">
          <cell r="A239" t="str">
            <v>Бутербродная вареная 0,47 кг шт.  СПК</v>
          </cell>
          <cell r="D239">
            <v>79</v>
          </cell>
          <cell r="F239">
            <v>79</v>
          </cell>
        </row>
        <row r="240">
          <cell r="A240" t="str">
            <v>Вацлавская п/к (черева) 390 гр.шт. термоус.пак  СПК</v>
          </cell>
          <cell r="D240">
            <v>80</v>
          </cell>
          <cell r="F240">
            <v>80</v>
          </cell>
        </row>
        <row r="241">
          <cell r="A241" t="str">
            <v>Голландский Приемиум 45% тм Папа Может, брус (2шт)  ОСТАНКИНО</v>
          </cell>
          <cell r="D241">
            <v>24.5</v>
          </cell>
          <cell r="F241">
            <v>24.5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534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856</v>
          </cell>
          <cell r="F243">
            <v>3082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915</v>
          </cell>
          <cell r="F244">
            <v>2437</v>
          </cell>
        </row>
        <row r="245">
          <cell r="A245" t="str">
            <v>Готовые чебуреки с мясом ТМ Горячая штучка 0,09 кг флоу-пак ПОКОМ</v>
          </cell>
          <cell r="D245">
            <v>4</v>
          </cell>
          <cell r="F245">
            <v>236</v>
          </cell>
        </row>
        <row r="246">
          <cell r="A246" t="str">
            <v>Гуцульская с/к "КолбасГрад" 160 гр.шт. термоус. пак  СПК</v>
          </cell>
          <cell r="D246">
            <v>210</v>
          </cell>
          <cell r="F246">
            <v>210</v>
          </cell>
        </row>
        <row r="247">
          <cell r="A247" t="str">
            <v>Дельгаро с/в "Эликатессе" 140 гр.шт.  СПК</v>
          </cell>
          <cell r="D247">
            <v>114</v>
          </cell>
          <cell r="F247">
            <v>114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289</v>
          </cell>
          <cell r="F248">
            <v>291</v>
          </cell>
        </row>
        <row r="249">
          <cell r="A249" t="str">
            <v>Докторская вареная в/с  СПК</v>
          </cell>
          <cell r="D249">
            <v>4</v>
          </cell>
          <cell r="F249">
            <v>4</v>
          </cell>
        </row>
        <row r="250">
          <cell r="A250" t="str">
            <v>Докторская вареная в/с 0,47 кг шт.  СПК</v>
          </cell>
          <cell r="D250">
            <v>71</v>
          </cell>
          <cell r="F250">
            <v>71</v>
          </cell>
        </row>
        <row r="251">
          <cell r="A251" t="str">
            <v>Докторская вареная термоус.пак. "Высокий вкус"  СПК</v>
          </cell>
          <cell r="D251">
            <v>232.29</v>
          </cell>
          <cell r="F251">
            <v>232.29</v>
          </cell>
        </row>
        <row r="252">
          <cell r="A252" t="str">
            <v>ЖАР-ладушки с клубникой и вишней ТМ Стародворье 0,2 кг ПОКОМ</v>
          </cell>
          <cell r="D252">
            <v>1</v>
          </cell>
          <cell r="F252">
            <v>58</v>
          </cell>
        </row>
        <row r="253">
          <cell r="A253" t="str">
            <v>ЖАР-ладушки с мясом 0,2кг ТМ Стародворье  ПОКОМ</v>
          </cell>
          <cell r="D253">
            <v>8</v>
          </cell>
          <cell r="F253">
            <v>378</v>
          </cell>
        </row>
        <row r="254">
          <cell r="A254" t="str">
            <v>ЖАР-ладушки с яблоком и грушей ТМ Стародворье 0,2 кг. ПОКОМ</v>
          </cell>
          <cell r="D254">
            <v>2</v>
          </cell>
          <cell r="F254">
            <v>47</v>
          </cell>
        </row>
        <row r="255">
          <cell r="A255" t="str">
            <v>Карбонад Юбилейный термоус.пак.  СПК</v>
          </cell>
          <cell r="D255">
            <v>59.5</v>
          </cell>
          <cell r="F255">
            <v>59.5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10</v>
          </cell>
          <cell r="F256">
            <v>10</v>
          </cell>
        </row>
        <row r="257">
          <cell r="A257" t="str">
            <v>Классическая с/к 80 гр.шт.нар. (лоток с ср.защ.атм.)  СПК</v>
          </cell>
          <cell r="D257">
            <v>39</v>
          </cell>
          <cell r="F257">
            <v>39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818</v>
          </cell>
          <cell r="F258">
            <v>836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742</v>
          </cell>
          <cell r="F259">
            <v>742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98</v>
          </cell>
          <cell r="F260">
            <v>105</v>
          </cell>
        </row>
        <row r="261">
          <cell r="A261" t="str">
            <v>Коньячная с/к 0,10 кг.шт. нарезка (лоток с ср.зад.атм.) "Высокий вкус"  СПК</v>
          </cell>
          <cell r="D261">
            <v>10</v>
          </cell>
          <cell r="F261">
            <v>10</v>
          </cell>
        </row>
        <row r="262">
          <cell r="A262" t="str">
            <v>Круггетсы с сырным соусом ТМ Горячая штучка 0,25 кг зам  ПОКОМ</v>
          </cell>
          <cell r="D262">
            <v>7</v>
          </cell>
          <cell r="F262">
            <v>687</v>
          </cell>
        </row>
        <row r="263">
          <cell r="A263" t="str">
            <v>Круггетсы сочные ТМ Горячая штучка ТС Круггетсы  ВЕС(3 кг)  ПОКОМ</v>
          </cell>
          <cell r="D263">
            <v>2</v>
          </cell>
          <cell r="F263">
            <v>2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612</v>
          </cell>
          <cell r="F264">
            <v>1530</v>
          </cell>
        </row>
        <row r="265">
          <cell r="A265" t="str">
            <v>Ла Фаворте с/в "Эликатессе" 140 гр.шт.  СПК</v>
          </cell>
          <cell r="D265">
            <v>201</v>
          </cell>
          <cell r="F265">
            <v>201</v>
          </cell>
        </row>
        <row r="266">
          <cell r="A266" t="str">
            <v>Ливерная Печеночная "Просто выгодно" 0,3 кг.шт.  СПК</v>
          </cell>
          <cell r="D266">
            <v>103</v>
          </cell>
          <cell r="F266">
            <v>103</v>
          </cell>
        </row>
        <row r="267">
          <cell r="A267" t="str">
            <v>Любительская вареная термоус.пак. "Высокий вкус"  СПК</v>
          </cell>
          <cell r="D267">
            <v>146.19999999999999</v>
          </cell>
          <cell r="F267">
            <v>146.19999999999999</v>
          </cell>
        </row>
        <row r="268">
          <cell r="A268" t="str">
            <v>Мини-пицца с ветчиной и сыром 0,3кг ТМ Зареченские  ПОКОМ</v>
          </cell>
          <cell r="F268">
            <v>18</v>
          </cell>
        </row>
        <row r="269">
          <cell r="A269" t="str">
            <v>Мини-сосиски в тесте "Фрайпики" 3,7кг ВЕС,  ПОКОМ</v>
          </cell>
          <cell r="F269">
            <v>22.4</v>
          </cell>
        </row>
        <row r="270">
          <cell r="A270" t="str">
            <v>Мини-сосиски в тесте "Фрайпики" 3,7кг ВЕС, ТМ Зареченские  ПОКОМ</v>
          </cell>
          <cell r="D270">
            <v>3.7</v>
          </cell>
          <cell r="F270">
            <v>3.7</v>
          </cell>
        </row>
        <row r="271">
          <cell r="A271" t="str">
            <v>Мини-сосиски в тесте 3,7кг ВЕС заморож. ТМ Зареченские  ПОКОМ</v>
          </cell>
          <cell r="D271">
            <v>3.7</v>
          </cell>
          <cell r="F271">
            <v>228.202</v>
          </cell>
        </row>
        <row r="272">
          <cell r="A272" t="str">
            <v>Мини-чебуречки с мясом ВЕС 5,5кг ТМ Зареченские  ПОКОМ</v>
          </cell>
          <cell r="F272">
            <v>126</v>
          </cell>
        </row>
        <row r="273">
          <cell r="A273" t="str">
            <v>Мини-шарики с курочкой и сыром ТМ Зареченские ВЕС  ПОКОМ</v>
          </cell>
          <cell r="D273">
            <v>6</v>
          </cell>
          <cell r="F273">
            <v>158.1</v>
          </cell>
        </row>
        <row r="274">
          <cell r="A274" t="str">
            <v>Мусульманская вареная "Просто выгодно"  СПК</v>
          </cell>
          <cell r="D274">
            <v>10.856</v>
          </cell>
          <cell r="F274">
            <v>10.856</v>
          </cell>
        </row>
        <row r="275">
          <cell r="A275" t="str">
            <v>Мусульманская п/к "Просто выгодно" термофор.пак.  СПК</v>
          </cell>
          <cell r="D275">
            <v>13</v>
          </cell>
          <cell r="F275">
            <v>13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30</v>
          </cell>
          <cell r="F276">
            <v>2866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13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24</v>
          </cell>
          <cell r="F278">
            <v>1849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20</v>
          </cell>
          <cell r="F279">
            <v>2450</v>
          </cell>
        </row>
        <row r="280">
          <cell r="A280" t="str">
            <v>Наггетсы с куриным филе и сыром ТМ Вязанка 0,25 кг ПОКОМ</v>
          </cell>
          <cell r="D280">
            <v>19</v>
          </cell>
          <cell r="F280">
            <v>750</v>
          </cell>
        </row>
        <row r="281">
          <cell r="A281" t="str">
            <v>Наггетсы Хрустящие 0,3кг ТМ Зареченские  ПОКОМ</v>
          </cell>
          <cell r="F281">
            <v>28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697.5</v>
          </cell>
        </row>
        <row r="283">
          <cell r="A283" t="str">
            <v>Оригинальная с перцем с/к  СПК</v>
          </cell>
          <cell r="D283">
            <v>256.25400000000002</v>
          </cell>
          <cell r="F283">
            <v>256.25400000000002</v>
          </cell>
        </row>
        <row r="284">
          <cell r="A284" t="str">
            <v>Паштет печеночный 140 гр.шт.  СПК</v>
          </cell>
          <cell r="D284">
            <v>20</v>
          </cell>
          <cell r="F284">
            <v>20</v>
          </cell>
        </row>
        <row r="285">
          <cell r="A285" t="str">
            <v>Пельмени Grandmeni со сливочным маслом Горячая штучка 0,75 кг ПОКОМ</v>
          </cell>
          <cell r="F285">
            <v>484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3</v>
          </cell>
          <cell r="F286">
            <v>31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3</v>
          </cell>
          <cell r="F287">
            <v>159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D288">
            <v>5</v>
          </cell>
          <cell r="F288">
            <v>52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D289">
            <v>3</v>
          </cell>
          <cell r="F289">
            <v>596</v>
          </cell>
        </row>
        <row r="290">
          <cell r="A290" t="str">
            <v>Пельмени Бигбули с мясом ТМ Горячая штучка. флоу-пак сфера 0,4 кг. ПОКОМ</v>
          </cell>
          <cell r="D290">
            <v>13</v>
          </cell>
          <cell r="F290">
            <v>166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12</v>
          </cell>
          <cell r="F291">
            <v>609</v>
          </cell>
        </row>
        <row r="292">
          <cell r="A292" t="str">
            <v>Пельмени Бигбули с мясом, Горячая штучка 0,43кг  ПОКОМ</v>
          </cell>
          <cell r="F292">
            <v>10</v>
          </cell>
        </row>
        <row r="293">
          <cell r="A293" t="str">
            <v>Пельмени Бигбули с мясом, Горячая штучка 0,9кг  ПОКОМ</v>
          </cell>
          <cell r="D293">
            <v>4</v>
          </cell>
          <cell r="F293">
            <v>86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2</v>
          </cell>
          <cell r="F294">
            <v>150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23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5</v>
          </cell>
          <cell r="F296">
            <v>109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7</v>
          </cell>
          <cell r="F297">
            <v>661</v>
          </cell>
        </row>
        <row r="298">
          <cell r="A298" t="str">
            <v>Пельмени Бульмени Жюльен Горячая штучка 0,43  ПОКОМ</v>
          </cell>
          <cell r="F298">
            <v>1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D299">
            <v>1</v>
          </cell>
          <cell r="F299">
            <v>472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26</v>
          </cell>
          <cell r="F300">
            <v>718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3</v>
          </cell>
          <cell r="F301">
            <v>11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121.4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15</v>
          </cell>
          <cell r="F303">
            <v>1207.713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22</v>
          </cell>
          <cell r="F304">
            <v>950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17</v>
          </cell>
          <cell r="F305">
            <v>1643</v>
          </cell>
        </row>
        <row r="306">
          <cell r="A306" t="str">
            <v>Пельмени Бульмени со сливочным маслом Горячая штучка 0,9 кг  ПОКОМ</v>
          </cell>
          <cell r="F306">
            <v>7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122</v>
          </cell>
        </row>
        <row r="308">
          <cell r="A308" t="str">
            <v>Пельмени Бульмени со сливочным маслом ТМ Горячая штучка. флоу-пак сфера 0,4 кг. ПОКОМ</v>
          </cell>
          <cell r="D308">
            <v>20</v>
          </cell>
          <cell r="F308">
            <v>1150</v>
          </cell>
        </row>
        <row r="309">
          <cell r="A309" t="str">
            <v>Пельмени Бульмени со сливочным маслом ТМ Горячая штучка.флоу-пак сфера 0,7 кг. ПОКОМ</v>
          </cell>
          <cell r="D309">
            <v>37</v>
          </cell>
          <cell r="F309">
            <v>2806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1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24</v>
          </cell>
        </row>
        <row r="312">
          <cell r="A312" t="str">
            <v>Пельмени Жемчужные сфера 1,0кг ТМ Зареченские  ПОКОМ</v>
          </cell>
          <cell r="F312">
            <v>2</v>
          </cell>
        </row>
        <row r="313">
          <cell r="A313" t="str">
            <v>Пельмени Медвежьи ушки с фермерскими сливками 0,7кг  ПОКОМ</v>
          </cell>
          <cell r="D313">
            <v>3</v>
          </cell>
          <cell r="F313">
            <v>115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1</v>
          </cell>
          <cell r="F314">
            <v>166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3</v>
          </cell>
          <cell r="F315">
            <v>91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8</v>
          </cell>
          <cell r="F316">
            <v>1539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3</v>
          </cell>
          <cell r="F317">
            <v>230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430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7</v>
          </cell>
          <cell r="F319">
            <v>606</v>
          </cell>
        </row>
        <row r="320">
          <cell r="A320" t="str">
            <v>Пельмени Сочные сфера 0,8 кг ТМ Стародворье  ПОКОМ</v>
          </cell>
          <cell r="F320">
            <v>70</v>
          </cell>
        </row>
        <row r="321">
          <cell r="A321" t="str">
            <v>Пельмени Татарские 0,4кг ТМ Особый рецепт  ПОКОМ</v>
          </cell>
          <cell r="F321">
            <v>44</v>
          </cell>
        </row>
        <row r="322">
          <cell r="A322" t="str">
            <v>Пипперони с/к "Эликатессе" 0,10 кг.шт.  СПК</v>
          </cell>
          <cell r="D322">
            <v>6</v>
          </cell>
          <cell r="F322">
            <v>6</v>
          </cell>
        </row>
        <row r="323">
          <cell r="A323" t="str">
            <v>Пирожки с мясом 3,7кг ВЕС ТМ Зареченские  ПОКОМ</v>
          </cell>
          <cell r="D323">
            <v>3.7</v>
          </cell>
          <cell r="F323">
            <v>255.30099999999999</v>
          </cell>
        </row>
        <row r="324">
          <cell r="A324" t="str">
            <v>Пирожки с яблоком и грушей ВЕС ТМ Зареченские  ПОКОМ</v>
          </cell>
          <cell r="F324">
            <v>7.4009999999999998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27</v>
          </cell>
          <cell r="F325">
            <v>27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48</v>
          </cell>
          <cell r="F326">
            <v>48</v>
          </cell>
        </row>
        <row r="327">
          <cell r="A327" t="str">
            <v>Плавленый Сыр 45% "С грибами" СТМ "ПапаМожет 180гр  ОСТАНКИНО</v>
          </cell>
          <cell r="D327">
            <v>33</v>
          </cell>
          <cell r="F327">
            <v>33</v>
          </cell>
        </row>
        <row r="328">
          <cell r="A328" t="str">
            <v>Покровская вареная 0,47 кг шт.  СПК</v>
          </cell>
          <cell r="D328">
            <v>37</v>
          </cell>
          <cell r="F328">
            <v>37</v>
          </cell>
        </row>
        <row r="329">
          <cell r="A329" t="str">
            <v>ПолуКоп п/к 250 гр.шт. термоформ.пак.  СПК</v>
          </cell>
          <cell r="D329">
            <v>43</v>
          </cell>
          <cell r="F329">
            <v>43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11</v>
          </cell>
          <cell r="F330">
            <v>11</v>
          </cell>
        </row>
        <row r="331">
          <cell r="A331" t="str">
            <v>Ричеза с/к 230 гр.шт.  СПК</v>
          </cell>
          <cell r="D331">
            <v>209</v>
          </cell>
          <cell r="F331">
            <v>210</v>
          </cell>
        </row>
        <row r="332">
          <cell r="A332" t="str">
            <v>Российский сливочный 45% ТМ Папа Может, брус (2шт)  ОСТАНКИНО</v>
          </cell>
          <cell r="D332">
            <v>51.2</v>
          </cell>
          <cell r="F332">
            <v>51.2</v>
          </cell>
        </row>
        <row r="333">
          <cell r="A333" t="str">
            <v>Сальчетти с/к 230 гр.шт.  СПК</v>
          </cell>
          <cell r="D333">
            <v>362</v>
          </cell>
          <cell r="F333">
            <v>363</v>
          </cell>
        </row>
        <row r="334">
          <cell r="A334" t="str">
            <v>Сальчичон с/к 200 гр. срез "Эликатессе" термоформ.пак.  СПК</v>
          </cell>
          <cell r="D334">
            <v>40</v>
          </cell>
          <cell r="F334">
            <v>41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241</v>
          </cell>
          <cell r="F335">
            <v>241</v>
          </cell>
        </row>
        <row r="336">
          <cell r="A336" t="str">
            <v>Салями с/к 100 гр.шт.нар. (лоток с ср.защ.атм.)  СПК</v>
          </cell>
          <cell r="D336">
            <v>30</v>
          </cell>
          <cell r="F336">
            <v>30</v>
          </cell>
        </row>
        <row r="337">
          <cell r="A337" t="str">
            <v>Салями Трюфель с/в "Эликатессе" 0,16 кг.шт.  СПК</v>
          </cell>
          <cell r="D337">
            <v>220</v>
          </cell>
          <cell r="F337">
            <v>221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168</v>
          </cell>
          <cell r="F338">
            <v>168</v>
          </cell>
        </row>
        <row r="339">
          <cell r="A339" t="str">
            <v>Сардельки "Необыкновенные" (в ср.защ.атм.)  СПК</v>
          </cell>
          <cell r="D339">
            <v>12</v>
          </cell>
          <cell r="F339">
            <v>12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8</v>
          </cell>
          <cell r="F340">
            <v>8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32</v>
          </cell>
          <cell r="F341">
            <v>32</v>
          </cell>
        </row>
        <row r="342">
          <cell r="A342" t="str">
            <v>Семейная с чесночком Экстра вареная  СПК</v>
          </cell>
          <cell r="D342">
            <v>2</v>
          </cell>
          <cell r="F342">
            <v>2</v>
          </cell>
        </row>
        <row r="343">
          <cell r="A343" t="str">
            <v>Семейная с чесночком Экстра вареная 0,5 кг.шт.  СПК</v>
          </cell>
          <cell r="D343">
            <v>12</v>
          </cell>
          <cell r="F343">
            <v>12</v>
          </cell>
        </row>
        <row r="344">
          <cell r="A344" t="str">
            <v>Сервелат Европейский в/к, в/с 0,38 кг.шт.термофор.пак  СПК</v>
          </cell>
          <cell r="D344">
            <v>84</v>
          </cell>
          <cell r="F344">
            <v>84</v>
          </cell>
        </row>
        <row r="345">
          <cell r="A345" t="str">
            <v>Сервелат Коньячный в/к 0,38 кг.шт термофор.пак  СПК</v>
          </cell>
          <cell r="D345">
            <v>137</v>
          </cell>
          <cell r="F345">
            <v>137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83</v>
          </cell>
          <cell r="F346">
            <v>83</v>
          </cell>
        </row>
        <row r="347">
          <cell r="A347" t="str">
            <v>Сервелат Финский в/к 0,38 кг.шт. термофор.пак.  СПК</v>
          </cell>
          <cell r="D347">
            <v>91</v>
          </cell>
          <cell r="F347">
            <v>91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37</v>
          </cell>
          <cell r="F348">
            <v>37</v>
          </cell>
        </row>
        <row r="349">
          <cell r="A349" t="str">
            <v>Сервелат Фирменный в/к 0,38 кг.шт. термофор.пак.  СПК</v>
          </cell>
          <cell r="D349">
            <v>7</v>
          </cell>
          <cell r="F349">
            <v>7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262</v>
          </cell>
          <cell r="F350">
            <v>262</v>
          </cell>
        </row>
        <row r="351">
          <cell r="A351" t="str">
            <v>Сибирская особая с/к 0,235 кг шт.  СПК</v>
          </cell>
          <cell r="D351">
            <v>293</v>
          </cell>
          <cell r="F351">
            <v>294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87.616</v>
          </cell>
          <cell r="F352">
            <v>87.616</v>
          </cell>
        </row>
        <row r="353">
          <cell r="A353" t="str">
            <v>Сосиски "Баварские" 0,36 кг.шт. вак.упак.  СПК</v>
          </cell>
          <cell r="D353">
            <v>9</v>
          </cell>
          <cell r="F353">
            <v>9</v>
          </cell>
        </row>
        <row r="354">
          <cell r="A354" t="str">
            <v>Сосиски "Молочные" 0,36 кг.шт. вак.упак.  СПК</v>
          </cell>
          <cell r="D354">
            <v>16</v>
          </cell>
          <cell r="F354">
            <v>16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21</v>
          </cell>
          <cell r="F355">
            <v>21</v>
          </cell>
        </row>
        <row r="356">
          <cell r="A356" t="str">
            <v>Сосиски Мусульманские "Просто выгодно" (в ср.защ.атм.)  СПК</v>
          </cell>
          <cell r="D356">
            <v>19</v>
          </cell>
          <cell r="F356">
            <v>19</v>
          </cell>
        </row>
        <row r="357">
          <cell r="A357" t="str">
            <v>Сосиски Хот-дог подкопченные (лоток с ср.защ.атм.)  СПК</v>
          </cell>
          <cell r="D357">
            <v>37</v>
          </cell>
          <cell r="F357">
            <v>37</v>
          </cell>
        </row>
        <row r="358">
          <cell r="A358" t="str">
            <v>Сочный мегачебурек ТМ Зареченские ВЕС ПОКОМ</v>
          </cell>
          <cell r="F358">
            <v>173.25</v>
          </cell>
        </row>
        <row r="359">
          <cell r="A359" t="str">
            <v>Сыр "Пармезан" 40% кусок 180 гр  ОСТАНКИНО</v>
          </cell>
          <cell r="D359">
            <v>48</v>
          </cell>
          <cell r="F359">
            <v>48</v>
          </cell>
        </row>
        <row r="360">
          <cell r="A360" t="str">
            <v>Сыр Боккончини копченый 40% 100 гр.  ОСТАНКИНО</v>
          </cell>
          <cell r="D360">
            <v>138</v>
          </cell>
          <cell r="F360">
            <v>138</v>
          </cell>
        </row>
        <row r="361">
          <cell r="A361" t="str">
            <v>Сыр колбасный копченый Папа Может 400 гр  ОСТАНКИНО</v>
          </cell>
          <cell r="D361">
            <v>19</v>
          </cell>
          <cell r="F361">
            <v>19</v>
          </cell>
        </row>
        <row r="362">
          <cell r="A362" t="str">
            <v>Сыр Останкино "Алтайский Gold" 50% вес  ОСТАНКИНО</v>
          </cell>
          <cell r="D362">
            <v>2.68</v>
          </cell>
          <cell r="F362">
            <v>2.68</v>
          </cell>
        </row>
        <row r="363">
          <cell r="A363" t="str">
            <v>Сыр ПАПА МОЖЕТ "Гауда Голд" 45% 180 г  ОСТАНКИНО</v>
          </cell>
          <cell r="D363">
            <v>555</v>
          </cell>
          <cell r="F363">
            <v>555</v>
          </cell>
        </row>
        <row r="364">
          <cell r="A364" t="str">
            <v>Сыр Папа Может "Гауда Голд", 45% брусок ВЕС ОСТАНКИНО</v>
          </cell>
          <cell r="D364">
            <v>2.38</v>
          </cell>
          <cell r="F364">
            <v>2.38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1234</v>
          </cell>
          <cell r="F365">
            <v>1234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42.6</v>
          </cell>
          <cell r="F366">
            <v>42.6</v>
          </cell>
        </row>
        <row r="367">
          <cell r="A367" t="str">
            <v>Сыр ПАПА МОЖЕТ "Министерский" 180гр, 45 %  ОСТАНКИНО</v>
          </cell>
          <cell r="D367">
            <v>139</v>
          </cell>
          <cell r="F367">
            <v>139</v>
          </cell>
        </row>
        <row r="368">
          <cell r="A368" t="str">
            <v>Сыр ПАПА МОЖЕТ "Папин завтрак" 180гр, 45 %  ОСТАНКИНО</v>
          </cell>
          <cell r="D368">
            <v>81</v>
          </cell>
          <cell r="F368">
            <v>81</v>
          </cell>
        </row>
        <row r="369">
          <cell r="A369" t="str">
            <v>Сыр ПАПА МОЖЕТ "Российский традиционный" 45% 180 г  ОСТАНКИНО</v>
          </cell>
          <cell r="D369">
            <v>1513</v>
          </cell>
          <cell r="F369">
            <v>1513</v>
          </cell>
        </row>
        <row r="370">
          <cell r="A370" t="str">
            <v>Сыр ПАПА МОЖЕТ "Тильзитер" 45% 180 г  ОСТАНКИНО</v>
          </cell>
          <cell r="D370">
            <v>327</v>
          </cell>
          <cell r="F370">
            <v>327</v>
          </cell>
        </row>
        <row r="371">
          <cell r="A371" t="str">
            <v>Сыр Папа Может "Тильзитер", 45% брусок ВЕС 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Тильзитер   45% вес      Останкино</v>
          </cell>
          <cell r="D372">
            <v>3.4140000000000001</v>
          </cell>
          <cell r="F372">
            <v>3.4140000000000001</v>
          </cell>
        </row>
        <row r="373">
          <cell r="A373" t="str">
            <v>Сыр плавленый Сливочный ж 45 % 180г ТМ Папа Может (16шт) ОСТАНКИНО</v>
          </cell>
          <cell r="D373">
            <v>77</v>
          </cell>
          <cell r="F373">
            <v>77</v>
          </cell>
        </row>
        <row r="374">
          <cell r="A374" t="str">
            <v>Сыр полутвердый "Гауда", 45%, ВЕС брус из блока 1/5  ОСТАНКИНО</v>
          </cell>
          <cell r="D374">
            <v>17.100000000000001</v>
          </cell>
          <cell r="F374">
            <v>17.100000000000001</v>
          </cell>
        </row>
        <row r="375">
          <cell r="A375" t="str">
            <v>Сыр полутвердый "Тильзитер" 45%, ВЕС брус ТМ "Папа может"  ОСТАНКИНО</v>
          </cell>
          <cell r="F375">
            <v>2.9860000000000002</v>
          </cell>
        </row>
        <row r="376">
          <cell r="A376" t="str">
            <v>Сыр Скаморца свежий 40% 100 гр.  ОСТАНКИНО</v>
          </cell>
          <cell r="D376">
            <v>150</v>
          </cell>
          <cell r="F376">
            <v>150</v>
          </cell>
        </row>
        <row r="377">
          <cell r="A377" t="str">
            <v>Сыр творожный с зеленью 60% Папа может 140 гр.  ОСТАНКИНО</v>
          </cell>
          <cell r="D377">
            <v>16</v>
          </cell>
          <cell r="F377">
            <v>16</v>
          </cell>
        </row>
        <row r="378">
          <cell r="A378" t="str">
            <v>Сыр тертый Три сыра Папа может 200 гр  ОСТАНКИНО</v>
          </cell>
          <cell r="D378">
            <v>1</v>
          </cell>
          <cell r="F378">
            <v>1</v>
          </cell>
        </row>
        <row r="379">
          <cell r="A379" t="str">
            <v>Сыр Чечил копченый 43% 100г/6шт ТМ Папа Может  ОСТАНКИНО</v>
          </cell>
          <cell r="D379">
            <v>200</v>
          </cell>
          <cell r="F379">
            <v>200</v>
          </cell>
        </row>
        <row r="380">
          <cell r="A380" t="str">
            <v>Сыр Чечил свежий 45% 100г/6шт ТМ Папа Может  ОСТАНКИНО</v>
          </cell>
          <cell r="D380">
            <v>138</v>
          </cell>
          <cell r="F380">
            <v>138</v>
          </cell>
        </row>
        <row r="381">
          <cell r="A381" t="str">
            <v>Сыч/Прод Коровино Российский 50% 200г СЗМЖ  ОСТАНКИНО</v>
          </cell>
          <cell r="D381">
            <v>110</v>
          </cell>
          <cell r="F381">
            <v>110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343</v>
          </cell>
          <cell r="F382">
            <v>343</v>
          </cell>
        </row>
        <row r="383">
          <cell r="A383" t="str">
            <v>Сыч/Прод Коровино Тильзитер 50% 200г СЗМЖ  ОСТАНКИНО</v>
          </cell>
          <cell r="D383">
            <v>231</v>
          </cell>
          <cell r="F383">
            <v>231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118.2</v>
          </cell>
          <cell r="F384">
            <v>118.2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30</v>
          </cell>
          <cell r="F385">
            <v>30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301</v>
          </cell>
          <cell r="F386">
            <v>301</v>
          </cell>
        </row>
        <row r="387">
          <cell r="A387" t="str">
            <v>Торо Неро с/в "Эликатессе" 140 гр.шт.  СПК</v>
          </cell>
          <cell r="D387">
            <v>140</v>
          </cell>
          <cell r="F387">
            <v>140</v>
          </cell>
        </row>
        <row r="388">
          <cell r="A388" t="str">
            <v>Уши свиные копченые к пиву 0,15кг нар. д/ф шт.  СПК</v>
          </cell>
          <cell r="D388">
            <v>26</v>
          </cell>
          <cell r="F388">
            <v>26</v>
          </cell>
        </row>
        <row r="389">
          <cell r="A389" t="str">
            <v>Фестивальная пора с/к 100 гр.шт.нар. (лоток с ср.защ.атм.)  СПК</v>
          </cell>
          <cell r="D389">
            <v>197</v>
          </cell>
          <cell r="F389">
            <v>197</v>
          </cell>
        </row>
        <row r="390">
          <cell r="A390" t="str">
            <v>Фестивальная пора с/к 235 гр.шт.  СПК</v>
          </cell>
          <cell r="D390">
            <v>581</v>
          </cell>
          <cell r="F390">
            <v>583</v>
          </cell>
        </row>
        <row r="391">
          <cell r="A391" t="str">
            <v>Фестивальная пора с/к термоус.пак  СПК</v>
          </cell>
          <cell r="D391">
            <v>92.1</v>
          </cell>
          <cell r="F391">
            <v>92.1</v>
          </cell>
        </row>
        <row r="392">
          <cell r="A392" t="str">
            <v>Фирменная с/к 200 гр. срез "Эликатессе" термоформ.пак.  СПК</v>
          </cell>
          <cell r="D392">
            <v>299</v>
          </cell>
          <cell r="F392">
            <v>299</v>
          </cell>
        </row>
        <row r="393">
          <cell r="A393" t="str">
            <v>Фуэт с/в "Эликатессе" 160 гр.шт.  СПК</v>
          </cell>
          <cell r="D393">
            <v>276</v>
          </cell>
          <cell r="F393">
            <v>278</v>
          </cell>
        </row>
        <row r="394">
          <cell r="A394" t="str">
            <v>Хинкали Классические ТМ Зареченские ВЕС ПОКОМ</v>
          </cell>
          <cell r="F394">
            <v>81</v>
          </cell>
        </row>
        <row r="395">
          <cell r="A395" t="str">
            <v>Хот-догстер ТМ Горячая штучка ТС Хот-Догстер флоу-пак 0,09 кг. ПОКОМ</v>
          </cell>
          <cell r="D395">
            <v>5</v>
          </cell>
          <cell r="F395">
            <v>613</v>
          </cell>
        </row>
        <row r="396">
          <cell r="A396" t="str">
            <v>Хотстеры с сыром 0,25кг ТМ Горячая штучка  ПОКОМ</v>
          </cell>
          <cell r="D396">
            <v>14</v>
          </cell>
          <cell r="F396">
            <v>565</v>
          </cell>
        </row>
        <row r="397">
          <cell r="A397" t="str">
            <v>Хотстеры ТМ Горячая штучка ТС Хотстеры 0,25 кг зам  ПОКОМ</v>
          </cell>
          <cell r="D397">
            <v>859</v>
          </cell>
          <cell r="F397">
            <v>2778</v>
          </cell>
        </row>
        <row r="398">
          <cell r="A398" t="str">
            <v>Хрустипай с ветчиной и сыром ТМ Горячая штучка флоу-пак 0,07 кг. ПОКОМ</v>
          </cell>
          <cell r="D398">
            <v>4</v>
          </cell>
          <cell r="F398">
            <v>254</v>
          </cell>
        </row>
        <row r="399">
          <cell r="A399" t="str">
            <v>Хрустипай спелая вишня ТМ Горячая штучка флоу-пак 0,07 кг. ПОКОМ</v>
          </cell>
          <cell r="D399">
            <v>17</v>
          </cell>
          <cell r="F399">
            <v>200</v>
          </cell>
        </row>
        <row r="400">
          <cell r="A400" t="str">
            <v>Хрустящие крылышки острые к пиву ТМ Горячая штучка 0,3кг зам  ПОКОМ</v>
          </cell>
          <cell r="D400">
            <v>5</v>
          </cell>
          <cell r="F400">
            <v>524</v>
          </cell>
        </row>
        <row r="401">
          <cell r="A401" t="str">
            <v>Хрустящие крылышки ТМ Горячая штучка 0,3 кг зам  ПОКОМ</v>
          </cell>
          <cell r="D401">
            <v>8</v>
          </cell>
          <cell r="F401">
            <v>647</v>
          </cell>
        </row>
        <row r="402">
          <cell r="A402" t="str">
            <v>Чебупай спелая вишня ТМ Горячая штучка 0,2 кг зам.  ПОКОМ</v>
          </cell>
          <cell r="F402">
            <v>8</v>
          </cell>
        </row>
        <row r="403">
          <cell r="A403" t="str">
            <v>Чебупели Foodgital 0,25кг ТМ Горячая штучка  ПОКОМ</v>
          </cell>
          <cell r="F403">
            <v>16</v>
          </cell>
        </row>
        <row r="404">
          <cell r="A404" t="str">
            <v>Чебупели Курочка гриль ТМ Горячая штучка, 0,3 кг зам  ПОКОМ</v>
          </cell>
          <cell r="D404">
            <v>3</v>
          </cell>
          <cell r="F404">
            <v>362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1220</v>
          </cell>
          <cell r="F405">
            <v>3029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1461</v>
          </cell>
          <cell r="F406">
            <v>5088</v>
          </cell>
        </row>
        <row r="407">
          <cell r="A407" t="str">
            <v>Чебуреки Мясные вес 2,7 кг ТМ Зареченские ВЕС ПОКОМ</v>
          </cell>
          <cell r="F407">
            <v>10.801</v>
          </cell>
        </row>
        <row r="408">
          <cell r="A408" t="str">
            <v>Чебуреки сочные ВЕС ТМ Зареченские  ПОКОМ</v>
          </cell>
          <cell r="D408">
            <v>20</v>
          </cell>
          <cell r="F408">
            <v>530.01</v>
          </cell>
        </row>
        <row r="409">
          <cell r="A409" t="str">
            <v>Шпикачки Русские (черева) (в ср.защ.атм.) "Высокий вкус"  СПК</v>
          </cell>
          <cell r="D409">
            <v>119.5</v>
          </cell>
          <cell r="F409">
            <v>119.5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106</v>
          </cell>
          <cell r="F410">
            <v>109</v>
          </cell>
        </row>
        <row r="411">
          <cell r="A411" t="str">
            <v>Юбилейная с/к 0,10 кг.шт. нарезка (лоток с ср.защ.атм.)  СПК</v>
          </cell>
          <cell r="D411">
            <v>21</v>
          </cell>
          <cell r="F411">
            <v>21</v>
          </cell>
        </row>
        <row r="412">
          <cell r="A412" t="str">
            <v>Юбилейная с/к 0,235 кг.шт.  СПК</v>
          </cell>
          <cell r="D412">
            <v>628</v>
          </cell>
          <cell r="F412">
            <v>630</v>
          </cell>
        </row>
        <row r="413">
          <cell r="A413" t="str">
            <v>Итого</v>
          </cell>
          <cell r="D413">
            <v>145365.78899999999</v>
          </cell>
          <cell r="F413">
            <v>293794.99599999998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21.12.2024 - 21.12.2024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84.194999999999993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62.16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338.94200000000001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437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84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D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55.048999999999999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790.74800000000005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35.533000000000001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189.596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62.689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36.685000000000002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41.518000000000001</v>
          </cell>
        </row>
        <row r="29">
          <cell r="A29" t="str">
            <v xml:space="preserve"> 240  Колбаса Салями охотничья, ВЕС. ПОКОМ</v>
          </cell>
          <cell r="D29">
            <v>5.2649999999999997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53.375</v>
          </cell>
        </row>
        <row r="31">
          <cell r="A31" t="str">
            <v xml:space="preserve"> 247  Сардельки Нежные, ВЕС.  ПОКОМ</v>
          </cell>
          <cell r="D31">
            <v>11.103999999999999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19.04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211.91900000000001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12.446999999999999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11.691000000000001</v>
          </cell>
        </row>
        <row r="36">
          <cell r="A36" t="str">
            <v xml:space="preserve"> 263  Шпикачки Стародворские, ВЕС.  ПОКОМ</v>
          </cell>
          <cell r="D36">
            <v>16.14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9.3049999999999997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11.488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13.641999999999999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358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240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533</v>
          </cell>
        </row>
        <row r="43">
          <cell r="A43" t="str">
            <v xml:space="preserve"> 283  Сосиски Сочинки, ВЕС, ТМ Стародворье ПОКОМ</v>
          </cell>
          <cell r="D43">
            <v>62.314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31.84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151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366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13.23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25.375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153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120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53.625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102.682</v>
          </cell>
        </row>
        <row r="56">
          <cell r="A56" t="str">
            <v xml:space="preserve"> 316  Колбаса Нежная ТМ Зареченские ВЕС  ПОКОМ</v>
          </cell>
          <cell r="D56">
            <v>13.518000000000001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422.61500000000001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311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515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153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159.78899999999999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44</v>
          </cell>
        </row>
        <row r="65">
          <cell r="A65" t="str">
            <v xml:space="preserve"> 335  Колбаса Сливушка ТМ Вязанка. ВЕС.  ПОКОМ </v>
          </cell>
          <cell r="D65">
            <v>29.957999999999998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386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333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56.088000000000001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42.435000000000002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84.78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54.12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119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20.49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142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68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44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460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1389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5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84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18.850000000000001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20.329999999999998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8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7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33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23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49.183999999999997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536.03200000000004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1309.566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366.678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31.863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18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1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1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4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7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2.19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0.73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95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75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97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51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1.38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62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12</v>
          </cell>
        </row>
        <row r="116">
          <cell r="A116" t="str">
            <v>1146 Ароматная с/к в/у ОСТАНКИНО</v>
          </cell>
          <cell r="D116">
            <v>1.4530000000000001</v>
          </cell>
        </row>
        <row r="117">
          <cell r="A117" t="str">
            <v>3215 ВЕТЧ.МЯСНАЯ Папа может п/о 0.4кг 8шт.    ОСТАНКИНО</v>
          </cell>
          <cell r="D117">
            <v>70</v>
          </cell>
        </row>
        <row r="118">
          <cell r="A118" t="str">
            <v>3684 ПРЕСИЖН с/к в/у 1/250 8шт.   ОСТАНКИНО</v>
          </cell>
          <cell r="D118">
            <v>14</v>
          </cell>
        </row>
        <row r="119">
          <cell r="A119" t="str">
            <v>4063 МЯСНАЯ Папа может вар п/о_Л   ОСТАНКИНО</v>
          </cell>
          <cell r="D119">
            <v>351.78899999999999</v>
          </cell>
        </row>
        <row r="120">
          <cell r="A120" t="str">
            <v>4117 ЭКСТРА Папа может с/к в/у_Л   ОСТАНКИНО</v>
          </cell>
          <cell r="D120">
            <v>8.9870000000000001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13.632</v>
          </cell>
        </row>
        <row r="122">
          <cell r="A122" t="str">
            <v>4691 ШЕЙКА КОПЧЕНАЯ к/в мл/к в/у 300*6  ОСТАНКИНО</v>
          </cell>
          <cell r="D122">
            <v>20</v>
          </cell>
        </row>
        <row r="123">
          <cell r="A123" t="str">
            <v>4786 КОЛБ.СНЭКИ Папа может в/к мгс 1/70_5  ОСТАНКИНО</v>
          </cell>
          <cell r="D123">
            <v>24</v>
          </cell>
        </row>
        <row r="124">
          <cell r="A124" t="str">
            <v>4813 ФИЛЕЙНАЯ Папа может вар п/о_Л   ОСТАНКИНО</v>
          </cell>
          <cell r="D124">
            <v>57.121000000000002</v>
          </cell>
        </row>
        <row r="125">
          <cell r="A125" t="str">
            <v>4993 САЛЯМИ ИТАЛЬЯНСКАЯ с/к в/у 1/250*8_120c ОСТАНКИНО</v>
          </cell>
          <cell r="D125">
            <v>73</v>
          </cell>
        </row>
        <row r="126">
          <cell r="A126" t="str">
            <v>5246 ДОКТОРСКАЯ ПРЕМИУМ вар б/о мгс_30с ОСТАНКИНО</v>
          </cell>
          <cell r="D126">
            <v>0.87</v>
          </cell>
        </row>
        <row r="127">
          <cell r="A127" t="str">
            <v>5341 СЕРВЕЛАТ ОХОТНИЧИЙ в/к в/у  ОСТАНКИНО</v>
          </cell>
          <cell r="D127">
            <v>69.852999999999994</v>
          </cell>
        </row>
        <row r="128">
          <cell r="A128" t="str">
            <v>5483 ЭКСТРА Папа может с/к в/у 1/250 8шт.   ОСТАНКИНО</v>
          </cell>
          <cell r="D128">
            <v>165</v>
          </cell>
        </row>
        <row r="129">
          <cell r="A129" t="str">
            <v>5533 СОЧНЫЕ сос п/о в/у 1/350 8шт_45с   ОСТАНКИНО</v>
          </cell>
          <cell r="D129">
            <v>62</v>
          </cell>
        </row>
        <row r="130">
          <cell r="A130" t="str">
            <v>5544 Сервелат Финский в/к в/у_45с НОВАЯ ОСТАНКИНО</v>
          </cell>
          <cell r="D130">
            <v>149.44900000000001</v>
          </cell>
        </row>
        <row r="131">
          <cell r="A131" t="str">
            <v>5679 САЛЯМИ ИТАЛЬЯНСКАЯ с/к в/у 1/150_60с ОСТАНКИНО</v>
          </cell>
          <cell r="D131">
            <v>28</v>
          </cell>
        </row>
        <row r="132">
          <cell r="A132" t="str">
            <v>5682 САЛЯМИ МЕЛКОЗЕРНЕНАЯ с/к в/у 1/120_60с   ОСТАНКИНО</v>
          </cell>
          <cell r="D132">
            <v>318</v>
          </cell>
        </row>
        <row r="133">
          <cell r="A133" t="str">
            <v>5698 СЫТНЫЕ Папа может сар б/о мгс 1*3_Маяк  ОСТАНКИНО</v>
          </cell>
          <cell r="D133">
            <v>24.978999999999999</v>
          </cell>
        </row>
        <row r="134">
          <cell r="A134" t="str">
            <v>5706 АРОМАТНАЯ Папа может с/к в/у 1/250 8шт.  ОСТАНКИНО</v>
          </cell>
          <cell r="D134">
            <v>177</v>
          </cell>
        </row>
        <row r="135">
          <cell r="A135" t="str">
            <v>5708 ПОСОЛЬСКАЯ Папа может с/к в/у ОСТАНКИНО</v>
          </cell>
          <cell r="D135">
            <v>14.499000000000001</v>
          </cell>
        </row>
        <row r="136">
          <cell r="A136" t="str">
            <v>5851 ЭКСТРА Папа может вар п/о   ОСТАНКИНО</v>
          </cell>
          <cell r="D136">
            <v>44.673999999999999</v>
          </cell>
        </row>
        <row r="137">
          <cell r="A137" t="str">
            <v>5931 ОХОТНИЧЬЯ Папа может с/к в/у 1/220 8шт.   ОСТАНКИНО</v>
          </cell>
          <cell r="D137">
            <v>238</v>
          </cell>
        </row>
        <row r="138">
          <cell r="A138" t="str">
            <v>6004 РАГУ СВИНОЕ 1кг 8шт.зам_120с ОСТАНКИНО</v>
          </cell>
          <cell r="D138">
            <v>24</v>
          </cell>
        </row>
        <row r="139">
          <cell r="A139" t="str">
            <v>6158 ВРЕМЯ ОЛИВЬЕ Папа может вар п/о 0.4кг   ОСТАНКИНО</v>
          </cell>
          <cell r="D139">
            <v>468</v>
          </cell>
        </row>
        <row r="140">
          <cell r="A140" t="str">
            <v>6159 ВРЕМЯ ОЛИВЬЕ.Папа может вар п/о ОСТАНКИНО</v>
          </cell>
          <cell r="D140">
            <v>1.34</v>
          </cell>
        </row>
        <row r="141">
          <cell r="A141" t="str">
            <v>6200 ГРУДИНКА ПРЕМИУМ к/в мл/к в/у 0.3кг  ОСТАНКИНО</v>
          </cell>
          <cell r="D141">
            <v>74</v>
          </cell>
        </row>
        <row r="142">
          <cell r="A142" t="str">
            <v>6201 ГРУДИНКА ПРЕМИУМ к/в с/н в/у 1/150 8 шт ОСТАНКИНО</v>
          </cell>
          <cell r="D142">
            <v>18</v>
          </cell>
        </row>
        <row r="143">
          <cell r="A143" t="str">
            <v>6206 СВИНИНА ПО-ДОМАШНЕМУ к/в мл/к в/у 0.3кг  ОСТАНКИНО</v>
          </cell>
          <cell r="D143">
            <v>117</v>
          </cell>
        </row>
        <row r="144">
          <cell r="A144" t="str">
            <v>6221 НЕАПОЛИТАНСКИЙ ДУЭТ с/к с/н мгс 1/90  ОСТАНКИНО</v>
          </cell>
          <cell r="D144">
            <v>67</v>
          </cell>
        </row>
        <row r="145">
          <cell r="A145" t="str">
            <v>6222 ИТАЛЬЯНСКОЕ АССОРТИ с/в с/н мгс 1/90 ОСТАНКИНО</v>
          </cell>
          <cell r="D145">
            <v>47</v>
          </cell>
        </row>
        <row r="146">
          <cell r="A146" t="str">
            <v>6228 МЯСНОЕ АССОРТИ к/з с/н мгс 1/90 10шт.  ОСТАНКИНО</v>
          </cell>
          <cell r="D146">
            <v>101</v>
          </cell>
        </row>
        <row r="147">
          <cell r="A147" t="str">
            <v>6247 ДОМАШНЯЯ Папа может вар п/о 0,4кг 8шт.  ОСТАНКИНО</v>
          </cell>
          <cell r="D147">
            <v>28</v>
          </cell>
        </row>
        <row r="148">
          <cell r="A148" t="str">
            <v>6268 ГОВЯЖЬЯ Папа может вар п/о 0,4кг 8 шт.  ОСТАНКИНО</v>
          </cell>
          <cell r="D148">
            <v>53</v>
          </cell>
        </row>
        <row r="149">
          <cell r="A149" t="str">
            <v>6279 КОРЕЙКА ПО-ОСТ.к/в в/с с/н в/у 1/150_45с  ОСТАНКИНО</v>
          </cell>
          <cell r="D149">
            <v>29</v>
          </cell>
        </row>
        <row r="150">
          <cell r="A150" t="str">
            <v>6303 МЯСНЫЕ Папа может сос п/о мгс 1.5*3  ОСТАНКИНО</v>
          </cell>
          <cell r="D150">
            <v>57.517000000000003</v>
          </cell>
        </row>
        <row r="151">
          <cell r="A151" t="str">
            <v>6324 ДОКТОРСКАЯ ГОСТ вар п/о 0.4кг 8шт.  ОСТАНКИНО</v>
          </cell>
          <cell r="D151">
            <v>87</v>
          </cell>
        </row>
        <row r="152">
          <cell r="A152" t="str">
            <v>6325 ДОКТОРСКАЯ ПРЕМИУМ вар п/о 0.4кг 8шт.  ОСТАНКИНО</v>
          </cell>
          <cell r="D152">
            <v>104</v>
          </cell>
        </row>
        <row r="153">
          <cell r="A153" t="str">
            <v>6333 МЯСНАЯ Папа может вар п/о 0.4кг 8шт.  ОСТАНКИНО</v>
          </cell>
          <cell r="D153">
            <v>991</v>
          </cell>
        </row>
        <row r="154">
          <cell r="A154" t="str">
            <v>6340 ДОМАШНИЙ РЕЦЕПТ Коровино 0.5кг 8шт.  ОСТАНКИНО</v>
          </cell>
          <cell r="D154">
            <v>185</v>
          </cell>
        </row>
        <row r="155">
          <cell r="A155" t="str">
            <v>6341 ДОМАШНИЙ РЕЦЕПТ СО ШПИКОМ Коровино 0.5кг  ОСТАНКИНО</v>
          </cell>
          <cell r="D155">
            <v>-1</v>
          </cell>
        </row>
        <row r="156">
          <cell r="A156" t="str">
            <v>6353 ЭКСТРА Папа может вар п/о 0.4кг 8шт.  ОСТАНКИНО</v>
          </cell>
          <cell r="D156">
            <v>383</v>
          </cell>
        </row>
        <row r="157">
          <cell r="A157" t="str">
            <v>6392 ФИЛЕЙНАЯ Папа может вар п/о 0.4кг. ОСТАНКИНО</v>
          </cell>
          <cell r="D157">
            <v>916</v>
          </cell>
        </row>
        <row r="158">
          <cell r="A158" t="str">
            <v>6415 БАЛЫКОВАЯ Коровино п/к в/у 0.84кг 6шт.  ОСТАНКИНО</v>
          </cell>
          <cell r="D158">
            <v>7</v>
          </cell>
        </row>
        <row r="159">
          <cell r="A159" t="str">
            <v>6426 КЛАССИЧЕСКАЯ ПМ вар п/о 0.3кг 8шт.  ОСТАНКИНО</v>
          </cell>
          <cell r="D159">
            <v>395</v>
          </cell>
        </row>
        <row r="160">
          <cell r="A160" t="str">
            <v>6448 СВИНИНА МАДЕРА с/к с/н в/у 1/100 10шт.   ОСТАНКИНО</v>
          </cell>
          <cell r="D160">
            <v>63</v>
          </cell>
        </row>
        <row r="161">
          <cell r="A161" t="str">
            <v>6453 ЭКСТРА Папа может с/к с/н в/у 1/100 14шт.   ОСТАНКИНО</v>
          </cell>
          <cell r="D161">
            <v>325</v>
          </cell>
        </row>
        <row r="162">
          <cell r="A162" t="str">
            <v>6454 АРОМАТНАЯ с/к с/н в/у 1/100 14шт.  ОСТАНКИНО</v>
          </cell>
          <cell r="D162">
            <v>282</v>
          </cell>
        </row>
        <row r="163">
          <cell r="A163" t="str">
            <v>6459 СЕРВЕЛАТ ШВЕЙЦАРСК. в/к с/н в/у 1/100*10  ОСТАНКИНО</v>
          </cell>
          <cell r="D163">
            <v>31</v>
          </cell>
        </row>
        <row r="164">
          <cell r="A164" t="str">
            <v>6470 ВЕТЧ.МРАМОРНАЯ в/у_45с  ОСТАНКИНО</v>
          </cell>
          <cell r="D164">
            <v>22.85</v>
          </cell>
        </row>
        <row r="165">
          <cell r="A165" t="str">
            <v>6492 ШПИК С ЧЕСНОК.И ПЕРЦЕМ к/в в/у 0.3кг_45c  ОСТАНКИНО</v>
          </cell>
          <cell r="D165">
            <v>25</v>
          </cell>
        </row>
        <row r="166">
          <cell r="A166" t="str">
            <v>6495 ВЕТЧ.МРАМОРНАЯ в/у срез 0.3кг 6шт_45с  ОСТАНКИНО</v>
          </cell>
          <cell r="D166">
            <v>84</v>
          </cell>
        </row>
        <row r="167">
          <cell r="A167" t="str">
            <v>6527 ШПИКАЧКИ СОЧНЫЕ ПМ сар б/о мгс 1*3 45с ОСТАНКИНО</v>
          </cell>
          <cell r="D167">
            <v>71.323999999999998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</row>
        <row r="169">
          <cell r="A169" t="str">
            <v>6609 С ГОВЯДИНОЙ ПМ сар б/о мгс 0.4кг_45с ОСТАНКИНО</v>
          </cell>
          <cell r="D169">
            <v>8</v>
          </cell>
        </row>
        <row r="170">
          <cell r="A170" t="str">
            <v>6653 ШПИКАЧКИ СОЧНЫЕ С БЕКОНОМ п/о мгс 0.3кг. ОСТАНКИНО</v>
          </cell>
          <cell r="D170">
            <v>14</v>
          </cell>
        </row>
        <row r="171">
          <cell r="A171" t="str">
            <v>6666 БОЯНСКАЯ Папа может п/к в/у 0,28кг 8 шт. ОСТАНКИНО</v>
          </cell>
          <cell r="D171">
            <v>220</v>
          </cell>
        </row>
        <row r="172">
          <cell r="A172" t="str">
            <v>6683 СЕРВЕЛАТ ЗЕРНИСТЫЙ ПМ в/к в/у 0,35кг  ОСТАНКИНО</v>
          </cell>
          <cell r="D172">
            <v>478</v>
          </cell>
        </row>
        <row r="173">
          <cell r="A173" t="str">
            <v>6684 СЕРВЕЛАТ КАРЕЛЬСКИЙ ПМ в/к в/у 0.28кг  ОСТАНКИНО</v>
          </cell>
          <cell r="D173">
            <v>399</v>
          </cell>
        </row>
        <row r="174">
          <cell r="A174" t="str">
            <v>6689 СЕРВЕЛАТ ОХОТНИЧИЙ ПМ в/к в/у 0,35кг 8шт  ОСТАНКИНО</v>
          </cell>
          <cell r="D174">
            <v>611</v>
          </cell>
        </row>
        <row r="175">
          <cell r="A175" t="str">
            <v>6697 СЕРВЕЛАТ ФИНСКИЙ ПМ в/к в/у 0,35кг 8шт.  ОСТАНКИНО</v>
          </cell>
          <cell r="D175">
            <v>1045</v>
          </cell>
        </row>
        <row r="176">
          <cell r="A176" t="str">
            <v>6713 СОЧНЫЙ ГРИЛЬ ПМ сос п/о мгс 0.41кг 8шт.  ОСТАНКИНО</v>
          </cell>
          <cell r="D176">
            <v>248</v>
          </cell>
        </row>
        <row r="177">
          <cell r="A177" t="str">
            <v>6722 СОЧНЫЕ ПМ сос п/о мгс 0,41кг 10шт.  ОСТАНКИНО</v>
          </cell>
          <cell r="D177">
            <v>1557</v>
          </cell>
        </row>
        <row r="178">
          <cell r="A178" t="str">
            <v>6726 СЛИВОЧНЫЕ ПМ сос п/о мгс 0.41кг 10шт.  ОСТАНКИНО</v>
          </cell>
          <cell r="D178">
            <v>462</v>
          </cell>
        </row>
        <row r="179">
          <cell r="A179" t="str">
            <v>6747 РУССКАЯ ПРЕМИУМ ПМ вар ф/о в/у  ОСТАНКИНО</v>
          </cell>
          <cell r="D179">
            <v>3.0350000000000001</v>
          </cell>
        </row>
        <row r="180">
          <cell r="A180" t="str">
            <v>6762 СЛИВОЧНЫЕ сос ц/о мгс 0.41кг 8шт.  ОСТАНКИНО</v>
          </cell>
          <cell r="D180">
            <v>52</v>
          </cell>
        </row>
        <row r="181">
          <cell r="A181" t="str">
            <v>6765 РУБЛЕНЫЕ сос ц/о мгс 0.36кг 6шт.  ОСТАНКИНО</v>
          </cell>
          <cell r="D181">
            <v>130</v>
          </cell>
        </row>
        <row r="182">
          <cell r="A182" t="str">
            <v>6767 РУБЛЕНЫЕ сос ц/о мгс 1*4  ОСТАНКИНО</v>
          </cell>
          <cell r="D182">
            <v>6.28</v>
          </cell>
        </row>
        <row r="183">
          <cell r="A183" t="str">
            <v>6768 С СЫРОМ сос ц/о мгс 0.41кг 6шт.  ОСТАНКИНО</v>
          </cell>
          <cell r="D183">
            <v>32</v>
          </cell>
        </row>
        <row r="184">
          <cell r="A184" t="str">
            <v>6773 САЛЯМИ Папа может п/к в/у 0,28кг 8шт.  ОСТАНКИНО</v>
          </cell>
          <cell r="D184">
            <v>149</v>
          </cell>
        </row>
        <row r="185">
          <cell r="A185" t="str">
            <v>6777 МЯСНЫЕ С ГОВЯДИНОЙ ПМ сос п/о мгс 0.4кг  ОСТАНКИНО</v>
          </cell>
          <cell r="D185">
            <v>329</v>
          </cell>
        </row>
        <row r="186">
          <cell r="A186" t="str">
            <v>6785 ВЕНСКАЯ САЛЯМИ п/к в/у 0.33кг 8шт.  ОСТАНКИНО</v>
          </cell>
          <cell r="D186">
            <v>98</v>
          </cell>
        </row>
        <row r="187">
          <cell r="A187" t="str">
            <v>6787 СЕРВЕЛАТ КРЕМЛЕВСКИЙ в/к в/у 0,33кг 8шт.  ОСТАНКИНО</v>
          </cell>
          <cell r="D187">
            <v>51</v>
          </cell>
        </row>
        <row r="188">
          <cell r="A188" t="str">
            <v>6791 СЕРВЕЛАТ ПРЕМИУМ в/к в/у 0,33кг 8шт.  ОСТАНКИНО</v>
          </cell>
          <cell r="D188">
            <v>48</v>
          </cell>
        </row>
        <row r="189">
          <cell r="A189" t="str">
            <v>6793 БАЛЫКОВАЯ в/к в/у 0,33кг 8шт.  ОСТАНКИНО</v>
          </cell>
          <cell r="D189">
            <v>124</v>
          </cell>
        </row>
        <row r="190">
          <cell r="A190" t="str">
            <v>6795 ОСТАНКИНСКАЯ в/к в/у 0,33кг 8шт.  ОСТАНКИНО</v>
          </cell>
          <cell r="D190">
            <v>14</v>
          </cell>
        </row>
        <row r="191">
          <cell r="A191" t="str">
            <v>6801 ОСТАНКИНСКАЯ вар п/о 0.4кг 8шт.  ОСТАНКИНО</v>
          </cell>
          <cell r="D191">
            <v>16</v>
          </cell>
        </row>
        <row r="192">
          <cell r="A192" t="str">
            <v>6807 СЕРВЕЛАТ ЕВРОПЕЙСКИЙ в/к в/у 0,33кг 8шт.  ОСТАНКИНО</v>
          </cell>
          <cell r="D192">
            <v>11</v>
          </cell>
        </row>
        <row r="193">
          <cell r="A193" t="str">
            <v>6829 МОЛОЧНЫЕ КЛАССИЧЕСКИЕ сос п/о мгс 2*4_С  ОСТАНКИНО</v>
          </cell>
          <cell r="D193">
            <v>30.766999999999999</v>
          </cell>
        </row>
        <row r="194">
          <cell r="A194" t="str">
            <v>6837 ФИЛЕЙНЫЕ Папа Может сос ц/о мгс 0.4кг  ОСТАНКИНО</v>
          </cell>
          <cell r="D194">
            <v>137</v>
          </cell>
        </row>
        <row r="195">
          <cell r="A195" t="str">
            <v>6842 ДЫМОВИЦА ИЗ ОКОРОКА к/в мл/к в/у 0,3кг  ОСТАНКИНО</v>
          </cell>
          <cell r="D195">
            <v>27</v>
          </cell>
        </row>
        <row r="196">
          <cell r="A196" t="str">
            <v>6852 МОЛОЧНЫЕ ПРЕМИУМ ПМ сос п/о в/ у 1/350  ОСТАНКИНО</v>
          </cell>
          <cell r="D196">
            <v>431</v>
          </cell>
        </row>
        <row r="197">
          <cell r="A197" t="str">
            <v>6854 МОЛОЧНЫЕ ПРЕМИУМ ПМ сос п/о мгс 0.6кг  ОСТАНКИНО</v>
          </cell>
          <cell r="D197">
            <v>36</v>
          </cell>
        </row>
        <row r="198">
          <cell r="A198" t="str">
            <v>6861 ДОМАШНИЙ РЕЦЕПТ Коровино вар п/о  ОСТАНКИНО</v>
          </cell>
          <cell r="D198">
            <v>39.494999999999997</v>
          </cell>
        </row>
        <row r="199">
          <cell r="A199" t="str">
            <v>6862 ДОМАШНИЙ РЕЦЕПТ СО ШПИК. Коровино вар п/о  ОСТАНКИНО</v>
          </cell>
          <cell r="D199">
            <v>9.8309999999999995</v>
          </cell>
        </row>
        <row r="200">
          <cell r="A200" t="str">
            <v>6866 ВЕТЧ.НЕЖНАЯ Коровино п/о_Маяк  ОСТАНКИНО</v>
          </cell>
          <cell r="D200">
            <v>27.27</v>
          </cell>
        </row>
        <row r="201">
          <cell r="A201" t="str">
            <v>6869 С ГОВЯДИНОЙ СН сос п/о мгс 1кг 6шт.  ОСТАНКИНО</v>
          </cell>
          <cell r="D201">
            <v>31</v>
          </cell>
        </row>
        <row r="202">
          <cell r="A202" t="str">
            <v>6909 ДЛЯ ДЕТЕЙ сос п/о мгс 0.33кг 8шт.  ОСТАНКИНО</v>
          </cell>
          <cell r="D202">
            <v>85</v>
          </cell>
        </row>
        <row r="203">
          <cell r="A203" t="str">
            <v>6919 БЕКОН с/к с/н в/у 1/180 10шт.  ОСТАНКИНО</v>
          </cell>
          <cell r="D203">
            <v>65</v>
          </cell>
        </row>
        <row r="204">
          <cell r="A204" t="str">
            <v>6921 БЕКОН Папа может с/к с/н в/у 1/140 10шт  ОСТАНКИНО</v>
          </cell>
          <cell r="D204">
            <v>171</v>
          </cell>
        </row>
        <row r="205">
          <cell r="A205" t="str">
            <v>6948 МОЛОЧНЫЕ ПРЕМИУМ.ПМ сос п/о мгс 1,5*4 Останкино</v>
          </cell>
          <cell r="D205">
            <v>29.175000000000001</v>
          </cell>
        </row>
        <row r="206">
          <cell r="A206" t="str">
            <v>6951 СЛИВОЧНЫЕ Папа может сос п/о мгс 1.5*4  ОСТАНКИНО</v>
          </cell>
          <cell r="D206">
            <v>42.201999999999998</v>
          </cell>
        </row>
        <row r="207">
          <cell r="A207" t="str">
            <v>6955 СОЧНЫЕ Папа может сос п/о мгс1.5*4_А Останкино</v>
          </cell>
          <cell r="D207">
            <v>547.327</v>
          </cell>
        </row>
        <row r="208">
          <cell r="A208" t="str">
            <v>7045 БЕКОН Папа может с/к с/н в/у 1/250 7 шт ОСТАНКИНО</v>
          </cell>
          <cell r="D208">
            <v>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37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35</v>
          </cell>
        </row>
        <row r="211">
          <cell r="A211" t="str">
            <v>БОНУС ДОМАШНИЙ РЕЦЕПТ Коровино 0.5кг 8шт. (6305)</v>
          </cell>
          <cell r="D211">
            <v>2</v>
          </cell>
        </row>
        <row r="212">
          <cell r="A212" t="str">
            <v>БОНУС ДОМАШНИЙ РЕЦЕПТ Коровино вар п/о (5324)</v>
          </cell>
          <cell r="D212">
            <v>3.8540000000000001</v>
          </cell>
        </row>
        <row r="213">
          <cell r="A213" t="str">
            <v>БОНУС СОЧНЫЕ Папа может сос п/о мгс 1.5*4 (6954)  ОСТАНКИНО</v>
          </cell>
          <cell r="D213">
            <v>21.646000000000001</v>
          </cell>
        </row>
        <row r="214">
          <cell r="A214" t="str">
            <v>БОНУС СОЧНЫЕ сос п/о мгс 0.41кг_UZ (6087)  ОСТАНКИНО</v>
          </cell>
          <cell r="D214">
            <v>30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169.78100000000001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187</v>
          </cell>
        </row>
        <row r="217">
          <cell r="A217" t="str">
            <v>БОНУС_Колбаса вареная Филейская ТМ Вязанка. ВЕС  ПОКОМ</v>
          </cell>
          <cell r="D217">
            <v>50.137999999999998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52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13.5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64</v>
          </cell>
        </row>
        <row r="221">
          <cell r="A221" t="str">
            <v>Бутербродная вареная 0,47 кг шт.  СПК</v>
          </cell>
          <cell r="D221">
            <v>4</v>
          </cell>
        </row>
        <row r="222">
          <cell r="A222" t="str">
            <v>Вацлавская п/к (черева) 390 гр.шт. термоус.пак  СПК</v>
          </cell>
          <cell r="D222">
            <v>2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75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312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226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4</v>
          </cell>
        </row>
        <row r="227">
          <cell r="A227" t="str">
            <v>Гуцульская с/к "КолбасГрад" 160 гр.шт. термоус. пак  СПК</v>
          </cell>
          <cell r="D227">
            <v>9</v>
          </cell>
        </row>
        <row r="228">
          <cell r="A228" t="str">
            <v>Докторская вареная в/с 0,47 кг шт.  СПК</v>
          </cell>
          <cell r="D228">
            <v>10</v>
          </cell>
        </row>
        <row r="229">
          <cell r="A229" t="str">
            <v>ЖАР-ладушки с клубникой и вишней ТМ Стародворье 0,2 кг ПОКОМ</v>
          </cell>
          <cell r="D229">
            <v>5</v>
          </cell>
        </row>
        <row r="230">
          <cell r="A230" t="str">
            <v>ЖАР-ладушки с мясом 0,2кг ТМ Стародворье  ПОКОМ</v>
          </cell>
          <cell r="D230">
            <v>28</v>
          </cell>
        </row>
        <row r="231">
          <cell r="A231" t="str">
            <v>ЖАР-ладушки с яблоком и грушей ТМ Стародворье 0,2 кг. ПОКОМ</v>
          </cell>
          <cell r="D231">
            <v>2</v>
          </cell>
        </row>
        <row r="232">
          <cell r="A232" t="str">
            <v>Классическая с/к 80 гр.шт.нар. (лоток с ср.защ.атм.)  СПК</v>
          </cell>
          <cell r="D232">
            <v>5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127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141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23</v>
          </cell>
        </row>
        <row r="236">
          <cell r="A236" t="str">
            <v>Круггетсы с сырным соусом ТМ Горячая штучка 0,25 кг зам  ПОКОМ</v>
          </cell>
          <cell r="D236">
            <v>82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133</v>
          </cell>
        </row>
        <row r="238">
          <cell r="A238" t="str">
            <v>Ливерная Печеночная "Просто выгодно" 0,3 кг.шт.  СПК</v>
          </cell>
          <cell r="D238">
            <v>2</v>
          </cell>
        </row>
        <row r="239">
          <cell r="A239" t="str">
            <v>Любительская вареная термоус.пак. "Высокий вкус"  СПК</v>
          </cell>
          <cell r="D239">
            <v>11.266999999999999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33.301000000000002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21</v>
          </cell>
        </row>
        <row r="243">
          <cell r="A243" t="str">
            <v>Мусульманская п/к "Просто выгодно" термофор.пак.  СПК</v>
          </cell>
          <cell r="D243">
            <v>0.998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481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291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346</v>
          </cell>
        </row>
        <row r="247">
          <cell r="A247" t="str">
            <v>Наггетсы с куриным филе и сыром ТМ Вязанка 0,25 кг ПОКОМ</v>
          </cell>
          <cell r="D247">
            <v>97</v>
          </cell>
        </row>
        <row r="248">
          <cell r="A248" t="str">
            <v>Наггетсы Хрустящие 0,3кг ТМ Зареченские  ПОКОМ</v>
          </cell>
          <cell r="D248">
            <v>8</v>
          </cell>
        </row>
        <row r="249">
          <cell r="A249" t="str">
            <v>Наггетсы Хрустящие ТМ Зареченские. ВЕС ПОКОМ</v>
          </cell>
          <cell r="D249">
            <v>72</v>
          </cell>
        </row>
        <row r="250">
          <cell r="A250" t="str">
            <v>Оригинальная с перцем с/к  СПК</v>
          </cell>
          <cell r="D250">
            <v>48.128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43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14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10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91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26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87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16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16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93</v>
          </cell>
        </row>
        <row r="261">
          <cell r="A261" t="str">
            <v>Пельмени Бульмени по-сибирски с говядиной и свининой ТМ Горячая штучка 0,8 кг ПОКОМ</v>
          </cell>
          <cell r="D261">
            <v>120</v>
          </cell>
        </row>
        <row r="262">
          <cell r="A262" t="str">
            <v>Пельмени Бульмени с говядиной и свининой Горячая шт. 0,9 кг  ПОКОМ</v>
          </cell>
          <cell r="D262">
            <v>2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29.3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185</v>
          </cell>
        </row>
        <row r="265">
          <cell r="A265" t="str">
            <v>Пельмени Бульмени с говядиной и свининой ТМ Горячая штучка. флоу-пак сфера 0,4 кг ПОКОМ</v>
          </cell>
          <cell r="D265">
            <v>131</v>
          </cell>
        </row>
        <row r="266">
          <cell r="A266" t="str">
            <v>Пельмени Бульмени с говядиной и свининой ТМ Горячая штучка. флоу-пак сфера 0,7 кг ПОКОМ</v>
          </cell>
          <cell r="D266">
            <v>242</v>
          </cell>
        </row>
        <row r="267">
          <cell r="A267" t="str">
            <v>Пельмени Бульмени со сливочным маслом ТМ Горячая штучка. флоу-пак сфера 0,4 кг. ПОКОМ</v>
          </cell>
          <cell r="D267">
            <v>206</v>
          </cell>
        </row>
        <row r="268">
          <cell r="A268" t="str">
            <v>Пельмени Бульмени со сливочным маслом ТМ Горячая штучка.флоу-пак сфера 0,7 кг. ПОКОМ</v>
          </cell>
          <cell r="D268">
            <v>424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11</v>
          </cell>
        </row>
        <row r="270">
          <cell r="A270" t="str">
            <v>Пельмени Медвежьи ушки с фермерскими сливками 0,7кг  ПОКОМ</v>
          </cell>
          <cell r="D270">
            <v>24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16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12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206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48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25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116</v>
          </cell>
        </row>
        <row r="277">
          <cell r="A277" t="str">
            <v>Пельмени Сочные сфера 0,8 кг ТМ Стародворье  ПОКОМ</v>
          </cell>
          <cell r="D277">
            <v>16</v>
          </cell>
        </row>
        <row r="278">
          <cell r="A278" t="str">
            <v>Пельмени Татарские 0,4кг ТМ Особый рецепт  ПОКОМ</v>
          </cell>
          <cell r="D278">
            <v>3</v>
          </cell>
        </row>
        <row r="279">
          <cell r="A279" t="str">
            <v>Пирожки с мясом 3,7кг ВЕС ТМ Зареченские  ПОКОМ</v>
          </cell>
          <cell r="D279">
            <v>14.8</v>
          </cell>
        </row>
        <row r="280">
          <cell r="A280" t="str">
            <v>Пирожки с яблоком и грушей ВЕС ТМ Зареченские  ПОКОМ</v>
          </cell>
          <cell r="D280">
            <v>3.7</v>
          </cell>
        </row>
        <row r="281">
          <cell r="A281" t="str">
            <v>Покровская вареная 0,47 кг шт.  СПК</v>
          </cell>
          <cell r="D281">
            <v>2</v>
          </cell>
        </row>
        <row r="282">
          <cell r="A282" t="str">
            <v>ПолуКоп п/к 250 гр.шт. термоформ.пак.  СПК</v>
          </cell>
          <cell r="D282">
            <v>3</v>
          </cell>
        </row>
        <row r="283">
          <cell r="A283" t="str">
            <v>Ричеза с/к 230 гр.шт.  СПК</v>
          </cell>
          <cell r="D283">
            <v>41</v>
          </cell>
        </row>
        <row r="284">
          <cell r="A284" t="str">
            <v>Сальчетти с/к 230 гр.шт.  СПК</v>
          </cell>
          <cell r="D284">
            <v>60</v>
          </cell>
        </row>
        <row r="285">
          <cell r="A285" t="str">
            <v>Сальчичон с/к 200 гр. срез "Эликатессе" термоформ.пак.  СПК</v>
          </cell>
          <cell r="D285">
            <v>9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33</v>
          </cell>
        </row>
        <row r="287">
          <cell r="A287" t="str">
            <v>Салями с/к 100 гр.шт.нар. (лоток с ср.защ.атм.)  СПК</v>
          </cell>
          <cell r="D287">
            <v>5</v>
          </cell>
        </row>
        <row r="288">
          <cell r="A288" t="str">
            <v>Салями Трюфель с/в "Эликатессе" 0,16 кг.шт.  СПК</v>
          </cell>
          <cell r="D288">
            <v>25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17.881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5.1950000000000003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3</v>
          </cell>
        </row>
        <row r="292">
          <cell r="A292" t="str">
            <v>Сервелат Финский в/к 0,38 кг.шт. термофор.пак.  СПК</v>
          </cell>
          <cell r="D292">
            <v>1</v>
          </cell>
        </row>
        <row r="293">
          <cell r="A293" t="str">
            <v>Сервелат Фирменный в/к 0,38 кг.шт. термофор.пак.  СПК</v>
          </cell>
          <cell r="D293">
            <v>2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60</v>
          </cell>
        </row>
        <row r="295">
          <cell r="A295" t="str">
            <v>Сибирская особая с/к 0,235 кг шт.  СПК</v>
          </cell>
          <cell r="D295">
            <v>43</v>
          </cell>
        </row>
        <row r="296">
          <cell r="A296" t="str">
            <v>Сосиски Мини (коллаген) (лоток с ср.защ.атм.) (для ХОРЕКА)  СПК</v>
          </cell>
          <cell r="D296">
            <v>6.9260000000000002</v>
          </cell>
        </row>
        <row r="297">
          <cell r="A297" t="str">
            <v>Сосиски Хот-дог подкопченные (лоток с ср.защ.атм.)  СПК</v>
          </cell>
          <cell r="D297">
            <v>0.6</v>
          </cell>
        </row>
        <row r="298">
          <cell r="A298" t="str">
            <v>Сочный мегачебурек ТМ Зареченские ВЕС ПОКОМ</v>
          </cell>
          <cell r="D298">
            <v>17.920000000000002</v>
          </cell>
        </row>
        <row r="299">
          <cell r="A299" t="str">
            <v>Фестивальная пора с/к 100 гр.шт.нар. (лоток с ср.защ.атм.)  СПК</v>
          </cell>
          <cell r="D299">
            <v>37</v>
          </cell>
        </row>
        <row r="300">
          <cell r="A300" t="str">
            <v>Фестивальная пора с/к 235 гр.шт.  СПК</v>
          </cell>
          <cell r="D300">
            <v>111</v>
          </cell>
        </row>
        <row r="301">
          <cell r="A301" t="str">
            <v>Фестивальная пора с/к термоус.пак  СПК</v>
          </cell>
          <cell r="D301">
            <v>15.586</v>
          </cell>
        </row>
        <row r="302">
          <cell r="A302" t="str">
            <v>Фуэт с/в "Эликатессе" 160 гр.шт.  СПК</v>
          </cell>
          <cell r="D302">
            <v>47</v>
          </cell>
        </row>
        <row r="303">
          <cell r="A303" t="str">
            <v>Хинкали Классические ТМ Зареченские ВЕС ПОКОМ</v>
          </cell>
          <cell r="D303">
            <v>20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44</v>
          </cell>
        </row>
        <row r="305">
          <cell r="A305" t="str">
            <v>Хотстеры с сыром 0,25кг ТМ Горячая штучка  ПОКОМ</v>
          </cell>
          <cell r="D305">
            <v>69</v>
          </cell>
        </row>
        <row r="306">
          <cell r="A306" t="str">
            <v>Хотстеры ТМ Горячая штучка ТС Хотстеры 0,25 кг зам  ПОКОМ</v>
          </cell>
          <cell r="D306">
            <v>233</v>
          </cell>
        </row>
        <row r="307">
          <cell r="A307" t="str">
            <v>Хрустипай с ветчиной и сыром ТМ Горячая штучка флоу-пак 0,07 кг. ПОКОМ</v>
          </cell>
          <cell r="D307">
            <v>115</v>
          </cell>
        </row>
        <row r="308">
          <cell r="A308" t="str">
            <v>Хрустипай спелая вишня ТМ Горячая штучка флоу-пак 0,07 кг. ПОКОМ</v>
          </cell>
          <cell r="D308">
            <v>80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78</v>
          </cell>
        </row>
        <row r="310">
          <cell r="A310" t="str">
            <v>Хрустящие крылышки ТМ Горячая штучка 0,3 кг зам  ПОКОМ</v>
          </cell>
          <cell r="D310">
            <v>30</v>
          </cell>
        </row>
        <row r="311">
          <cell r="A311" t="str">
            <v>Чебупели Курочка гриль ТМ Горячая штучка, 0,3 кг зам  ПОКОМ</v>
          </cell>
          <cell r="D311">
            <v>20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213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582</v>
          </cell>
        </row>
        <row r="314">
          <cell r="A314" t="str">
            <v>Чебуреки Мясные вес 2,7 кг ТМ Зареченские ВЕС ПОКОМ</v>
          </cell>
          <cell r="D314">
            <v>2.7</v>
          </cell>
        </row>
        <row r="315">
          <cell r="A315" t="str">
            <v>Чебуреки сочные ВЕС ТМ Зареченские  ПОКОМ</v>
          </cell>
          <cell r="D315">
            <v>55</v>
          </cell>
        </row>
        <row r="316">
          <cell r="A316" t="str">
            <v>Шпикачки Русские (черева) (в ср.защ.атм.) "Высокий вкус"  СПК</v>
          </cell>
          <cell r="D316">
            <v>9.9730000000000008</v>
          </cell>
        </row>
        <row r="317">
          <cell r="A317" t="str">
            <v>Эликапреза с/в "Эликатессе" 85 гр.шт. нарезка (лоток с ср.защ.атм.)  СПК</v>
          </cell>
          <cell r="D317">
            <v>21</v>
          </cell>
        </row>
        <row r="318">
          <cell r="A318" t="str">
            <v>Юбилейная с/к 0,235 кг.шт.  СПК</v>
          </cell>
          <cell r="D318">
            <v>111</v>
          </cell>
        </row>
        <row r="319">
          <cell r="A319" t="str">
            <v>Итого</v>
          </cell>
          <cell r="D319">
            <v>37336.106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64" activePane="bottomRight" state="frozen"/>
      <selection pane="topRight" activeCell="C1" sqref="C1"/>
      <selection pane="bottomLeft" activeCell="A7" sqref="A7"/>
      <selection pane="bottomRight" activeCell="T100" sqref="T100"/>
    </sheetView>
  </sheetViews>
  <sheetFormatPr defaultColWidth="10.5" defaultRowHeight="11.45" customHeight="1" outlineLevelRow="1" x14ac:dyDescent="0.2"/>
  <cols>
    <col min="1" max="1" width="49.6640625" style="1" customWidth="1"/>
    <col min="2" max="2" width="3.8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8" width="0.832031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2" width="6.33203125" style="5" bestFit="1" customWidth="1"/>
    <col min="33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133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  <c r="AF4" s="12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O5" s="15" t="s">
        <v>130</v>
      </c>
      <c r="T5" s="15" t="s">
        <v>125</v>
      </c>
      <c r="Y5" s="15" t="s">
        <v>126</v>
      </c>
      <c r="Z5" s="15" t="s">
        <v>127</v>
      </c>
      <c r="AA5" s="15" t="s">
        <v>128</v>
      </c>
      <c r="AB5" s="15" t="s">
        <v>129</v>
      </c>
      <c r="AE5" s="15" t="s">
        <v>125</v>
      </c>
      <c r="AF5" s="15" t="s">
        <v>130</v>
      </c>
    </row>
    <row r="6" spans="1:33" ht="11.1" customHeight="1" x14ac:dyDescent="0.2">
      <c r="A6" s="6"/>
      <c r="B6" s="6"/>
      <c r="C6" s="3"/>
      <c r="D6" s="3"/>
      <c r="E6" s="13">
        <f>SUM(E7:E115)</f>
        <v>95887.07600000003</v>
      </c>
      <c r="F6" s="13">
        <f>SUM(F7:F115)</f>
        <v>105906.05899999999</v>
      </c>
      <c r="I6" s="13">
        <f>SUM(I7:I115)</f>
        <v>96505.902999999991</v>
      </c>
      <c r="J6" s="13">
        <f t="shared" ref="J6:T6" si="0">SUM(J7:J115)</f>
        <v>-618.82699999999954</v>
      </c>
      <c r="K6" s="13">
        <f t="shared" si="0"/>
        <v>18970</v>
      </c>
      <c r="L6" s="13">
        <f t="shared" si="0"/>
        <v>20720</v>
      </c>
      <c r="M6" s="13">
        <f t="shared" si="0"/>
        <v>18330</v>
      </c>
      <c r="N6" s="13">
        <f t="shared" si="0"/>
        <v>15800</v>
      </c>
      <c r="O6" s="13">
        <f t="shared" si="0"/>
        <v>-6410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19177.415200000003</v>
      </c>
      <c r="T6" s="13">
        <f t="shared" si="0"/>
        <v>34720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18069.909799999994</v>
      </c>
      <c r="Z6" s="13">
        <f t="shared" ref="Z6" si="4">SUM(Z7:Z115)</f>
        <v>16809.642600000003</v>
      </c>
      <c r="AA6" s="13">
        <f t="shared" ref="AA6" si="5">SUM(AA7:AA115)</f>
        <v>18925.213400000008</v>
      </c>
      <c r="AB6" s="13">
        <f t="shared" ref="AB6" si="6">SUM(AB7:AB115)</f>
        <v>14801.218999999999</v>
      </c>
      <c r="AC6" s="13"/>
      <c r="AD6" s="13"/>
      <c r="AE6" s="13">
        <f t="shared" ref="AE6:AF6" si="7">SUM(AE7:AE115)</f>
        <v>15015.9</v>
      </c>
      <c r="AF6" s="13">
        <f t="shared" si="7"/>
        <v>-3590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51.850999999999999</v>
      </c>
      <c r="D7" s="8">
        <v>24.753</v>
      </c>
      <c r="E7" s="8">
        <v>18.951000000000001</v>
      </c>
      <c r="F7" s="8">
        <v>52.094999999999999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20.785</v>
      </c>
      <c r="J7" s="14">
        <f>E7-I7</f>
        <v>-1.8339999999999996</v>
      </c>
      <c r="K7" s="14">
        <f>VLOOKUP(A:A,[1]TDSheet!$A:$M,13,0)</f>
        <v>0</v>
      </c>
      <c r="L7" s="14">
        <f>VLOOKUP(A:A,[1]TDSheet!$A:$Q,17,0)</f>
        <v>30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4"/>
      <c r="S7" s="14">
        <f>E7/5</f>
        <v>3.7902</v>
      </c>
      <c r="T7" s="16">
        <v>30</v>
      </c>
      <c r="U7" s="17">
        <f>(F7+K7+L7+M7+N7+O7+T7)/S7</f>
        <v>29.574956466677222</v>
      </c>
      <c r="V7" s="14">
        <f>F7/S7</f>
        <v>13.744657274022479</v>
      </c>
      <c r="W7" s="14"/>
      <c r="X7" s="14"/>
      <c r="Y7" s="14">
        <f>VLOOKUP(A:A,[1]TDSheet!$A:$Z,26,0)</f>
        <v>2.7706</v>
      </c>
      <c r="Z7" s="14">
        <f>VLOOKUP(A:A,[1]TDSheet!$A:$AA,27,0)</f>
        <v>2.1383999999999999</v>
      </c>
      <c r="AA7" s="14">
        <f>VLOOKUP(A:A,[1]TDSheet!$A:$S,19,0)</f>
        <v>3.6002000000000001</v>
      </c>
      <c r="AB7" s="14">
        <f>VLOOKUP(A:A,[3]TDSheet!$A:$D,4,0)</f>
        <v>1.4530000000000001</v>
      </c>
      <c r="AC7" s="20" t="s">
        <v>131</v>
      </c>
      <c r="AD7" s="14">
        <f>VLOOKUP(A:A,[1]TDSheet!$A:$AD,30,0)</f>
        <v>0</v>
      </c>
      <c r="AE7" s="14">
        <f>T7*G7</f>
        <v>30</v>
      </c>
      <c r="AF7" s="14">
        <f>O7*G7</f>
        <v>0</v>
      </c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202</v>
      </c>
      <c r="D8" s="8">
        <v>932</v>
      </c>
      <c r="E8" s="8">
        <v>407</v>
      </c>
      <c r="F8" s="8">
        <v>720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414</v>
      </c>
      <c r="J8" s="14">
        <f t="shared" ref="J8:J71" si="8">E8-I8</f>
        <v>-7</v>
      </c>
      <c r="K8" s="14">
        <f>VLOOKUP(A:A,[1]TDSheet!$A:$M,13,0)</f>
        <v>120</v>
      </c>
      <c r="L8" s="14">
        <f>VLOOKUP(A:A,[1]TDSheet!$A:$Q,17,0)</f>
        <v>80</v>
      </c>
      <c r="M8" s="14">
        <f>VLOOKUP(A:A,[1]TDSheet!$A:$R,18,0)</f>
        <v>80</v>
      </c>
      <c r="N8" s="14">
        <f>VLOOKUP(A:A,[1]TDSheet!$A:$T,20,0)</f>
        <v>0</v>
      </c>
      <c r="O8" s="14"/>
      <c r="P8" s="14"/>
      <c r="Q8" s="14"/>
      <c r="R8" s="14"/>
      <c r="S8" s="14">
        <f t="shared" ref="S8:S71" si="9">E8/5</f>
        <v>81.400000000000006</v>
      </c>
      <c r="T8" s="16"/>
      <c r="U8" s="17">
        <f t="shared" ref="U8:U71" si="10">(F8+K8+L8+M8+N8+O8+T8)/S8</f>
        <v>12.285012285012284</v>
      </c>
      <c r="V8" s="14">
        <f t="shared" ref="V8:V71" si="11">F8/S8</f>
        <v>8.8452088452088447</v>
      </c>
      <c r="W8" s="14"/>
      <c r="X8" s="14"/>
      <c r="Y8" s="14">
        <f>VLOOKUP(A:A,[1]TDSheet!$A:$Z,26,0)</f>
        <v>53.2</v>
      </c>
      <c r="Z8" s="14">
        <f>VLOOKUP(A:A,[1]TDSheet!$A:$AA,27,0)</f>
        <v>53.6</v>
      </c>
      <c r="AA8" s="14">
        <f>VLOOKUP(A:A,[1]TDSheet!$A:$S,19,0)</f>
        <v>76</v>
      </c>
      <c r="AB8" s="14">
        <f>VLOOKUP(A:A,[3]TDSheet!$A:$D,4,0)</f>
        <v>70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2">T8*G8</f>
        <v>0</v>
      </c>
      <c r="AF8" s="14">
        <f t="shared" ref="AF8:AF71" si="13">O8*G8</f>
        <v>0</v>
      </c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19.533000000000001</v>
      </c>
      <c r="D9" s="8">
        <v>19.367000000000001</v>
      </c>
      <c r="E9" s="8">
        <v>18.954999999999998</v>
      </c>
      <c r="F9" s="8">
        <v>19.945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17.742000000000001</v>
      </c>
      <c r="J9" s="14">
        <f t="shared" si="8"/>
        <v>1.2129999999999974</v>
      </c>
      <c r="K9" s="14">
        <f>VLOOKUP(A:A,[1]TDSheet!$A:$M,13,0)</f>
        <v>50</v>
      </c>
      <c r="L9" s="14">
        <f>VLOOKUP(A:A,[1]TDSheet!$A:$Q,17,0)</f>
        <v>20</v>
      </c>
      <c r="M9" s="14">
        <f>VLOOKUP(A:A,[1]TDSheet!$A:$R,18,0)</f>
        <v>0</v>
      </c>
      <c r="N9" s="14">
        <f>VLOOKUP(A:A,[1]TDSheet!$A:$T,20,0)</f>
        <v>0</v>
      </c>
      <c r="O9" s="14"/>
      <c r="P9" s="14"/>
      <c r="Q9" s="14"/>
      <c r="R9" s="14"/>
      <c r="S9" s="14">
        <f t="shared" si="9"/>
        <v>3.7909999999999995</v>
      </c>
      <c r="T9" s="16">
        <v>20</v>
      </c>
      <c r="U9" s="17">
        <f t="shared" si="10"/>
        <v>29.001582695858616</v>
      </c>
      <c r="V9" s="14">
        <f t="shared" si="11"/>
        <v>5.2611448166710639</v>
      </c>
      <c r="W9" s="14"/>
      <c r="X9" s="14"/>
      <c r="Y9" s="14">
        <f>VLOOKUP(A:A,[1]TDSheet!$A:$Z,26,0)</f>
        <v>4.1950000000000003</v>
      </c>
      <c r="Z9" s="14">
        <f>VLOOKUP(A:A,[1]TDSheet!$A:$AA,27,0)</f>
        <v>1.5310000000000001</v>
      </c>
      <c r="AA9" s="14">
        <f>VLOOKUP(A:A,[1]TDSheet!$A:$S,19,0)</f>
        <v>3.6825999999999999</v>
      </c>
      <c r="AB9" s="14">
        <v>0</v>
      </c>
      <c r="AC9" s="20">
        <f>VLOOKUP(A:A,[1]TDSheet!$A:$AC,29,0)</f>
        <v>0</v>
      </c>
      <c r="AD9" s="14">
        <f>VLOOKUP(A:A,[1]TDSheet!$A:$AD,30,0)</f>
        <v>0</v>
      </c>
      <c r="AE9" s="14">
        <f t="shared" si="12"/>
        <v>20</v>
      </c>
      <c r="AF9" s="14">
        <f t="shared" si="13"/>
        <v>0</v>
      </c>
      <c r="AG9" s="14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933</v>
      </c>
      <c r="D10" s="8">
        <v>7</v>
      </c>
      <c r="E10" s="8">
        <v>144</v>
      </c>
      <c r="F10" s="8">
        <v>785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147</v>
      </c>
      <c r="J10" s="14">
        <f t="shared" si="8"/>
        <v>-3</v>
      </c>
      <c r="K10" s="14">
        <f>VLOOKUP(A:A,[1]TDSheet!$A:$M,13,0)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VLOOKUP(A:A,[1]TDSheet!$A:$T,20,0)</f>
        <v>0</v>
      </c>
      <c r="O10" s="14"/>
      <c r="P10" s="14"/>
      <c r="Q10" s="14"/>
      <c r="R10" s="14"/>
      <c r="S10" s="14">
        <f t="shared" si="9"/>
        <v>28.8</v>
      </c>
      <c r="T10" s="16"/>
      <c r="U10" s="17">
        <f t="shared" si="10"/>
        <v>27.256944444444443</v>
      </c>
      <c r="V10" s="14">
        <f t="shared" si="11"/>
        <v>27.256944444444443</v>
      </c>
      <c r="W10" s="14"/>
      <c r="X10" s="14"/>
      <c r="Y10" s="14">
        <f>VLOOKUP(A:A,[1]TDSheet!$A:$Z,26,0)</f>
        <v>56.4</v>
      </c>
      <c r="Z10" s="14">
        <f>VLOOKUP(A:A,[1]TDSheet!$A:$AA,27,0)</f>
        <v>22.4</v>
      </c>
      <c r="AA10" s="14">
        <f>VLOOKUP(A:A,[1]TDSheet!$A:$S,19,0)</f>
        <v>28.2</v>
      </c>
      <c r="AB10" s="14">
        <f>VLOOKUP(A:A,[3]TDSheet!$A:$D,4,0)</f>
        <v>14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>
        <f t="shared" si="13"/>
        <v>0</v>
      </c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1816.99</v>
      </c>
      <c r="D11" s="8">
        <v>2227.8090000000002</v>
      </c>
      <c r="E11" s="8">
        <v>1808.2550000000001</v>
      </c>
      <c r="F11" s="8">
        <v>2216.2860000000001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1760.85</v>
      </c>
      <c r="J11" s="14">
        <f t="shared" si="8"/>
        <v>47.4050000000002</v>
      </c>
      <c r="K11" s="14">
        <f>VLOOKUP(A:A,[1]TDSheet!$A:$M,13,0)</f>
        <v>500</v>
      </c>
      <c r="L11" s="14">
        <f>VLOOKUP(A:A,[1]TDSheet!$A:$Q,17,0)</f>
        <v>570</v>
      </c>
      <c r="M11" s="14">
        <f>VLOOKUP(A:A,[1]TDSheet!$A:$R,18,0)</f>
        <v>400</v>
      </c>
      <c r="N11" s="14">
        <f>VLOOKUP(A:A,[1]TDSheet!$A:$T,20,0)</f>
        <v>1000</v>
      </c>
      <c r="O11" s="14">
        <v>-800</v>
      </c>
      <c r="P11" s="14"/>
      <c r="Q11" s="14"/>
      <c r="R11" s="14"/>
      <c r="S11" s="14">
        <f t="shared" si="9"/>
        <v>361.65100000000001</v>
      </c>
      <c r="T11" s="16">
        <v>1200</v>
      </c>
      <c r="U11" s="17">
        <f t="shared" si="10"/>
        <v>14.064072821587663</v>
      </c>
      <c r="V11" s="14">
        <f t="shared" si="11"/>
        <v>6.1282451866578551</v>
      </c>
      <c r="W11" s="14"/>
      <c r="X11" s="14"/>
      <c r="Y11" s="14">
        <f>VLOOKUP(A:A,[1]TDSheet!$A:$Z,26,0)</f>
        <v>342.76339999999999</v>
      </c>
      <c r="Z11" s="14">
        <f>VLOOKUP(A:A,[1]TDSheet!$A:$AA,27,0)</f>
        <v>329.90500000000003</v>
      </c>
      <c r="AA11" s="14">
        <f>VLOOKUP(A:A,[1]TDSheet!$A:$S,19,0)</f>
        <v>347.45819999999998</v>
      </c>
      <c r="AB11" s="14">
        <f>VLOOKUP(A:A,[3]TDSheet!$A:$D,4,0)</f>
        <v>351.78899999999999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1200</v>
      </c>
      <c r="AF11" s="14">
        <f t="shared" si="13"/>
        <v>-800</v>
      </c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84.653999999999996</v>
      </c>
      <c r="D12" s="8">
        <v>409.589</v>
      </c>
      <c r="E12" s="8">
        <v>170.28</v>
      </c>
      <c r="F12" s="8">
        <v>321.45299999999997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166</v>
      </c>
      <c r="J12" s="14">
        <f t="shared" si="8"/>
        <v>4.2800000000000011</v>
      </c>
      <c r="K12" s="14">
        <f>VLOOKUP(A:A,[1]TDSheet!$A:$M,13,0)</f>
        <v>50</v>
      </c>
      <c r="L12" s="14">
        <f>VLOOKUP(A:A,[1]TDSheet!$A:$Q,17,0)</f>
        <v>120</v>
      </c>
      <c r="M12" s="14">
        <f>VLOOKUP(A:A,[1]TDSheet!$A:$R,18,0)</f>
        <v>120</v>
      </c>
      <c r="N12" s="14">
        <f>VLOOKUP(A:A,[1]TDSheet!$A:$T,20,0)</f>
        <v>100</v>
      </c>
      <c r="O12" s="14"/>
      <c r="P12" s="14"/>
      <c r="Q12" s="14"/>
      <c r="R12" s="14"/>
      <c r="S12" s="14">
        <f t="shared" si="9"/>
        <v>34.055999999999997</v>
      </c>
      <c r="T12" s="16">
        <v>150</v>
      </c>
      <c r="U12" s="17">
        <f t="shared" si="10"/>
        <v>25.295190274841438</v>
      </c>
      <c r="V12" s="14">
        <f t="shared" si="11"/>
        <v>9.4389534883720927</v>
      </c>
      <c r="W12" s="14"/>
      <c r="X12" s="14"/>
      <c r="Y12" s="14">
        <f>VLOOKUP(A:A,[1]TDSheet!$A:$Z,26,0)</f>
        <v>17.911799999999999</v>
      </c>
      <c r="Z12" s="14">
        <f>VLOOKUP(A:A,[1]TDSheet!$A:$AA,27,0)</f>
        <v>11.6442</v>
      </c>
      <c r="AA12" s="14">
        <f>VLOOKUP(A:A,[1]TDSheet!$A:$S,19,0)</f>
        <v>33.154199999999996</v>
      </c>
      <c r="AB12" s="14">
        <f>VLOOKUP(A:A,[3]TDSheet!$A:$D,4,0)</f>
        <v>8.9870000000000001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150</v>
      </c>
      <c r="AF12" s="14">
        <f t="shared" si="13"/>
        <v>0</v>
      </c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16.113</v>
      </c>
      <c r="D13" s="8">
        <v>40.679000000000002</v>
      </c>
      <c r="E13" s="8">
        <v>32.283999999999999</v>
      </c>
      <c r="F13" s="8">
        <v>24.507999999999999</v>
      </c>
      <c r="G13" s="1">
        <v>0</v>
      </c>
      <c r="H13" s="1">
        <f>VLOOKUP(A:A,[1]TDSheet!$A:$H,8,0)</f>
        <v>60</v>
      </c>
      <c r="I13" s="14">
        <f>VLOOKUP(A:A,[2]TDSheet!$A:$F,6,0)</f>
        <v>36.299999999999997</v>
      </c>
      <c r="J13" s="14">
        <f t="shared" si="8"/>
        <v>-4.0159999999999982</v>
      </c>
      <c r="K13" s="14">
        <f>VLOOKUP(A:A,[1]TDSheet!$A:$M,13,0)</f>
        <v>20</v>
      </c>
      <c r="L13" s="14">
        <f>VLOOKUP(A:A,[1]TDSheet!$A:$Q,17,0)</f>
        <v>10</v>
      </c>
      <c r="M13" s="14">
        <f>VLOOKUP(A:A,[1]TDSheet!$A:$R,18,0)</f>
        <v>10</v>
      </c>
      <c r="N13" s="14">
        <f>VLOOKUP(A:A,[1]TDSheet!$A:$T,20,0)</f>
        <v>0</v>
      </c>
      <c r="O13" s="14"/>
      <c r="P13" s="14"/>
      <c r="Q13" s="14"/>
      <c r="R13" s="14"/>
      <c r="S13" s="14">
        <f t="shared" si="9"/>
        <v>6.4567999999999994</v>
      </c>
      <c r="T13" s="16"/>
      <c r="U13" s="17">
        <f t="shared" si="10"/>
        <v>9.9907074711931614</v>
      </c>
      <c r="V13" s="14">
        <f t="shared" si="11"/>
        <v>3.7956882666336269</v>
      </c>
      <c r="W13" s="14"/>
      <c r="X13" s="14"/>
      <c r="Y13" s="14">
        <f>VLOOKUP(A:A,[1]TDSheet!$A:$Z,26,0)</f>
        <v>4.0600000000000005</v>
      </c>
      <c r="Z13" s="14">
        <f>VLOOKUP(A:A,[1]TDSheet!$A:$AA,27,0)</f>
        <v>3.4997999999999996</v>
      </c>
      <c r="AA13" s="14">
        <f>VLOOKUP(A:A,[1]TDSheet!$A:$S,19,0)</f>
        <v>6.9977999999999998</v>
      </c>
      <c r="AB13" s="14">
        <v>0</v>
      </c>
      <c r="AC13" s="20" t="s">
        <v>132</v>
      </c>
      <c r="AD13" s="14" t="str">
        <f>VLOOKUP(A:A,[1]TDSheet!$A:$AD,30,0)</f>
        <v>увел</v>
      </c>
      <c r="AE13" s="14">
        <f t="shared" si="12"/>
        <v>0</v>
      </c>
      <c r="AF13" s="14">
        <f t="shared" si="13"/>
        <v>0</v>
      </c>
      <c r="AG13" s="14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87.459000000000003</v>
      </c>
      <c r="D14" s="8">
        <v>192.57300000000001</v>
      </c>
      <c r="E14" s="8">
        <v>124.297</v>
      </c>
      <c r="F14" s="8">
        <v>99.015000000000001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120.5</v>
      </c>
      <c r="J14" s="14">
        <f t="shared" si="8"/>
        <v>3.796999999999997</v>
      </c>
      <c r="K14" s="14">
        <f>VLOOKUP(A:A,[1]TDSheet!$A:$M,13,0)</f>
        <v>30</v>
      </c>
      <c r="L14" s="14">
        <f>VLOOKUP(A:A,[1]TDSheet!$A:$Q,17,0)</f>
        <v>50</v>
      </c>
      <c r="M14" s="14">
        <f>VLOOKUP(A:A,[1]TDSheet!$A:$R,18,0)</f>
        <v>30</v>
      </c>
      <c r="N14" s="14">
        <f>VLOOKUP(A:A,[1]TDSheet!$A:$T,20,0)</f>
        <v>0</v>
      </c>
      <c r="O14" s="14"/>
      <c r="P14" s="14"/>
      <c r="Q14" s="14"/>
      <c r="R14" s="14"/>
      <c r="S14" s="14">
        <f t="shared" si="9"/>
        <v>24.859400000000001</v>
      </c>
      <c r="T14" s="16">
        <v>30</v>
      </c>
      <c r="U14" s="17">
        <f t="shared" si="10"/>
        <v>9.6146729205049191</v>
      </c>
      <c r="V14" s="14">
        <f t="shared" si="11"/>
        <v>3.9830003942170769</v>
      </c>
      <c r="W14" s="14"/>
      <c r="X14" s="14"/>
      <c r="Y14" s="14">
        <f>VLOOKUP(A:A,[1]TDSheet!$A:$Z,26,0)</f>
        <v>24.904</v>
      </c>
      <c r="Z14" s="14">
        <f>VLOOKUP(A:A,[1]TDSheet!$A:$AA,27,0)</f>
        <v>20.994399999999999</v>
      </c>
      <c r="AA14" s="14">
        <f>VLOOKUP(A:A,[1]TDSheet!$A:$S,19,0)</f>
        <v>24.289200000000001</v>
      </c>
      <c r="AB14" s="14">
        <f>VLOOKUP(A:A,[3]TDSheet!$A:$D,4,0)</f>
        <v>13.632</v>
      </c>
      <c r="AC14" s="14">
        <f>VLOOKUP(A:A,[1]TDSheet!$A:$AC,29,0)</f>
        <v>0</v>
      </c>
      <c r="AD14" s="14">
        <f>VLOOKUP(A:A,[1]TDSheet!$A:$AD,30,0)</f>
        <v>0</v>
      </c>
      <c r="AE14" s="14">
        <f t="shared" si="12"/>
        <v>30</v>
      </c>
      <c r="AF14" s="14">
        <f t="shared" si="13"/>
        <v>0</v>
      </c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80</v>
      </c>
      <c r="D15" s="8">
        <v>120</v>
      </c>
      <c r="E15" s="8">
        <v>102</v>
      </c>
      <c r="F15" s="8">
        <v>98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135</v>
      </c>
      <c r="J15" s="14">
        <f t="shared" si="8"/>
        <v>-33</v>
      </c>
      <c r="K15" s="14">
        <f>VLOOKUP(A:A,[1]TDSheet!$A:$M,13,0)</f>
        <v>0</v>
      </c>
      <c r="L15" s="14">
        <f>VLOOKUP(A:A,[1]TDSheet!$A:$Q,17,0)</f>
        <v>0</v>
      </c>
      <c r="M15" s="14">
        <f>VLOOKUP(A:A,[1]TDSheet!$A:$R,18,0)</f>
        <v>40</v>
      </c>
      <c r="N15" s="14">
        <f>VLOOKUP(A:A,[1]TDSheet!$A:$T,20,0)</f>
        <v>0</v>
      </c>
      <c r="O15" s="14"/>
      <c r="P15" s="14"/>
      <c r="Q15" s="14"/>
      <c r="R15" s="14"/>
      <c r="S15" s="14">
        <f t="shared" si="9"/>
        <v>20.399999999999999</v>
      </c>
      <c r="T15" s="16">
        <v>80</v>
      </c>
      <c r="U15" s="17">
        <f t="shared" si="10"/>
        <v>10.686274509803923</v>
      </c>
      <c r="V15" s="14">
        <f t="shared" si="11"/>
        <v>4.8039215686274517</v>
      </c>
      <c r="W15" s="14"/>
      <c r="X15" s="14"/>
      <c r="Y15" s="14">
        <f>VLOOKUP(A:A,[1]TDSheet!$A:$Z,26,0)</f>
        <v>23.2</v>
      </c>
      <c r="Z15" s="14">
        <f>VLOOKUP(A:A,[1]TDSheet!$A:$AA,27,0)</f>
        <v>23.2</v>
      </c>
      <c r="AA15" s="14">
        <f>VLOOKUP(A:A,[1]TDSheet!$A:$S,19,0)</f>
        <v>15.4</v>
      </c>
      <c r="AB15" s="14">
        <f>VLOOKUP(A:A,[3]TDSheet!$A:$D,4,0)</f>
        <v>20</v>
      </c>
      <c r="AC15" s="20" t="str">
        <f>VLOOKUP(A:A,[1]TDSheet!$A:$AC,29,0)</f>
        <v>костик</v>
      </c>
      <c r="AD15" s="14" t="str">
        <f>VLOOKUP(A:A,[1]TDSheet!$A:$AD,30,0)</f>
        <v>костик</v>
      </c>
      <c r="AE15" s="14">
        <f t="shared" si="12"/>
        <v>24</v>
      </c>
      <c r="AF15" s="14">
        <f t="shared" si="13"/>
        <v>0</v>
      </c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2</v>
      </c>
      <c r="D16" s="8">
        <v>260</v>
      </c>
      <c r="E16" s="8">
        <v>130</v>
      </c>
      <c r="F16" s="8">
        <v>132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130</v>
      </c>
      <c r="J16" s="14">
        <f t="shared" si="8"/>
        <v>0</v>
      </c>
      <c r="K16" s="14">
        <f>VLOOKUP(A:A,[1]TDSheet!$A:$M,13,0)</f>
        <v>0</v>
      </c>
      <c r="L16" s="14">
        <f>VLOOKUP(A:A,[1]TDSheet!$A:$Q,17,0)</f>
        <v>40</v>
      </c>
      <c r="M16" s="14">
        <f>VLOOKUP(A:A,[1]TDSheet!$A:$R,18,0)</f>
        <v>40</v>
      </c>
      <c r="N16" s="14">
        <f>VLOOKUP(A:A,[1]TDSheet!$A:$T,20,0)</f>
        <v>0</v>
      </c>
      <c r="O16" s="14"/>
      <c r="P16" s="14"/>
      <c r="Q16" s="14"/>
      <c r="R16" s="14"/>
      <c r="S16" s="14">
        <f t="shared" si="9"/>
        <v>26</v>
      </c>
      <c r="T16" s="16">
        <v>40</v>
      </c>
      <c r="U16" s="17">
        <f t="shared" si="10"/>
        <v>9.6923076923076916</v>
      </c>
      <c r="V16" s="14">
        <f t="shared" si="11"/>
        <v>5.0769230769230766</v>
      </c>
      <c r="W16" s="14"/>
      <c r="X16" s="14"/>
      <c r="Y16" s="14">
        <f>VLOOKUP(A:A,[1]TDSheet!$A:$Z,26,0)</f>
        <v>21</v>
      </c>
      <c r="Z16" s="14">
        <f>VLOOKUP(A:A,[1]TDSheet!$A:$AA,27,0)</f>
        <v>26.6</v>
      </c>
      <c r="AA16" s="14">
        <f>VLOOKUP(A:A,[1]TDSheet!$A:$S,19,0)</f>
        <v>24.2</v>
      </c>
      <c r="AB16" s="14">
        <f>VLOOKUP(A:A,[3]TDSheet!$A:$D,4,0)</f>
        <v>24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2"/>
        <v>2.8000000000000003</v>
      </c>
      <c r="AF16" s="14">
        <f t="shared" si="13"/>
        <v>0</v>
      </c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259.87599999999998</v>
      </c>
      <c r="D17" s="8">
        <v>1126.0419999999999</v>
      </c>
      <c r="E17" s="8">
        <v>622.65200000000004</v>
      </c>
      <c r="F17" s="8">
        <v>607.74800000000005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588.81700000000001</v>
      </c>
      <c r="J17" s="14">
        <f t="shared" si="8"/>
        <v>33.835000000000036</v>
      </c>
      <c r="K17" s="14">
        <f>VLOOKUP(A:A,[1]TDSheet!$A:$M,13,0)</f>
        <v>200</v>
      </c>
      <c r="L17" s="14">
        <f>VLOOKUP(A:A,[1]TDSheet!$A:$Q,17,0)</f>
        <v>450</v>
      </c>
      <c r="M17" s="14">
        <f>VLOOKUP(A:A,[1]TDSheet!$A:$R,18,0)</f>
        <v>150</v>
      </c>
      <c r="N17" s="14">
        <f>VLOOKUP(A:A,[1]TDSheet!$A:$T,20,0)</f>
        <v>250</v>
      </c>
      <c r="O17" s="14">
        <v>-150</v>
      </c>
      <c r="P17" s="14"/>
      <c r="Q17" s="14"/>
      <c r="R17" s="14"/>
      <c r="S17" s="14">
        <f t="shared" si="9"/>
        <v>124.53040000000001</v>
      </c>
      <c r="T17" s="16">
        <v>300</v>
      </c>
      <c r="U17" s="17">
        <f t="shared" si="10"/>
        <v>14.516519661062679</v>
      </c>
      <c r="V17" s="14">
        <f t="shared" si="11"/>
        <v>4.8803183800903227</v>
      </c>
      <c r="W17" s="14"/>
      <c r="X17" s="14"/>
      <c r="Y17" s="14">
        <f>VLOOKUP(A:A,[1]TDSheet!$A:$Z,26,0)</f>
        <v>89.6404</v>
      </c>
      <c r="Z17" s="14">
        <f>VLOOKUP(A:A,[1]TDSheet!$A:$AA,27,0)</f>
        <v>98.119600000000005</v>
      </c>
      <c r="AA17" s="14">
        <f>VLOOKUP(A:A,[1]TDSheet!$A:$S,19,0)</f>
        <v>130.15100000000001</v>
      </c>
      <c r="AB17" s="14">
        <f>VLOOKUP(A:A,[3]TDSheet!$A:$D,4,0)</f>
        <v>57.121000000000002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300</v>
      </c>
      <c r="AF17" s="14">
        <f t="shared" si="13"/>
        <v>-150</v>
      </c>
      <c r="AG17" s="14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1741</v>
      </c>
      <c r="D18" s="8">
        <v>426</v>
      </c>
      <c r="E18" s="8">
        <v>382</v>
      </c>
      <c r="F18" s="8">
        <v>1769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397</v>
      </c>
      <c r="J18" s="14">
        <f t="shared" si="8"/>
        <v>-15</v>
      </c>
      <c r="K18" s="14">
        <f>VLOOKUP(A:A,[1]TDSheet!$A:$M,13,0)</f>
        <v>0</v>
      </c>
      <c r="L18" s="14">
        <f>VLOOKUP(A:A,[1]TDSheet!$A:$Q,17,0)</f>
        <v>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76.400000000000006</v>
      </c>
      <c r="T18" s="16">
        <v>200</v>
      </c>
      <c r="U18" s="17">
        <f t="shared" si="10"/>
        <v>25.772251308900522</v>
      </c>
      <c r="V18" s="14">
        <f t="shared" si="11"/>
        <v>23.154450261780102</v>
      </c>
      <c r="W18" s="14"/>
      <c r="X18" s="14"/>
      <c r="Y18" s="14">
        <f>VLOOKUP(A:A,[1]TDSheet!$A:$Z,26,0)</f>
        <v>103.4</v>
      </c>
      <c r="Z18" s="14">
        <f>VLOOKUP(A:A,[1]TDSheet!$A:$AA,27,0)</f>
        <v>82.8</v>
      </c>
      <c r="AA18" s="14">
        <f>VLOOKUP(A:A,[1]TDSheet!$A:$S,19,0)</f>
        <v>73.599999999999994</v>
      </c>
      <c r="AB18" s="14">
        <f>VLOOKUP(A:A,[3]TDSheet!$A:$D,4,0)</f>
        <v>73</v>
      </c>
      <c r="AC18" s="14">
        <f>VLOOKUP(A:A,[1]TDSheet!$A:$AC,29,0)</f>
        <v>0</v>
      </c>
      <c r="AD18" s="14">
        <f>VLOOKUP(A:A,[1]TDSheet!$A:$AD,30,0)</f>
        <v>0</v>
      </c>
      <c r="AE18" s="14">
        <f t="shared" si="12"/>
        <v>50</v>
      </c>
      <c r="AF18" s="14">
        <f t="shared" si="13"/>
        <v>0</v>
      </c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1.504</v>
      </c>
      <c r="D19" s="8">
        <v>88.161000000000001</v>
      </c>
      <c r="E19" s="8">
        <v>27.061</v>
      </c>
      <c r="F19" s="8">
        <v>47.734000000000002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36.963000000000001</v>
      </c>
      <c r="J19" s="14">
        <f t="shared" si="8"/>
        <v>-9.902000000000001</v>
      </c>
      <c r="K19" s="14">
        <f>VLOOKUP(A:A,[1]TDSheet!$A:$M,13,0)</f>
        <v>10</v>
      </c>
      <c r="L19" s="14">
        <f>VLOOKUP(A:A,[1]TDSheet!$A:$Q,17,0)</f>
        <v>0</v>
      </c>
      <c r="M19" s="14">
        <f>VLOOKUP(A:A,[1]TDSheet!$A:$R,18,0)</f>
        <v>0</v>
      </c>
      <c r="N19" s="14">
        <f>VLOOKUP(A:A,[1]TDSheet!$A:$T,20,0)</f>
        <v>0</v>
      </c>
      <c r="O19" s="14"/>
      <c r="P19" s="14"/>
      <c r="Q19" s="14"/>
      <c r="R19" s="14"/>
      <c r="S19" s="14">
        <f t="shared" si="9"/>
        <v>5.4122000000000003</v>
      </c>
      <c r="T19" s="16">
        <v>10</v>
      </c>
      <c r="U19" s="17">
        <f t="shared" si="10"/>
        <v>12.515058571375782</v>
      </c>
      <c r="V19" s="14">
        <f t="shared" si="11"/>
        <v>8.8197036325339049</v>
      </c>
      <c r="W19" s="14"/>
      <c r="X19" s="14"/>
      <c r="Y19" s="14">
        <f>VLOOKUP(A:A,[1]TDSheet!$A:$Z,26,0)</f>
        <v>4.7492000000000001</v>
      </c>
      <c r="Z19" s="14">
        <f>VLOOKUP(A:A,[1]TDSheet!$A:$AA,27,0)</f>
        <v>6.6046000000000005</v>
      </c>
      <c r="AA19" s="14">
        <f>VLOOKUP(A:A,[1]TDSheet!$A:$S,19,0)</f>
        <v>5.4240000000000004</v>
      </c>
      <c r="AB19" s="14">
        <f>VLOOKUP(A:A,[3]TDSheet!$A:$D,4,0)</f>
        <v>0.87</v>
      </c>
      <c r="AC19" s="20" t="str">
        <f>VLOOKUP(A:A,[1]TDSheet!$A:$AC,29,0)</f>
        <v>костик</v>
      </c>
      <c r="AD19" s="14" t="str">
        <f>VLOOKUP(A:A,[1]TDSheet!$A:$AD,30,0)</f>
        <v>костик</v>
      </c>
      <c r="AE19" s="14">
        <f t="shared" si="12"/>
        <v>10</v>
      </c>
      <c r="AF19" s="14">
        <f t="shared" si="13"/>
        <v>0</v>
      </c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347.78699999999998</v>
      </c>
      <c r="D20" s="8">
        <v>1791.961</v>
      </c>
      <c r="E20" s="8">
        <v>691.23</v>
      </c>
      <c r="F20" s="8">
        <v>1197.2619999999999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667.32</v>
      </c>
      <c r="J20" s="14">
        <f t="shared" si="8"/>
        <v>23.909999999999968</v>
      </c>
      <c r="K20" s="14">
        <f>VLOOKUP(A:A,[1]TDSheet!$A:$M,13,0)</f>
        <v>100</v>
      </c>
      <c r="L20" s="14">
        <f>VLOOKUP(A:A,[1]TDSheet!$A:$Q,17,0)</f>
        <v>200</v>
      </c>
      <c r="M20" s="14">
        <f>VLOOKUP(A:A,[1]TDSheet!$A:$R,18,0)</f>
        <v>200</v>
      </c>
      <c r="N20" s="14">
        <f>VLOOKUP(A:A,[1]TDSheet!$A:$T,20,0)</f>
        <v>160</v>
      </c>
      <c r="O20" s="14">
        <v>-160</v>
      </c>
      <c r="P20" s="14"/>
      <c r="Q20" s="14"/>
      <c r="R20" s="14"/>
      <c r="S20" s="14">
        <f t="shared" si="9"/>
        <v>138.24600000000001</v>
      </c>
      <c r="T20" s="16">
        <v>200</v>
      </c>
      <c r="U20" s="17">
        <f t="shared" si="10"/>
        <v>13.723811177176914</v>
      </c>
      <c r="V20" s="14">
        <f t="shared" si="11"/>
        <v>8.6603735370281942</v>
      </c>
      <c r="W20" s="14"/>
      <c r="X20" s="14"/>
      <c r="Y20" s="14">
        <f>VLOOKUP(A:A,[1]TDSheet!$A:$Z,26,0)</f>
        <v>115.65619999999998</v>
      </c>
      <c r="Z20" s="14">
        <f>VLOOKUP(A:A,[1]TDSheet!$A:$AA,27,0)</f>
        <v>104.0796</v>
      </c>
      <c r="AA20" s="14">
        <f>VLOOKUP(A:A,[1]TDSheet!$A:$S,19,0)</f>
        <v>137.6062</v>
      </c>
      <c r="AB20" s="14">
        <f>VLOOKUP(A:A,[3]TDSheet!$A:$D,4,0)</f>
        <v>69.852999999999994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200</v>
      </c>
      <c r="AF20" s="14">
        <f t="shared" si="13"/>
        <v>-160</v>
      </c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894</v>
      </c>
      <c r="D21" s="8">
        <v>3263</v>
      </c>
      <c r="E21" s="8">
        <v>967</v>
      </c>
      <c r="F21" s="8">
        <v>3137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1019</v>
      </c>
      <c r="J21" s="14">
        <f t="shared" si="8"/>
        <v>-52</v>
      </c>
      <c r="K21" s="14">
        <f>VLOOKUP(A:A,[1]TDSheet!$A:$M,13,0)</f>
        <v>0</v>
      </c>
      <c r="L21" s="14">
        <f>VLOOKUP(A:A,[1]TDSheet!$A:$Q,17,0)</f>
        <v>400</v>
      </c>
      <c r="M21" s="14">
        <f>VLOOKUP(A:A,[1]TDSheet!$A:$R,18,0)</f>
        <v>200</v>
      </c>
      <c r="N21" s="14">
        <f>VLOOKUP(A:A,[1]TDSheet!$A:$T,20,0)</f>
        <v>400</v>
      </c>
      <c r="O21" s="14"/>
      <c r="P21" s="14"/>
      <c r="Q21" s="14"/>
      <c r="R21" s="14"/>
      <c r="S21" s="14">
        <f t="shared" si="9"/>
        <v>193.4</v>
      </c>
      <c r="T21" s="16">
        <v>1000</v>
      </c>
      <c r="U21" s="17">
        <f t="shared" si="10"/>
        <v>26.561530506721819</v>
      </c>
      <c r="V21" s="14">
        <f t="shared" si="11"/>
        <v>16.220268872802482</v>
      </c>
      <c r="W21" s="14"/>
      <c r="X21" s="14"/>
      <c r="Y21" s="14">
        <f>VLOOKUP(A:A,[1]TDSheet!$A:$Z,26,0)</f>
        <v>177.4</v>
      </c>
      <c r="Z21" s="14">
        <f>VLOOKUP(A:A,[1]TDSheet!$A:$AA,27,0)</f>
        <v>157.19999999999999</v>
      </c>
      <c r="AA21" s="14">
        <f>VLOOKUP(A:A,[1]TDSheet!$A:$S,19,0)</f>
        <v>183.4</v>
      </c>
      <c r="AB21" s="14">
        <f>VLOOKUP(A:A,[3]TDSheet!$A:$D,4,0)</f>
        <v>165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250</v>
      </c>
      <c r="AF21" s="14">
        <f t="shared" si="13"/>
        <v>0</v>
      </c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247.405</v>
      </c>
      <c r="D22" s="8">
        <v>3979.2539999999999</v>
      </c>
      <c r="E22" s="8">
        <v>1399.529</v>
      </c>
      <c r="F22" s="8">
        <v>2813.6019999999999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1591.6</v>
      </c>
      <c r="J22" s="14">
        <f t="shared" si="8"/>
        <v>-192.07099999999991</v>
      </c>
      <c r="K22" s="14">
        <f>VLOOKUP(A:A,[1]TDSheet!$A:$M,13,0)</f>
        <v>500</v>
      </c>
      <c r="L22" s="14">
        <f>VLOOKUP(A:A,[1]TDSheet!$A:$Q,17,0)</f>
        <v>300</v>
      </c>
      <c r="M22" s="14">
        <f>VLOOKUP(A:A,[1]TDSheet!$A:$R,18,0)</f>
        <v>300</v>
      </c>
      <c r="N22" s="14">
        <f>VLOOKUP(A:A,[1]TDSheet!$A:$T,20,0)</f>
        <v>500</v>
      </c>
      <c r="O22" s="14">
        <v>-350</v>
      </c>
      <c r="P22" s="14"/>
      <c r="Q22" s="14"/>
      <c r="R22" s="14"/>
      <c r="S22" s="14">
        <f t="shared" si="9"/>
        <v>279.9058</v>
      </c>
      <c r="T22" s="16">
        <v>400</v>
      </c>
      <c r="U22" s="17">
        <f t="shared" si="10"/>
        <v>15.946800673655208</v>
      </c>
      <c r="V22" s="14">
        <f t="shared" si="11"/>
        <v>10.05196033808517</v>
      </c>
      <c r="W22" s="14"/>
      <c r="X22" s="14"/>
      <c r="Y22" s="14">
        <f>VLOOKUP(A:A,[1]TDSheet!$A:$Z,26,0)</f>
        <v>188.4846</v>
      </c>
      <c r="Z22" s="14">
        <f>VLOOKUP(A:A,[1]TDSheet!$A:$AA,27,0)</f>
        <v>247.2534</v>
      </c>
      <c r="AA22" s="14">
        <f>VLOOKUP(A:A,[1]TDSheet!$A:$S,19,0)</f>
        <v>282.28059999999999</v>
      </c>
      <c r="AB22" s="14">
        <f>VLOOKUP(A:A,[3]TDSheet!$A:$D,4,0)</f>
        <v>149.44900000000001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400</v>
      </c>
      <c r="AF22" s="14">
        <f t="shared" si="13"/>
        <v>-350</v>
      </c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76</v>
      </c>
      <c r="D23" s="8">
        <v>449</v>
      </c>
      <c r="E23" s="8">
        <v>272</v>
      </c>
      <c r="F23" s="8">
        <v>251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274</v>
      </c>
      <c r="J23" s="14">
        <f t="shared" si="8"/>
        <v>-2</v>
      </c>
      <c r="K23" s="14">
        <f>VLOOKUP(A:A,[1]TDSheet!$A:$M,13,0)</f>
        <v>160</v>
      </c>
      <c r="L23" s="14">
        <f>VLOOKUP(A:A,[1]TDSheet!$A:$Q,17,0)</f>
        <v>40</v>
      </c>
      <c r="M23" s="14">
        <f>VLOOKUP(A:A,[1]TDSheet!$A:$R,18,0)</f>
        <v>40</v>
      </c>
      <c r="N23" s="14">
        <f>VLOOKUP(A:A,[1]TDSheet!$A:$T,20,0)</f>
        <v>0</v>
      </c>
      <c r="O23" s="14"/>
      <c r="P23" s="14"/>
      <c r="Q23" s="14"/>
      <c r="R23" s="14"/>
      <c r="S23" s="14">
        <f t="shared" si="9"/>
        <v>54.4</v>
      </c>
      <c r="T23" s="16"/>
      <c r="U23" s="17">
        <f t="shared" si="10"/>
        <v>9.0257352941176467</v>
      </c>
      <c r="V23" s="14">
        <f t="shared" si="11"/>
        <v>4.6139705882352944</v>
      </c>
      <c r="W23" s="14"/>
      <c r="X23" s="14"/>
      <c r="Y23" s="14">
        <f>VLOOKUP(A:A,[1]TDSheet!$A:$Z,26,0)</f>
        <v>50.4</v>
      </c>
      <c r="Z23" s="14">
        <f>VLOOKUP(A:A,[1]TDSheet!$A:$AA,27,0)</f>
        <v>55.6</v>
      </c>
      <c r="AA23" s="14">
        <f>VLOOKUP(A:A,[1]TDSheet!$A:$S,19,0)</f>
        <v>58.4</v>
      </c>
      <c r="AB23" s="14">
        <f>VLOOKUP(A:A,[3]TDSheet!$A:$D,4,0)</f>
        <v>28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2"/>
        <v>0</v>
      </c>
      <c r="AF23" s="14">
        <f t="shared" si="13"/>
        <v>0</v>
      </c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812</v>
      </c>
      <c r="D24" s="8">
        <v>3872</v>
      </c>
      <c r="E24" s="8">
        <v>2288</v>
      </c>
      <c r="F24" s="8">
        <v>2366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2311</v>
      </c>
      <c r="J24" s="14">
        <f t="shared" si="8"/>
        <v>-23</v>
      </c>
      <c r="K24" s="14">
        <f>VLOOKUP(A:A,[1]TDSheet!$A:$M,13,0)</f>
        <v>400</v>
      </c>
      <c r="L24" s="14">
        <f>VLOOKUP(A:A,[1]TDSheet!$A:$Q,17,0)</f>
        <v>1000</v>
      </c>
      <c r="M24" s="14">
        <f>VLOOKUP(A:A,[1]TDSheet!$A:$R,18,0)</f>
        <v>600</v>
      </c>
      <c r="N24" s="14">
        <f>VLOOKUP(A:A,[1]TDSheet!$A:$T,20,0)</f>
        <v>400</v>
      </c>
      <c r="O24" s="14"/>
      <c r="P24" s="14"/>
      <c r="Q24" s="14"/>
      <c r="R24" s="14"/>
      <c r="S24" s="14">
        <f t="shared" si="9"/>
        <v>457.6</v>
      </c>
      <c r="T24" s="16">
        <v>400</v>
      </c>
      <c r="U24" s="17">
        <f t="shared" si="10"/>
        <v>11.289335664335663</v>
      </c>
      <c r="V24" s="14">
        <f t="shared" si="11"/>
        <v>5.170454545454545</v>
      </c>
      <c r="W24" s="14"/>
      <c r="X24" s="14"/>
      <c r="Y24" s="14">
        <f>VLOOKUP(A:A,[1]TDSheet!$A:$Z,26,0)</f>
        <v>362</v>
      </c>
      <c r="Z24" s="14">
        <f>VLOOKUP(A:A,[1]TDSheet!$A:$AA,27,0)</f>
        <v>360.2</v>
      </c>
      <c r="AA24" s="14">
        <f>VLOOKUP(A:A,[1]TDSheet!$A:$S,19,0)</f>
        <v>456</v>
      </c>
      <c r="AB24" s="14">
        <f>VLOOKUP(A:A,[3]TDSheet!$A:$D,4,0)</f>
        <v>318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48</v>
      </c>
      <c r="AF24" s="14">
        <f t="shared" si="13"/>
        <v>0</v>
      </c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136.637</v>
      </c>
      <c r="D25" s="8">
        <v>457.72500000000002</v>
      </c>
      <c r="E25" s="8">
        <v>270.45400000000001</v>
      </c>
      <c r="F25" s="8">
        <v>322.91000000000003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271.10000000000002</v>
      </c>
      <c r="J25" s="14">
        <f t="shared" si="8"/>
        <v>-0.64600000000001501</v>
      </c>
      <c r="K25" s="14">
        <f>VLOOKUP(A:A,[1]TDSheet!$A:$M,13,0)</f>
        <v>0</v>
      </c>
      <c r="L25" s="14">
        <f>VLOOKUP(A:A,[1]TDSheet!$A:$Q,17,0)</f>
        <v>50</v>
      </c>
      <c r="M25" s="14">
        <f>VLOOKUP(A:A,[1]TDSheet!$A:$R,18,0)</f>
        <v>50</v>
      </c>
      <c r="N25" s="14">
        <f>VLOOKUP(A:A,[1]TDSheet!$A:$T,20,0)</f>
        <v>0</v>
      </c>
      <c r="O25" s="14"/>
      <c r="P25" s="14"/>
      <c r="Q25" s="14"/>
      <c r="R25" s="14"/>
      <c r="S25" s="14">
        <f t="shared" si="9"/>
        <v>54.090800000000002</v>
      </c>
      <c r="T25" s="16">
        <v>30</v>
      </c>
      <c r="U25" s="17">
        <f t="shared" si="10"/>
        <v>8.373142937431135</v>
      </c>
      <c r="V25" s="14">
        <f t="shared" si="11"/>
        <v>5.9697767457682271</v>
      </c>
      <c r="W25" s="14"/>
      <c r="X25" s="14"/>
      <c r="Y25" s="14">
        <f>VLOOKUP(A:A,[1]TDSheet!$A:$Z,26,0)</f>
        <v>59.419399999999996</v>
      </c>
      <c r="Z25" s="14">
        <f>VLOOKUP(A:A,[1]TDSheet!$A:$AA,27,0)</f>
        <v>50.855800000000002</v>
      </c>
      <c r="AA25" s="14">
        <f>VLOOKUP(A:A,[1]TDSheet!$A:$S,19,0)</f>
        <v>55.672799999999995</v>
      </c>
      <c r="AB25" s="14">
        <f>VLOOKUP(A:A,[3]TDSheet!$A:$D,4,0)</f>
        <v>24.978999999999999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2"/>
        <v>30</v>
      </c>
      <c r="AF25" s="14">
        <f t="shared" si="13"/>
        <v>0</v>
      </c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2948</v>
      </c>
      <c r="D26" s="8">
        <v>1627</v>
      </c>
      <c r="E26" s="8">
        <v>991</v>
      </c>
      <c r="F26" s="8">
        <v>3568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1004</v>
      </c>
      <c r="J26" s="14">
        <f t="shared" si="8"/>
        <v>-13</v>
      </c>
      <c r="K26" s="14">
        <f>VLOOKUP(A:A,[1]TDSheet!$A:$M,13,0)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VLOOKUP(A:A,[1]TDSheet!$A:$T,20,0)</f>
        <v>200</v>
      </c>
      <c r="O26" s="14"/>
      <c r="P26" s="14"/>
      <c r="Q26" s="14"/>
      <c r="R26" s="14"/>
      <c r="S26" s="14">
        <f t="shared" si="9"/>
        <v>198.2</v>
      </c>
      <c r="T26" s="16">
        <v>1000</v>
      </c>
      <c r="U26" s="17">
        <f t="shared" si="10"/>
        <v>24.056508577194755</v>
      </c>
      <c r="V26" s="14">
        <f t="shared" si="11"/>
        <v>18.002018163471242</v>
      </c>
      <c r="W26" s="14"/>
      <c r="X26" s="14"/>
      <c r="Y26" s="14">
        <f>VLOOKUP(A:A,[1]TDSheet!$A:$Z,26,0)</f>
        <v>205.2</v>
      </c>
      <c r="Z26" s="14">
        <f>VLOOKUP(A:A,[1]TDSheet!$A:$AA,27,0)</f>
        <v>168.2</v>
      </c>
      <c r="AA26" s="14">
        <f>VLOOKUP(A:A,[1]TDSheet!$A:$S,19,0)</f>
        <v>191.2</v>
      </c>
      <c r="AB26" s="14">
        <f>VLOOKUP(A:A,[3]TDSheet!$A:$D,4,0)</f>
        <v>177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250</v>
      </c>
      <c r="AF26" s="14">
        <f t="shared" si="13"/>
        <v>0</v>
      </c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159.83500000000001</v>
      </c>
      <c r="D27" s="8">
        <v>274.75599999999997</v>
      </c>
      <c r="E27" s="8">
        <v>118.961</v>
      </c>
      <c r="F27" s="8">
        <v>279.85000000000002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123.19199999999999</v>
      </c>
      <c r="J27" s="14">
        <f t="shared" si="8"/>
        <v>-4.2309999999999945</v>
      </c>
      <c r="K27" s="14">
        <f>VLOOKUP(A:A,[1]TDSheet!$A:$M,13,0)</f>
        <v>0</v>
      </c>
      <c r="L27" s="14">
        <f>VLOOKUP(A:A,[1]TDSheet!$A:$Q,17,0)</f>
        <v>150</v>
      </c>
      <c r="M27" s="14">
        <f>VLOOKUP(A:A,[1]TDSheet!$A:$R,18,0)</f>
        <v>50</v>
      </c>
      <c r="N27" s="14">
        <f>VLOOKUP(A:A,[1]TDSheet!$A:$T,20,0)</f>
        <v>50</v>
      </c>
      <c r="O27" s="14"/>
      <c r="P27" s="14"/>
      <c r="Q27" s="14"/>
      <c r="R27" s="14"/>
      <c r="S27" s="14">
        <f t="shared" si="9"/>
        <v>23.792200000000001</v>
      </c>
      <c r="T27" s="16">
        <v>100</v>
      </c>
      <c r="U27" s="17">
        <f t="shared" si="10"/>
        <v>26.47296172695253</v>
      </c>
      <c r="V27" s="14">
        <f t="shared" si="11"/>
        <v>11.762258219080204</v>
      </c>
      <c r="W27" s="14"/>
      <c r="X27" s="14"/>
      <c r="Y27" s="14">
        <f>VLOOKUP(A:A,[1]TDSheet!$A:$Z,26,0)</f>
        <v>12.216200000000001</v>
      </c>
      <c r="Z27" s="14">
        <f>VLOOKUP(A:A,[1]TDSheet!$A:$AA,27,0)</f>
        <v>13.004799999999999</v>
      </c>
      <c r="AA27" s="14">
        <f>VLOOKUP(A:A,[1]TDSheet!$A:$S,19,0)</f>
        <v>22.844799999999999</v>
      </c>
      <c r="AB27" s="14">
        <f>VLOOKUP(A:A,[3]TDSheet!$A:$D,4,0)</f>
        <v>14.499000000000001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100</v>
      </c>
      <c r="AF27" s="14">
        <f t="shared" si="13"/>
        <v>0</v>
      </c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237.49700000000001</v>
      </c>
      <c r="D28" s="8">
        <v>870.74300000000005</v>
      </c>
      <c r="E28" s="8">
        <v>418.89400000000001</v>
      </c>
      <c r="F28" s="8">
        <v>589.28899999999999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399.55</v>
      </c>
      <c r="J28" s="14">
        <f t="shared" si="8"/>
        <v>19.343999999999994</v>
      </c>
      <c r="K28" s="14">
        <f>VLOOKUP(A:A,[1]TDSheet!$A:$M,13,0)</f>
        <v>100</v>
      </c>
      <c r="L28" s="14">
        <f>VLOOKUP(A:A,[1]TDSheet!$A:$Q,17,0)</f>
        <v>200</v>
      </c>
      <c r="M28" s="14">
        <f>VLOOKUP(A:A,[1]TDSheet!$A:$R,18,0)</f>
        <v>100</v>
      </c>
      <c r="N28" s="14">
        <f>VLOOKUP(A:A,[1]TDSheet!$A:$T,20,0)</f>
        <v>150</v>
      </c>
      <c r="O28" s="14">
        <v>-150</v>
      </c>
      <c r="P28" s="14"/>
      <c r="Q28" s="14"/>
      <c r="R28" s="14"/>
      <c r="S28" s="14">
        <f t="shared" si="9"/>
        <v>83.778800000000004</v>
      </c>
      <c r="T28" s="16">
        <v>200</v>
      </c>
      <c r="U28" s="17">
        <f t="shared" si="10"/>
        <v>14.19558408571142</v>
      </c>
      <c r="V28" s="14">
        <f t="shared" si="11"/>
        <v>7.0338677565207419</v>
      </c>
      <c r="W28" s="14"/>
      <c r="X28" s="14"/>
      <c r="Y28" s="14">
        <f>VLOOKUP(A:A,[1]TDSheet!$A:$Z,26,0)</f>
        <v>72.631600000000006</v>
      </c>
      <c r="Z28" s="14">
        <f>VLOOKUP(A:A,[1]TDSheet!$A:$AA,27,0)</f>
        <v>79.794200000000004</v>
      </c>
      <c r="AA28" s="14">
        <f>VLOOKUP(A:A,[1]TDSheet!$A:$S,19,0)</f>
        <v>91.643200000000007</v>
      </c>
      <c r="AB28" s="14">
        <f>VLOOKUP(A:A,[3]TDSheet!$A:$D,4,0)</f>
        <v>44.673999999999999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200</v>
      </c>
      <c r="AF28" s="14">
        <f t="shared" si="13"/>
        <v>-150</v>
      </c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761</v>
      </c>
      <c r="D29" s="8">
        <v>2771</v>
      </c>
      <c r="E29" s="8">
        <v>1214</v>
      </c>
      <c r="F29" s="8">
        <v>2293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1239</v>
      </c>
      <c r="J29" s="14">
        <f t="shared" si="8"/>
        <v>-25</v>
      </c>
      <c r="K29" s="14">
        <f>VLOOKUP(A:A,[1]TDSheet!$A:$M,13,0)</f>
        <v>0</v>
      </c>
      <c r="L29" s="14">
        <f>VLOOKUP(A:A,[1]TDSheet!$A:$Q,17,0)</f>
        <v>800</v>
      </c>
      <c r="M29" s="14">
        <f>VLOOKUP(A:A,[1]TDSheet!$A:$R,18,0)</f>
        <v>200</v>
      </c>
      <c r="N29" s="14">
        <f>VLOOKUP(A:A,[1]TDSheet!$A:$T,20,0)</f>
        <v>600</v>
      </c>
      <c r="O29" s="14"/>
      <c r="P29" s="14"/>
      <c r="Q29" s="14"/>
      <c r="R29" s="14"/>
      <c r="S29" s="14">
        <f t="shared" si="9"/>
        <v>242.8</v>
      </c>
      <c r="T29" s="16">
        <v>800</v>
      </c>
      <c r="U29" s="17">
        <f t="shared" si="10"/>
        <v>19.328665568369026</v>
      </c>
      <c r="V29" s="14">
        <f t="shared" si="11"/>
        <v>9.4439868204283357</v>
      </c>
      <c r="W29" s="14"/>
      <c r="X29" s="14"/>
      <c r="Y29" s="14">
        <f>VLOOKUP(A:A,[1]TDSheet!$A:$Z,26,0)</f>
        <v>223.6</v>
      </c>
      <c r="Z29" s="14">
        <f>VLOOKUP(A:A,[1]TDSheet!$A:$AA,27,0)</f>
        <v>232.8</v>
      </c>
      <c r="AA29" s="14">
        <f>VLOOKUP(A:A,[1]TDSheet!$A:$S,19,0)</f>
        <v>232.8</v>
      </c>
      <c r="AB29" s="14">
        <f>VLOOKUP(A:A,[3]TDSheet!$A:$D,4,0)</f>
        <v>238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2"/>
        <v>176</v>
      </c>
      <c r="AF29" s="14">
        <f t="shared" si="13"/>
        <v>0</v>
      </c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627</v>
      </c>
      <c r="D30" s="8">
        <v>3573</v>
      </c>
      <c r="E30" s="8">
        <v>1905</v>
      </c>
      <c r="F30" s="8">
        <v>2286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1904</v>
      </c>
      <c r="J30" s="14">
        <f t="shared" si="8"/>
        <v>1</v>
      </c>
      <c r="K30" s="14">
        <f>VLOOKUP(A:A,[1]TDSheet!$A:$M,13,0)</f>
        <v>400</v>
      </c>
      <c r="L30" s="14">
        <f>VLOOKUP(A:A,[1]TDSheet!$A:$Q,17,0)</f>
        <v>400</v>
      </c>
      <c r="M30" s="14">
        <f>VLOOKUP(A:A,[1]TDSheet!$A:$R,18,0)</f>
        <v>400</v>
      </c>
      <c r="N30" s="14">
        <f>VLOOKUP(A:A,[1]TDSheet!$A:$T,20,0)</f>
        <v>400</v>
      </c>
      <c r="O30" s="14"/>
      <c r="P30" s="14"/>
      <c r="Q30" s="14"/>
      <c r="R30" s="14"/>
      <c r="S30" s="14">
        <f t="shared" si="9"/>
        <v>381</v>
      </c>
      <c r="T30" s="16">
        <v>400</v>
      </c>
      <c r="U30" s="17">
        <f t="shared" si="10"/>
        <v>11.249343832020998</v>
      </c>
      <c r="V30" s="14">
        <f t="shared" si="11"/>
        <v>6</v>
      </c>
      <c r="W30" s="14"/>
      <c r="X30" s="14"/>
      <c r="Y30" s="14">
        <f>VLOOKUP(A:A,[1]TDSheet!$A:$Z,26,0)</f>
        <v>311.60000000000002</v>
      </c>
      <c r="Z30" s="14">
        <f>VLOOKUP(A:A,[1]TDSheet!$A:$AA,27,0)</f>
        <v>358.4</v>
      </c>
      <c r="AA30" s="14">
        <f>VLOOKUP(A:A,[1]TDSheet!$A:$S,19,0)</f>
        <v>357</v>
      </c>
      <c r="AB30" s="14">
        <f>VLOOKUP(A:A,[3]TDSheet!$A:$D,4,0)</f>
        <v>468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2"/>
        <v>160</v>
      </c>
      <c r="AF30" s="14">
        <f t="shared" si="13"/>
        <v>0</v>
      </c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21.518999999999998</v>
      </c>
      <c r="D31" s="8">
        <v>71.59</v>
      </c>
      <c r="E31" s="8">
        <v>30.986999999999998</v>
      </c>
      <c r="F31" s="8">
        <v>50.122</v>
      </c>
      <c r="G31" s="1">
        <v>0</v>
      </c>
      <c r="H31" s="1" t="e">
        <f>VLOOKUP(A:A,[1]TDSheet!$A:$H,8,0)</f>
        <v>#N/A</v>
      </c>
      <c r="I31" s="14">
        <f>VLOOKUP(A:A,[2]TDSheet!$A:$F,6,0)</f>
        <v>40.856999999999999</v>
      </c>
      <c r="J31" s="14">
        <f t="shared" si="8"/>
        <v>-9.870000000000001</v>
      </c>
      <c r="K31" s="14">
        <f>VLOOKUP(A:A,[1]TDSheet!$A:$M,13,0)</f>
        <v>0</v>
      </c>
      <c r="L31" s="14">
        <f>VLOOKUP(A:A,[1]TDSheet!$A:$Q,17,0)</f>
        <v>10</v>
      </c>
      <c r="M31" s="14">
        <f>VLOOKUP(A:A,[1]TDSheet!$A:$R,18,0)</f>
        <v>10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6.1974</v>
      </c>
      <c r="T31" s="16"/>
      <c r="U31" s="17">
        <f t="shared" si="10"/>
        <v>11.314744893019654</v>
      </c>
      <c r="V31" s="14">
        <f t="shared" si="11"/>
        <v>8.0875851163391097</v>
      </c>
      <c r="W31" s="14"/>
      <c r="X31" s="14"/>
      <c r="Y31" s="14">
        <f>VLOOKUP(A:A,[1]TDSheet!$A:$Z,26,0)</f>
        <v>5.6567999999999996</v>
      </c>
      <c r="Z31" s="14">
        <f>VLOOKUP(A:A,[1]TDSheet!$A:$AA,27,0)</f>
        <v>5.6520000000000001</v>
      </c>
      <c r="AA31" s="14">
        <f>VLOOKUP(A:A,[1]TDSheet!$A:$S,19,0)</f>
        <v>6.4608000000000008</v>
      </c>
      <c r="AB31" s="14">
        <f>VLOOKUP(A:A,[3]TDSheet!$A:$D,4,0)</f>
        <v>1.34</v>
      </c>
      <c r="AC31" s="20" t="s">
        <v>132</v>
      </c>
      <c r="AD31" s="14" t="str">
        <f>VLOOKUP(A:A,[1]TDSheet!$A:$AD,30,0)</f>
        <v>увел</v>
      </c>
      <c r="AE31" s="14">
        <f t="shared" si="12"/>
        <v>0</v>
      </c>
      <c r="AF31" s="14">
        <f t="shared" si="13"/>
        <v>0</v>
      </c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189</v>
      </c>
      <c r="D32" s="8">
        <v>684</v>
      </c>
      <c r="E32" s="8">
        <v>483</v>
      </c>
      <c r="F32" s="8">
        <v>383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492</v>
      </c>
      <c r="J32" s="14">
        <f t="shared" si="8"/>
        <v>-9</v>
      </c>
      <c r="K32" s="14">
        <f>VLOOKUP(A:A,[1]TDSheet!$A:$M,13,0)</f>
        <v>200</v>
      </c>
      <c r="L32" s="14">
        <f>VLOOKUP(A:A,[1]TDSheet!$A:$Q,17,0)</f>
        <v>120</v>
      </c>
      <c r="M32" s="14">
        <f>VLOOKUP(A:A,[1]TDSheet!$A:$R,18,0)</f>
        <v>80</v>
      </c>
      <c r="N32" s="14">
        <f>VLOOKUP(A:A,[1]TDSheet!$A:$T,20,0)</f>
        <v>0</v>
      </c>
      <c r="O32" s="14"/>
      <c r="P32" s="14"/>
      <c r="Q32" s="14"/>
      <c r="R32" s="14"/>
      <c r="S32" s="14">
        <f t="shared" si="9"/>
        <v>96.6</v>
      </c>
      <c r="T32" s="16">
        <v>80</v>
      </c>
      <c r="U32" s="17">
        <f t="shared" si="10"/>
        <v>8.933747412008282</v>
      </c>
      <c r="V32" s="14">
        <f t="shared" si="11"/>
        <v>3.9648033126294</v>
      </c>
      <c r="W32" s="14"/>
      <c r="X32" s="14"/>
      <c r="Y32" s="14">
        <f>VLOOKUP(A:A,[1]TDSheet!$A:$Z,26,0)</f>
        <v>78.400000000000006</v>
      </c>
      <c r="Z32" s="14">
        <f>VLOOKUP(A:A,[1]TDSheet!$A:$AA,27,0)</f>
        <v>72.400000000000006</v>
      </c>
      <c r="AA32" s="14">
        <f>VLOOKUP(A:A,[1]TDSheet!$A:$S,19,0)</f>
        <v>97</v>
      </c>
      <c r="AB32" s="14">
        <f>VLOOKUP(A:A,[3]TDSheet!$A:$D,4,0)</f>
        <v>74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2"/>
        <v>24</v>
      </c>
      <c r="AF32" s="14">
        <f t="shared" si="13"/>
        <v>0</v>
      </c>
      <c r="AG32" s="14"/>
    </row>
    <row r="33" spans="1:33" s="1" customFormat="1" ht="11.1" customHeight="1" outlineLevel="1" x14ac:dyDescent="0.2">
      <c r="A33" s="7" t="s">
        <v>103</v>
      </c>
      <c r="B33" s="7" t="s">
        <v>8</v>
      </c>
      <c r="C33" s="8">
        <v>328</v>
      </c>
      <c r="D33" s="8">
        <v>8</v>
      </c>
      <c r="E33" s="8">
        <v>177</v>
      </c>
      <c r="F33" s="8">
        <v>151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185</v>
      </c>
      <c r="J33" s="14">
        <f t="shared" si="8"/>
        <v>-8</v>
      </c>
      <c r="K33" s="14">
        <f>VLOOKUP(A:A,[1]TDSheet!$A:$M,13,0)</f>
        <v>80</v>
      </c>
      <c r="L33" s="14">
        <f>VLOOKUP(A:A,[1]TDSheet!$A:$Q,17,0)</f>
        <v>40</v>
      </c>
      <c r="M33" s="14">
        <f>VLOOKUP(A:A,[1]TDSheet!$A:$R,18,0)</f>
        <v>40</v>
      </c>
      <c r="N33" s="14">
        <f>VLOOKUP(A:A,[1]TDSheet!$A:$T,20,0)</f>
        <v>0</v>
      </c>
      <c r="O33" s="14"/>
      <c r="P33" s="14"/>
      <c r="Q33" s="14"/>
      <c r="R33" s="14"/>
      <c r="S33" s="14">
        <f t="shared" si="9"/>
        <v>35.4</v>
      </c>
      <c r="T33" s="16"/>
      <c r="U33" s="17">
        <f t="shared" si="10"/>
        <v>8.7853107344632768</v>
      </c>
      <c r="V33" s="14">
        <f t="shared" si="11"/>
        <v>4.2655367231638417</v>
      </c>
      <c r="W33" s="14"/>
      <c r="X33" s="14"/>
      <c r="Y33" s="14">
        <f>VLOOKUP(A:A,[1]TDSheet!$A:$Z,26,0)</f>
        <v>0</v>
      </c>
      <c r="Z33" s="14">
        <f>VLOOKUP(A:A,[1]TDSheet!$A:$AA,27,0)</f>
        <v>9.8000000000000007</v>
      </c>
      <c r="AA33" s="14">
        <f>VLOOKUP(A:A,[1]TDSheet!$A:$S,19,0)</f>
        <v>36.6</v>
      </c>
      <c r="AB33" s="14">
        <f>VLOOKUP(A:A,[3]TDSheet!$A:$D,4,0)</f>
        <v>18</v>
      </c>
      <c r="AC33" s="14" t="str">
        <f>VLOOKUP(A:A,[1]TDSheet!$A:$AC,29,0)</f>
        <v>увел</v>
      </c>
      <c r="AD33" s="14" t="str">
        <f>VLOOKUP(A:A,[1]TDSheet!$A:$AD,30,0)</f>
        <v>увел</v>
      </c>
      <c r="AE33" s="14">
        <f t="shared" si="12"/>
        <v>0</v>
      </c>
      <c r="AF33" s="14">
        <f t="shared" si="13"/>
        <v>0</v>
      </c>
      <c r="AG33" s="14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233</v>
      </c>
      <c r="D34" s="8">
        <v>1372</v>
      </c>
      <c r="E34" s="8">
        <v>796</v>
      </c>
      <c r="F34" s="8">
        <v>806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788</v>
      </c>
      <c r="J34" s="14">
        <f t="shared" si="8"/>
        <v>8</v>
      </c>
      <c r="K34" s="14">
        <f>VLOOKUP(A:A,[1]TDSheet!$A:$M,13,0)</f>
        <v>120</v>
      </c>
      <c r="L34" s="14">
        <f>VLOOKUP(A:A,[1]TDSheet!$A:$Q,17,0)</f>
        <v>240</v>
      </c>
      <c r="M34" s="14">
        <f>VLOOKUP(A:A,[1]TDSheet!$A:$R,18,0)</f>
        <v>120</v>
      </c>
      <c r="N34" s="14">
        <f>VLOOKUP(A:A,[1]TDSheet!$A:$T,20,0)</f>
        <v>0</v>
      </c>
      <c r="O34" s="14"/>
      <c r="P34" s="14"/>
      <c r="Q34" s="14"/>
      <c r="R34" s="14"/>
      <c r="S34" s="14">
        <f t="shared" si="9"/>
        <v>159.19999999999999</v>
      </c>
      <c r="T34" s="16">
        <v>160</v>
      </c>
      <c r="U34" s="17">
        <f t="shared" si="10"/>
        <v>9.0829145728643219</v>
      </c>
      <c r="V34" s="14">
        <f t="shared" si="11"/>
        <v>5.0628140703517595</v>
      </c>
      <c r="W34" s="14"/>
      <c r="X34" s="14"/>
      <c r="Y34" s="14">
        <f>VLOOKUP(A:A,[1]TDSheet!$A:$Z,26,0)</f>
        <v>121.2</v>
      </c>
      <c r="Z34" s="14">
        <f>VLOOKUP(A:A,[1]TDSheet!$A:$AA,27,0)</f>
        <v>129.6</v>
      </c>
      <c r="AA34" s="14">
        <f>VLOOKUP(A:A,[1]TDSheet!$A:$S,19,0)</f>
        <v>155.19999999999999</v>
      </c>
      <c r="AB34" s="14">
        <f>VLOOKUP(A:A,[3]TDSheet!$A:$D,4,0)</f>
        <v>117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48</v>
      </c>
      <c r="AF34" s="14">
        <f t="shared" si="13"/>
        <v>0</v>
      </c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409</v>
      </c>
      <c r="D35" s="8">
        <v>431</v>
      </c>
      <c r="E35" s="8">
        <v>441</v>
      </c>
      <c r="F35" s="8">
        <v>373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465</v>
      </c>
      <c r="J35" s="14">
        <f t="shared" si="8"/>
        <v>-24</v>
      </c>
      <c r="K35" s="14">
        <f>VLOOKUP(A:A,[1]TDSheet!$A:$M,13,0)</f>
        <v>240</v>
      </c>
      <c r="L35" s="14">
        <f>VLOOKUP(A:A,[1]TDSheet!$A:$Q,17,0)</f>
        <v>40</v>
      </c>
      <c r="M35" s="14">
        <f>VLOOKUP(A:A,[1]TDSheet!$A:$R,18,0)</f>
        <v>80</v>
      </c>
      <c r="N35" s="14">
        <f>VLOOKUP(A:A,[1]TDSheet!$A:$T,20,0)</f>
        <v>0</v>
      </c>
      <c r="O35" s="14"/>
      <c r="P35" s="14"/>
      <c r="Q35" s="14"/>
      <c r="R35" s="14"/>
      <c r="S35" s="14">
        <f t="shared" si="9"/>
        <v>88.2</v>
      </c>
      <c r="T35" s="16">
        <v>80</v>
      </c>
      <c r="U35" s="17">
        <f t="shared" si="10"/>
        <v>9.2176870748299322</v>
      </c>
      <c r="V35" s="14">
        <f t="shared" si="11"/>
        <v>4.229024943310657</v>
      </c>
      <c r="W35" s="14"/>
      <c r="X35" s="14"/>
      <c r="Y35" s="14">
        <f>VLOOKUP(A:A,[1]TDSheet!$A:$Z,26,0)</f>
        <v>116</v>
      </c>
      <c r="Z35" s="14">
        <f>VLOOKUP(A:A,[1]TDSheet!$A:$AA,27,0)</f>
        <v>92</v>
      </c>
      <c r="AA35" s="14">
        <f>VLOOKUP(A:A,[1]TDSheet!$A:$S,19,0)</f>
        <v>89</v>
      </c>
      <c r="AB35" s="14">
        <f>VLOOKUP(A:A,[3]TDSheet!$A:$D,4,0)</f>
        <v>67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2"/>
        <v>7.1999999999999993</v>
      </c>
      <c r="AF35" s="14">
        <f t="shared" si="13"/>
        <v>0</v>
      </c>
      <c r="AG35" s="14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94</v>
      </c>
      <c r="D36" s="8">
        <v>243</v>
      </c>
      <c r="E36" s="8">
        <v>242</v>
      </c>
      <c r="F36" s="8">
        <v>93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242</v>
      </c>
      <c r="J36" s="14">
        <f t="shared" si="8"/>
        <v>0</v>
      </c>
      <c r="K36" s="14">
        <f>VLOOKUP(A:A,[1]TDSheet!$A:$M,13,0)</f>
        <v>180</v>
      </c>
      <c r="L36" s="14">
        <f>VLOOKUP(A:A,[1]TDSheet!$A:$Q,17,0)</f>
        <v>40</v>
      </c>
      <c r="M36" s="14">
        <f>VLOOKUP(A:A,[1]TDSheet!$A:$R,18,0)</f>
        <v>40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48.4</v>
      </c>
      <c r="T36" s="16">
        <v>80</v>
      </c>
      <c r="U36" s="17">
        <f t="shared" si="10"/>
        <v>8.9462809917355379</v>
      </c>
      <c r="V36" s="14">
        <f t="shared" si="11"/>
        <v>1.9214876033057853</v>
      </c>
      <c r="W36" s="14"/>
      <c r="X36" s="14"/>
      <c r="Y36" s="14">
        <f>VLOOKUP(A:A,[1]TDSheet!$A:$Z,26,0)</f>
        <v>38.200000000000003</v>
      </c>
      <c r="Z36" s="14">
        <f>VLOOKUP(A:A,[1]TDSheet!$A:$AA,27,0)</f>
        <v>34.6</v>
      </c>
      <c r="AA36" s="14">
        <f>VLOOKUP(A:A,[1]TDSheet!$A:$S,19,0)</f>
        <v>44.4</v>
      </c>
      <c r="AB36" s="14">
        <f>VLOOKUP(A:A,[3]TDSheet!$A:$D,4,0)</f>
        <v>47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2"/>
        <v>7.1999999999999993</v>
      </c>
      <c r="AF36" s="14">
        <f t="shared" si="13"/>
        <v>0</v>
      </c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358</v>
      </c>
      <c r="D37" s="8">
        <v>850</v>
      </c>
      <c r="E37" s="8">
        <v>610</v>
      </c>
      <c r="F37" s="8">
        <v>590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616</v>
      </c>
      <c r="J37" s="14">
        <f t="shared" si="8"/>
        <v>-6</v>
      </c>
      <c r="K37" s="14">
        <f>VLOOKUP(A:A,[1]TDSheet!$A:$M,13,0)</f>
        <v>200</v>
      </c>
      <c r="L37" s="14">
        <f>VLOOKUP(A:A,[1]TDSheet!$A:$Q,17,0)</f>
        <v>80</v>
      </c>
      <c r="M37" s="14">
        <f>VLOOKUP(A:A,[1]TDSheet!$A:$R,18,0)</f>
        <v>120</v>
      </c>
      <c r="N37" s="14">
        <f>VLOOKUP(A:A,[1]TDSheet!$A:$T,20,0)</f>
        <v>0</v>
      </c>
      <c r="O37" s="14"/>
      <c r="P37" s="14"/>
      <c r="Q37" s="14"/>
      <c r="R37" s="14"/>
      <c r="S37" s="14">
        <f t="shared" si="9"/>
        <v>122</v>
      </c>
      <c r="T37" s="16">
        <v>120</v>
      </c>
      <c r="U37" s="17">
        <f t="shared" si="10"/>
        <v>9.0983606557377055</v>
      </c>
      <c r="V37" s="14">
        <f t="shared" si="11"/>
        <v>4.8360655737704921</v>
      </c>
      <c r="W37" s="14"/>
      <c r="X37" s="14"/>
      <c r="Y37" s="14">
        <f>VLOOKUP(A:A,[1]TDSheet!$A:$Z,26,0)</f>
        <v>133.4</v>
      </c>
      <c r="Z37" s="14">
        <f>VLOOKUP(A:A,[1]TDSheet!$A:$AA,27,0)</f>
        <v>91.2</v>
      </c>
      <c r="AA37" s="14">
        <f>VLOOKUP(A:A,[1]TDSheet!$A:$S,19,0)</f>
        <v>120.4</v>
      </c>
      <c r="AB37" s="14">
        <f>VLOOKUP(A:A,[3]TDSheet!$A:$D,4,0)</f>
        <v>101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10.799999999999999</v>
      </c>
      <c r="AF37" s="14">
        <f t="shared" si="13"/>
        <v>0</v>
      </c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81</v>
      </c>
      <c r="D38" s="8">
        <v>388</v>
      </c>
      <c r="E38" s="8">
        <v>204</v>
      </c>
      <c r="F38" s="8">
        <v>196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224</v>
      </c>
      <c r="J38" s="14">
        <f t="shared" si="8"/>
        <v>-20</v>
      </c>
      <c r="K38" s="14">
        <f>VLOOKUP(A:A,[1]TDSheet!$A:$M,13,0)</f>
        <v>0</v>
      </c>
      <c r="L38" s="14">
        <f>VLOOKUP(A:A,[1]TDSheet!$A:$Q,17,0)</f>
        <v>120</v>
      </c>
      <c r="M38" s="14">
        <f>VLOOKUP(A:A,[1]TDSheet!$A:$R,18,0)</f>
        <v>80</v>
      </c>
      <c r="N38" s="14">
        <f>VLOOKUP(A:A,[1]TDSheet!$A:$T,20,0)</f>
        <v>0</v>
      </c>
      <c r="O38" s="14"/>
      <c r="P38" s="14"/>
      <c r="Q38" s="14"/>
      <c r="R38" s="14"/>
      <c r="S38" s="14">
        <f t="shared" si="9"/>
        <v>40.799999999999997</v>
      </c>
      <c r="T38" s="16"/>
      <c r="U38" s="17">
        <f t="shared" si="10"/>
        <v>9.7058823529411775</v>
      </c>
      <c r="V38" s="14">
        <f t="shared" si="11"/>
        <v>4.8039215686274517</v>
      </c>
      <c r="W38" s="14"/>
      <c r="X38" s="14"/>
      <c r="Y38" s="14">
        <f>VLOOKUP(A:A,[1]TDSheet!$A:$Z,26,0)</f>
        <v>36.200000000000003</v>
      </c>
      <c r="Z38" s="14">
        <f>VLOOKUP(A:A,[1]TDSheet!$A:$AA,27,0)</f>
        <v>39.4</v>
      </c>
      <c r="AA38" s="14">
        <f>VLOOKUP(A:A,[1]TDSheet!$A:$S,19,0)</f>
        <v>42.2</v>
      </c>
      <c r="AB38" s="14">
        <f>VLOOKUP(A:A,[3]TDSheet!$A:$D,4,0)</f>
        <v>28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2"/>
        <v>0</v>
      </c>
      <c r="AF38" s="14">
        <f t="shared" si="13"/>
        <v>0</v>
      </c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139</v>
      </c>
      <c r="D39" s="8">
        <v>894</v>
      </c>
      <c r="E39" s="8">
        <v>441</v>
      </c>
      <c r="F39" s="8">
        <v>405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453</v>
      </c>
      <c r="J39" s="14">
        <f t="shared" si="8"/>
        <v>-12</v>
      </c>
      <c r="K39" s="14">
        <f>VLOOKUP(A:A,[1]TDSheet!$A:$M,13,0)</f>
        <v>160</v>
      </c>
      <c r="L39" s="14">
        <f>VLOOKUP(A:A,[1]TDSheet!$A:$Q,17,0)</f>
        <v>80</v>
      </c>
      <c r="M39" s="14">
        <f>VLOOKUP(A:A,[1]TDSheet!$A:$R,18,0)</f>
        <v>120</v>
      </c>
      <c r="N39" s="14">
        <f>VLOOKUP(A:A,[1]TDSheet!$A:$T,20,0)</f>
        <v>0</v>
      </c>
      <c r="O39" s="14"/>
      <c r="P39" s="14"/>
      <c r="Q39" s="14"/>
      <c r="R39" s="14"/>
      <c r="S39" s="14">
        <f t="shared" si="9"/>
        <v>88.2</v>
      </c>
      <c r="T39" s="16">
        <v>80</v>
      </c>
      <c r="U39" s="17">
        <f t="shared" si="10"/>
        <v>9.5804988662131514</v>
      </c>
      <c r="V39" s="14">
        <f t="shared" si="11"/>
        <v>4.5918367346938771</v>
      </c>
      <c r="W39" s="14"/>
      <c r="X39" s="14"/>
      <c r="Y39" s="14">
        <f>VLOOKUP(A:A,[1]TDSheet!$A:$Z,26,0)</f>
        <v>74.400000000000006</v>
      </c>
      <c r="Z39" s="14">
        <f>VLOOKUP(A:A,[1]TDSheet!$A:$AA,27,0)</f>
        <v>83.8</v>
      </c>
      <c r="AA39" s="14">
        <f>VLOOKUP(A:A,[1]TDSheet!$A:$S,19,0)</f>
        <v>85.6</v>
      </c>
      <c r="AB39" s="14">
        <f>VLOOKUP(A:A,[3]TDSheet!$A:$D,4,0)</f>
        <v>53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2"/>
        <v>32</v>
      </c>
      <c r="AF39" s="14">
        <f t="shared" si="13"/>
        <v>0</v>
      </c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310</v>
      </c>
      <c r="D40" s="8">
        <v>607</v>
      </c>
      <c r="E40" s="8">
        <v>392</v>
      </c>
      <c r="F40" s="8">
        <v>518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420</v>
      </c>
      <c r="J40" s="14">
        <f t="shared" si="8"/>
        <v>-28</v>
      </c>
      <c r="K40" s="14">
        <f>VLOOKUP(A:A,[1]TDSheet!$A:$M,13,0)</f>
        <v>80</v>
      </c>
      <c r="L40" s="14">
        <f>VLOOKUP(A:A,[1]TDSheet!$A:$Q,17,0)</f>
        <v>40</v>
      </c>
      <c r="M40" s="14">
        <f>VLOOKUP(A:A,[1]TDSheet!$A:$R,18,0)</f>
        <v>80</v>
      </c>
      <c r="N40" s="14">
        <f>VLOOKUP(A:A,[1]TDSheet!$A:$T,20,0)</f>
        <v>0</v>
      </c>
      <c r="O40" s="14"/>
      <c r="P40" s="14"/>
      <c r="Q40" s="14"/>
      <c r="R40" s="14"/>
      <c r="S40" s="14">
        <f t="shared" si="9"/>
        <v>78.400000000000006</v>
      </c>
      <c r="T40" s="16">
        <v>80</v>
      </c>
      <c r="U40" s="17">
        <f t="shared" si="10"/>
        <v>10.178571428571427</v>
      </c>
      <c r="V40" s="14">
        <f t="shared" si="11"/>
        <v>6.6071428571428568</v>
      </c>
      <c r="W40" s="14"/>
      <c r="X40" s="14"/>
      <c r="Y40" s="14">
        <f>VLOOKUP(A:A,[1]TDSheet!$A:$Z,26,0)</f>
        <v>79</v>
      </c>
      <c r="Z40" s="14">
        <f>VLOOKUP(A:A,[1]TDSheet!$A:$AA,27,0)</f>
        <v>54</v>
      </c>
      <c r="AA40" s="14">
        <f>VLOOKUP(A:A,[1]TDSheet!$A:$S,19,0)</f>
        <v>81.2</v>
      </c>
      <c r="AB40" s="14">
        <f>VLOOKUP(A:A,[3]TDSheet!$A:$D,4,0)</f>
        <v>29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2"/>
        <v>12</v>
      </c>
      <c r="AF40" s="14">
        <f t="shared" si="13"/>
        <v>0</v>
      </c>
      <c r="AG40" s="14"/>
    </row>
    <row r="41" spans="1:33" s="1" customFormat="1" ht="11.1" customHeight="1" outlineLevel="1" x14ac:dyDescent="0.2">
      <c r="A41" s="7" t="s">
        <v>43</v>
      </c>
      <c r="B41" s="7" t="s">
        <v>9</v>
      </c>
      <c r="C41" s="8">
        <v>219.56299999999999</v>
      </c>
      <c r="D41" s="8">
        <v>655.20799999999997</v>
      </c>
      <c r="E41" s="8">
        <v>421.62700000000001</v>
      </c>
      <c r="F41" s="8">
        <v>451.52800000000002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400.7</v>
      </c>
      <c r="J41" s="14">
        <f t="shared" si="8"/>
        <v>20.927000000000021</v>
      </c>
      <c r="K41" s="14">
        <f>VLOOKUP(A:A,[1]TDSheet!$A:$M,13,0)</f>
        <v>110</v>
      </c>
      <c r="L41" s="14">
        <f>VLOOKUP(A:A,[1]TDSheet!$A:$Q,17,0)</f>
        <v>0</v>
      </c>
      <c r="M41" s="14">
        <f>VLOOKUP(A:A,[1]TDSheet!$A:$R,18,0)</f>
        <v>90</v>
      </c>
      <c r="N41" s="14">
        <f>VLOOKUP(A:A,[1]TDSheet!$A:$T,20,0)</f>
        <v>0</v>
      </c>
      <c r="O41" s="14"/>
      <c r="P41" s="14"/>
      <c r="Q41" s="14"/>
      <c r="R41" s="14"/>
      <c r="S41" s="14">
        <f t="shared" si="9"/>
        <v>84.325400000000002</v>
      </c>
      <c r="T41" s="16">
        <v>100</v>
      </c>
      <c r="U41" s="17">
        <f t="shared" si="10"/>
        <v>8.9122375938922325</v>
      </c>
      <c r="V41" s="14">
        <f t="shared" si="11"/>
        <v>5.3545906690036453</v>
      </c>
      <c r="W41" s="14"/>
      <c r="X41" s="14"/>
      <c r="Y41" s="14">
        <f>VLOOKUP(A:A,[1]TDSheet!$A:$Z,26,0)</f>
        <v>87.526399999999995</v>
      </c>
      <c r="Z41" s="14">
        <f>VLOOKUP(A:A,[1]TDSheet!$A:$AA,27,0)</f>
        <v>81.442599999999999</v>
      </c>
      <c r="AA41" s="14">
        <f>VLOOKUP(A:A,[1]TDSheet!$A:$S,19,0)</f>
        <v>87.8018</v>
      </c>
      <c r="AB41" s="14">
        <f>VLOOKUP(A:A,[3]TDSheet!$A:$D,4,0)</f>
        <v>57.517000000000003</v>
      </c>
      <c r="AC41" s="14">
        <f>VLOOKUP(A:A,[1]TDSheet!$A:$AC,29,0)</f>
        <v>0</v>
      </c>
      <c r="AD41" s="14">
        <f>VLOOKUP(A:A,[1]TDSheet!$A:$AD,30,0)</f>
        <v>0</v>
      </c>
      <c r="AE41" s="14">
        <f t="shared" si="12"/>
        <v>100</v>
      </c>
      <c r="AF41" s="14">
        <f t="shared" si="13"/>
        <v>0</v>
      </c>
      <c r="AG41" s="14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324</v>
      </c>
      <c r="D42" s="8">
        <v>745</v>
      </c>
      <c r="E42" s="8">
        <v>502</v>
      </c>
      <c r="F42" s="8">
        <v>548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522</v>
      </c>
      <c r="J42" s="14">
        <f t="shared" si="8"/>
        <v>-20</v>
      </c>
      <c r="K42" s="14">
        <f>VLOOKUP(A:A,[1]TDSheet!$A:$M,13,0)</f>
        <v>80</v>
      </c>
      <c r="L42" s="14">
        <f>VLOOKUP(A:A,[1]TDSheet!$A:$Q,17,0)</f>
        <v>80</v>
      </c>
      <c r="M42" s="14">
        <f>VLOOKUP(A:A,[1]TDSheet!$A:$R,18,0)</f>
        <v>120</v>
      </c>
      <c r="N42" s="14">
        <f>VLOOKUP(A:A,[1]TDSheet!$A:$T,20,0)</f>
        <v>0</v>
      </c>
      <c r="O42" s="14"/>
      <c r="P42" s="14"/>
      <c r="Q42" s="14"/>
      <c r="R42" s="14"/>
      <c r="S42" s="14">
        <f t="shared" si="9"/>
        <v>100.4</v>
      </c>
      <c r="T42" s="16">
        <v>200</v>
      </c>
      <c r="U42" s="17">
        <f t="shared" si="10"/>
        <v>10.239043824701195</v>
      </c>
      <c r="V42" s="14">
        <f t="shared" si="11"/>
        <v>5.4581673306772904</v>
      </c>
      <c r="W42" s="14"/>
      <c r="X42" s="14"/>
      <c r="Y42" s="14">
        <f>VLOOKUP(A:A,[1]TDSheet!$A:$Z,26,0)</f>
        <v>102.8</v>
      </c>
      <c r="Z42" s="14">
        <f>VLOOKUP(A:A,[1]TDSheet!$A:$AA,27,0)</f>
        <v>88.6</v>
      </c>
      <c r="AA42" s="14">
        <f>VLOOKUP(A:A,[1]TDSheet!$A:$S,19,0)</f>
        <v>98</v>
      </c>
      <c r="AB42" s="14">
        <f>VLOOKUP(A:A,[3]TDSheet!$A:$D,4,0)</f>
        <v>87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80</v>
      </c>
      <c r="AF42" s="14">
        <f t="shared" si="13"/>
        <v>0</v>
      </c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286</v>
      </c>
      <c r="D43" s="8">
        <v>851</v>
      </c>
      <c r="E43" s="8">
        <v>636</v>
      </c>
      <c r="F43" s="8">
        <v>329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640</v>
      </c>
      <c r="J43" s="14">
        <f t="shared" si="8"/>
        <v>-4</v>
      </c>
      <c r="K43" s="14">
        <f>VLOOKUP(A:A,[1]TDSheet!$A:$M,13,0)</f>
        <v>400</v>
      </c>
      <c r="L43" s="14">
        <f>VLOOKUP(A:A,[1]TDSheet!$A:$Q,17,0)</f>
        <v>120</v>
      </c>
      <c r="M43" s="14">
        <f>VLOOKUP(A:A,[1]TDSheet!$A:$R,18,0)</f>
        <v>200</v>
      </c>
      <c r="N43" s="14">
        <f>VLOOKUP(A:A,[1]TDSheet!$A:$T,20,0)</f>
        <v>120</v>
      </c>
      <c r="O43" s="14"/>
      <c r="P43" s="14"/>
      <c r="Q43" s="14"/>
      <c r="R43" s="14"/>
      <c r="S43" s="14">
        <f t="shared" si="9"/>
        <v>127.2</v>
      </c>
      <c r="T43" s="16">
        <v>200</v>
      </c>
      <c r="U43" s="17">
        <f t="shared" si="10"/>
        <v>10.762578616352201</v>
      </c>
      <c r="V43" s="14">
        <f t="shared" si="11"/>
        <v>2.5864779874213837</v>
      </c>
      <c r="W43" s="14"/>
      <c r="X43" s="14"/>
      <c r="Y43" s="14">
        <f>VLOOKUP(A:A,[1]TDSheet!$A:$Z,26,0)</f>
        <v>107.8</v>
      </c>
      <c r="Z43" s="14">
        <f>VLOOKUP(A:A,[1]TDSheet!$A:$AA,27,0)</f>
        <v>105</v>
      </c>
      <c r="AA43" s="14">
        <f>VLOOKUP(A:A,[1]TDSheet!$A:$S,19,0)</f>
        <v>124.8</v>
      </c>
      <c r="AB43" s="14">
        <f>VLOOKUP(A:A,[3]TDSheet!$A:$D,4,0)</f>
        <v>104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2"/>
        <v>80</v>
      </c>
      <c r="AF43" s="14">
        <f t="shared" si="13"/>
        <v>0</v>
      </c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6830</v>
      </c>
      <c r="D44" s="8">
        <v>9648</v>
      </c>
      <c r="E44" s="8">
        <v>7261</v>
      </c>
      <c r="F44" s="8">
        <v>9110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7348</v>
      </c>
      <c r="J44" s="14">
        <f t="shared" si="8"/>
        <v>-87</v>
      </c>
      <c r="K44" s="14">
        <f>VLOOKUP(A:A,[1]TDSheet!$A:$M,13,0)</f>
        <v>600</v>
      </c>
      <c r="L44" s="14">
        <f>VLOOKUP(A:A,[1]TDSheet!$A:$Q,17,0)</f>
        <v>1000</v>
      </c>
      <c r="M44" s="14">
        <f>VLOOKUP(A:A,[1]TDSheet!$A:$R,18,0)</f>
        <v>1600</v>
      </c>
      <c r="N44" s="14">
        <f>VLOOKUP(A:A,[1]TDSheet!$A:$T,20,0)</f>
        <v>2000</v>
      </c>
      <c r="O44" s="14">
        <v>-800</v>
      </c>
      <c r="P44" s="14"/>
      <c r="Q44" s="14"/>
      <c r="R44" s="14"/>
      <c r="S44" s="14">
        <f t="shared" si="9"/>
        <v>1452.2</v>
      </c>
      <c r="T44" s="16">
        <v>3200</v>
      </c>
      <c r="U44" s="17">
        <f t="shared" si="10"/>
        <v>11.506679520727172</v>
      </c>
      <c r="V44" s="14">
        <f t="shared" si="11"/>
        <v>6.273240600468255</v>
      </c>
      <c r="W44" s="14"/>
      <c r="X44" s="14"/>
      <c r="Y44" s="14">
        <f>VLOOKUP(A:A,[1]TDSheet!$A:$Z,26,0)</f>
        <v>1258.4000000000001</v>
      </c>
      <c r="Z44" s="14">
        <f>VLOOKUP(A:A,[1]TDSheet!$A:$AA,27,0)</f>
        <v>1189.5999999999999</v>
      </c>
      <c r="AA44" s="14">
        <f>VLOOKUP(A:A,[1]TDSheet!$A:$S,19,0)</f>
        <v>1454.2</v>
      </c>
      <c r="AB44" s="14">
        <f>VLOOKUP(A:A,[3]TDSheet!$A:$D,4,0)</f>
        <v>991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2"/>
        <v>1280</v>
      </c>
      <c r="AF44" s="14">
        <f t="shared" si="13"/>
        <v>-320</v>
      </c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1248</v>
      </c>
      <c r="D45" s="8">
        <v>1686</v>
      </c>
      <c r="E45" s="19">
        <v>1311</v>
      </c>
      <c r="F45" s="19">
        <v>1590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1319</v>
      </c>
      <c r="J45" s="14">
        <f t="shared" si="8"/>
        <v>-8</v>
      </c>
      <c r="K45" s="14">
        <f>VLOOKUP(A:A,[1]TDSheet!$A:$M,13,0)</f>
        <v>400</v>
      </c>
      <c r="L45" s="14">
        <f>VLOOKUP(A:A,[1]TDSheet!$A:$Q,17,0)</f>
        <v>0</v>
      </c>
      <c r="M45" s="14">
        <f>VLOOKUP(A:A,[1]TDSheet!$A:$R,18,0)</f>
        <v>280</v>
      </c>
      <c r="N45" s="14">
        <f>VLOOKUP(A:A,[1]TDSheet!$A:$T,20,0)</f>
        <v>400</v>
      </c>
      <c r="O45" s="14">
        <v>-400</v>
      </c>
      <c r="P45" s="14"/>
      <c r="Q45" s="14"/>
      <c r="R45" s="14"/>
      <c r="S45" s="14">
        <f t="shared" si="9"/>
        <v>262.2</v>
      </c>
      <c r="T45" s="16">
        <v>480</v>
      </c>
      <c r="U45" s="17">
        <f t="shared" si="10"/>
        <v>10.488176964149504</v>
      </c>
      <c r="V45" s="14">
        <f t="shared" si="11"/>
        <v>6.0640732265446227</v>
      </c>
      <c r="W45" s="14"/>
      <c r="X45" s="14"/>
      <c r="Y45" s="14">
        <f>VLOOKUP(A:A,[1]TDSheet!$A:$Z,26,0)</f>
        <v>292.39999999999998</v>
      </c>
      <c r="Z45" s="14">
        <f>VLOOKUP(A:A,[1]TDSheet!$A:$AA,27,0)</f>
        <v>200.2</v>
      </c>
      <c r="AA45" s="14">
        <f>VLOOKUP(A:A,[1]TDSheet!$A:$S,19,0)</f>
        <v>266.8</v>
      </c>
      <c r="AB45" s="14">
        <f>VLOOKUP(A:A,[3]TDSheet!$A:$D,4,0)</f>
        <v>185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2"/>
        <v>240</v>
      </c>
      <c r="AF45" s="14">
        <f t="shared" si="13"/>
        <v>-200</v>
      </c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84</v>
      </c>
      <c r="D46" s="8">
        <v>44</v>
      </c>
      <c r="E46" s="8">
        <v>51</v>
      </c>
      <c r="F46" s="8">
        <v>76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52</v>
      </c>
      <c r="J46" s="14">
        <f t="shared" si="8"/>
        <v>-1</v>
      </c>
      <c r="K46" s="14">
        <f>VLOOKUP(A:A,[1]TDSheet!$A:$M,13,0)</f>
        <v>40</v>
      </c>
      <c r="L46" s="14">
        <f>VLOOKUP(A:A,[1]TDSheet!$A:$Q,17,0)</f>
        <v>0</v>
      </c>
      <c r="M46" s="14">
        <f>VLOOKUP(A:A,[1]TDSheet!$A:$R,18,0)</f>
        <v>0</v>
      </c>
      <c r="N46" s="14">
        <f>VLOOKUP(A:A,[1]TDSheet!$A:$T,20,0)</f>
        <v>0</v>
      </c>
      <c r="O46" s="14"/>
      <c r="P46" s="14"/>
      <c r="Q46" s="14"/>
      <c r="R46" s="14"/>
      <c r="S46" s="14">
        <f t="shared" si="9"/>
        <v>10.199999999999999</v>
      </c>
      <c r="T46" s="16"/>
      <c r="U46" s="17">
        <f t="shared" si="10"/>
        <v>11.372549019607844</v>
      </c>
      <c r="V46" s="14">
        <f t="shared" si="11"/>
        <v>7.4509803921568629</v>
      </c>
      <c r="W46" s="14"/>
      <c r="X46" s="14"/>
      <c r="Y46" s="14">
        <f>VLOOKUP(A:A,[1]TDSheet!$A:$Z,26,0)</f>
        <v>13.6</v>
      </c>
      <c r="Z46" s="14">
        <f>VLOOKUP(A:A,[1]TDSheet!$A:$AA,27,0)</f>
        <v>16.399999999999999</v>
      </c>
      <c r="AA46" s="14">
        <f>VLOOKUP(A:A,[1]TDSheet!$A:$S,19,0)</f>
        <v>11.2</v>
      </c>
      <c r="AB46" s="14">
        <f>VLOOKUP(A:A,[3]TDSheet!$A:$D,4,0)</f>
        <v>-1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2"/>
        <v>0</v>
      </c>
      <c r="AF46" s="14">
        <f t="shared" si="13"/>
        <v>0</v>
      </c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3017</v>
      </c>
      <c r="D47" s="8">
        <v>850</v>
      </c>
      <c r="E47" s="8">
        <v>1959</v>
      </c>
      <c r="F47" s="8">
        <v>1868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1991</v>
      </c>
      <c r="J47" s="14">
        <f t="shared" si="8"/>
        <v>-32</v>
      </c>
      <c r="K47" s="14">
        <f>VLOOKUP(A:A,[1]TDSheet!$A:$M,13,0)</f>
        <v>200</v>
      </c>
      <c r="L47" s="14">
        <f>VLOOKUP(A:A,[1]TDSheet!$A:$Q,17,0)</f>
        <v>400</v>
      </c>
      <c r="M47" s="14">
        <f>VLOOKUP(A:A,[1]TDSheet!$A:$R,18,0)</f>
        <v>400</v>
      </c>
      <c r="N47" s="14">
        <f>VLOOKUP(A:A,[1]TDSheet!$A:$T,20,0)</f>
        <v>600</v>
      </c>
      <c r="O47" s="14"/>
      <c r="P47" s="14"/>
      <c r="Q47" s="14"/>
      <c r="R47" s="14"/>
      <c r="S47" s="14">
        <f t="shared" si="9"/>
        <v>391.8</v>
      </c>
      <c r="T47" s="16">
        <v>800</v>
      </c>
      <c r="U47" s="17">
        <f t="shared" si="10"/>
        <v>10.893312914752425</v>
      </c>
      <c r="V47" s="14">
        <f t="shared" si="11"/>
        <v>4.7677386421643693</v>
      </c>
      <c r="W47" s="14"/>
      <c r="X47" s="14"/>
      <c r="Y47" s="14">
        <f>VLOOKUP(A:A,[1]TDSheet!$A:$Z,26,0)</f>
        <v>490.8</v>
      </c>
      <c r="Z47" s="14">
        <f>VLOOKUP(A:A,[1]TDSheet!$A:$AA,27,0)</f>
        <v>347</v>
      </c>
      <c r="AA47" s="14">
        <f>VLOOKUP(A:A,[1]TDSheet!$A:$S,19,0)</f>
        <v>358.8</v>
      </c>
      <c r="AB47" s="14">
        <f>VLOOKUP(A:A,[3]TDSheet!$A:$D,4,0)</f>
        <v>383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2"/>
        <v>320</v>
      </c>
      <c r="AF47" s="14">
        <f t="shared" si="13"/>
        <v>0</v>
      </c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6582</v>
      </c>
      <c r="D48" s="8">
        <v>6750</v>
      </c>
      <c r="E48" s="8">
        <v>6168</v>
      </c>
      <c r="F48" s="8">
        <v>7108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6199</v>
      </c>
      <c r="J48" s="14">
        <f t="shared" si="8"/>
        <v>-31</v>
      </c>
      <c r="K48" s="14">
        <f>VLOOKUP(A:A,[1]TDSheet!$A:$M,13,0)</f>
        <v>400</v>
      </c>
      <c r="L48" s="14">
        <f>VLOOKUP(A:A,[1]TDSheet!$A:$Q,17,0)</f>
        <v>1400</v>
      </c>
      <c r="M48" s="14">
        <f>VLOOKUP(A:A,[1]TDSheet!$A:$R,18,0)</f>
        <v>1400</v>
      </c>
      <c r="N48" s="14">
        <f>VLOOKUP(A:A,[1]TDSheet!$A:$T,20,0)</f>
        <v>1600</v>
      </c>
      <c r="O48" s="14">
        <v>-1600</v>
      </c>
      <c r="P48" s="14"/>
      <c r="Q48" s="14"/>
      <c r="R48" s="14"/>
      <c r="S48" s="14">
        <f t="shared" si="9"/>
        <v>1233.5999999999999</v>
      </c>
      <c r="T48" s="16">
        <v>3800</v>
      </c>
      <c r="U48" s="17">
        <f t="shared" si="10"/>
        <v>11.43644617380026</v>
      </c>
      <c r="V48" s="14">
        <f t="shared" si="11"/>
        <v>5.7619974059662784</v>
      </c>
      <c r="W48" s="14"/>
      <c r="X48" s="14"/>
      <c r="Y48" s="14">
        <f>VLOOKUP(A:A,[1]TDSheet!$A:$Z,26,0)</f>
        <v>1170.5999999999999</v>
      </c>
      <c r="Z48" s="14">
        <f>VLOOKUP(A:A,[1]TDSheet!$A:$AA,27,0)</f>
        <v>1081.4000000000001</v>
      </c>
      <c r="AA48" s="14">
        <f>VLOOKUP(A:A,[1]TDSheet!$A:$S,19,0)</f>
        <v>1220.8</v>
      </c>
      <c r="AB48" s="14">
        <f>VLOOKUP(A:A,[3]TDSheet!$A:$D,4,0)</f>
        <v>916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2"/>
        <v>1520</v>
      </c>
      <c r="AF48" s="14">
        <f t="shared" si="13"/>
        <v>-640</v>
      </c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27</v>
      </c>
      <c r="D49" s="8">
        <v>120</v>
      </c>
      <c r="E49" s="8">
        <v>66</v>
      </c>
      <c r="F49" s="8">
        <v>81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67</v>
      </c>
      <c r="J49" s="14">
        <f t="shared" si="8"/>
        <v>-1</v>
      </c>
      <c r="K49" s="14">
        <f>VLOOKUP(A:A,[1]TDSheet!$A:$M,13,0)</f>
        <v>0</v>
      </c>
      <c r="L49" s="14">
        <f>VLOOKUP(A:A,[1]TDSheet!$A:$Q,17,0)</f>
        <v>30</v>
      </c>
      <c r="M49" s="14">
        <f>VLOOKUP(A:A,[1]TDSheet!$A:$R,18,0)</f>
        <v>0</v>
      </c>
      <c r="N49" s="14">
        <f>VLOOKUP(A:A,[1]TDSheet!$A:$T,20,0)</f>
        <v>0</v>
      </c>
      <c r="O49" s="14"/>
      <c r="P49" s="14"/>
      <c r="Q49" s="14"/>
      <c r="R49" s="14"/>
      <c r="S49" s="14">
        <f t="shared" si="9"/>
        <v>13.2</v>
      </c>
      <c r="T49" s="16">
        <v>30</v>
      </c>
      <c r="U49" s="17">
        <f t="shared" si="10"/>
        <v>10.681818181818182</v>
      </c>
      <c r="V49" s="14">
        <f t="shared" si="11"/>
        <v>6.1363636363636367</v>
      </c>
      <c r="W49" s="14"/>
      <c r="X49" s="14"/>
      <c r="Y49" s="14">
        <f>VLOOKUP(A:A,[1]TDSheet!$A:$Z,26,0)</f>
        <v>5.4</v>
      </c>
      <c r="Z49" s="14">
        <f>VLOOKUP(A:A,[1]TDSheet!$A:$AA,27,0)</f>
        <v>14.8</v>
      </c>
      <c r="AA49" s="14">
        <f>VLOOKUP(A:A,[1]TDSheet!$A:$S,19,0)</f>
        <v>13.2</v>
      </c>
      <c r="AB49" s="14">
        <f>VLOOKUP(A:A,[3]TDSheet!$A:$D,4,0)</f>
        <v>7</v>
      </c>
      <c r="AC49" s="14" t="str">
        <f>VLOOKUP(A:A,[1]TDSheet!$A:$AC,29,0)</f>
        <v>склад</v>
      </c>
      <c r="AD49" s="14" t="str">
        <f>VLOOKUP(A:A,[1]TDSheet!$A:$AD,30,0)</f>
        <v>склад</v>
      </c>
      <c r="AE49" s="14">
        <f t="shared" si="12"/>
        <v>25.2</v>
      </c>
      <c r="AF49" s="14">
        <f t="shared" si="13"/>
        <v>0</v>
      </c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257</v>
      </c>
      <c r="D50" s="8">
        <v>2986</v>
      </c>
      <c r="E50" s="8">
        <v>1664</v>
      </c>
      <c r="F50" s="8">
        <v>955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1689</v>
      </c>
      <c r="J50" s="14">
        <f t="shared" si="8"/>
        <v>-25</v>
      </c>
      <c r="K50" s="14">
        <f>VLOOKUP(A:A,[1]TDSheet!$A:$M,13,0)</f>
        <v>400</v>
      </c>
      <c r="L50" s="14">
        <f>VLOOKUP(A:A,[1]TDSheet!$A:$Q,17,0)</f>
        <v>600</v>
      </c>
      <c r="M50" s="14">
        <f>VLOOKUP(A:A,[1]TDSheet!$A:$R,18,0)</f>
        <v>400</v>
      </c>
      <c r="N50" s="14">
        <f>VLOOKUP(A:A,[1]TDSheet!$A:$T,20,0)</f>
        <v>400</v>
      </c>
      <c r="O50" s="14"/>
      <c r="P50" s="14"/>
      <c r="Q50" s="14"/>
      <c r="R50" s="14"/>
      <c r="S50" s="14">
        <f t="shared" si="9"/>
        <v>332.8</v>
      </c>
      <c r="T50" s="16">
        <v>600</v>
      </c>
      <c r="U50" s="17">
        <f t="shared" si="10"/>
        <v>10.081129807692307</v>
      </c>
      <c r="V50" s="14">
        <f t="shared" si="11"/>
        <v>2.8695913461538463</v>
      </c>
      <c r="W50" s="14"/>
      <c r="X50" s="14"/>
      <c r="Y50" s="14">
        <f>VLOOKUP(A:A,[1]TDSheet!$A:$Z,26,0)</f>
        <v>328.8</v>
      </c>
      <c r="Z50" s="14">
        <f>VLOOKUP(A:A,[1]TDSheet!$A:$AA,27,0)</f>
        <v>249.4</v>
      </c>
      <c r="AA50" s="14">
        <f>VLOOKUP(A:A,[1]TDSheet!$A:$S,19,0)</f>
        <v>308</v>
      </c>
      <c r="AB50" s="14">
        <f>VLOOKUP(A:A,[3]TDSheet!$A:$D,4,0)</f>
        <v>395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2"/>
        <v>180</v>
      </c>
      <c r="AF50" s="14">
        <f t="shared" si="13"/>
        <v>0</v>
      </c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488</v>
      </c>
      <c r="D51" s="8">
        <v>416</v>
      </c>
      <c r="E51" s="8">
        <v>465</v>
      </c>
      <c r="F51" s="8">
        <v>323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468</v>
      </c>
      <c r="J51" s="14">
        <f t="shared" si="8"/>
        <v>-3</v>
      </c>
      <c r="K51" s="14">
        <f>VLOOKUP(A:A,[1]TDSheet!$A:$M,13,0)</f>
        <v>240</v>
      </c>
      <c r="L51" s="14">
        <f>VLOOKUP(A:A,[1]TDSheet!$A:$Q,17,0)</f>
        <v>100</v>
      </c>
      <c r="M51" s="14">
        <f>VLOOKUP(A:A,[1]TDSheet!$A:$R,18,0)</f>
        <v>100</v>
      </c>
      <c r="N51" s="14">
        <f>VLOOKUP(A:A,[1]TDSheet!$A:$T,20,0)</f>
        <v>0</v>
      </c>
      <c r="O51" s="14"/>
      <c r="P51" s="14"/>
      <c r="Q51" s="14"/>
      <c r="R51" s="14"/>
      <c r="S51" s="14">
        <f t="shared" si="9"/>
        <v>93</v>
      </c>
      <c r="T51" s="16">
        <v>80</v>
      </c>
      <c r="U51" s="17">
        <f t="shared" si="10"/>
        <v>9.064516129032258</v>
      </c>
      <c r="V51" s="14">
        <f t="shared" si="11"/>
        <v>3.4731182795698925</v>
      </c>
      <c r="W51" s="14"/>
      <c r="X51" s="14"/>
      <c r="Y51" s="14">
        <f>VLOOKUP(A:A,[1]TDSheet!$A:$Z,26,0)</f>
        <v>112</v>
      </c>
      <c r="Z51" s="14">
        <f>VLOOKUP(A:A,[1]TDSheet!$A:$AA,27,0)</f>
        <v>68.599999999999994</v>
      </c>
      <c r="AA51" s="14">
        <f>VLOOKUP(A:A,[1]TDSheet!$A:$S,19,0)</f>
        <v>91.2</v>
      </c>
      <c r="AB51" s="14">
        <f>VLOOKUP(A:A,[3]TDSheet!$A:$D,4,0)</f>
        <v>63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2"/>
        <v>8</v>
      </c>
      <c r="AF51" s="14">
        <f t="shared" si="13"/>
        <v>0</v>
      </c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842</v>
      </c>
      <c r="D52" s="8">
        <v>2707</v>
      </c>
      <c r="E52" s="8">
        <v>1913</v>
      </c>
      <c r="F52" s="8">
        <v>1601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1938</v>
      </c>
      <c r="J52" s="14">
        <f t="shared" si="8"/>
        <v>-25</v>
      </c>
      <c r="K52" s="14">
        <f>VLOOKUP(A:A,[1]TDSheet!$A:$M,13,0)</f>
        <v>560</v>
      </c>
      <c r="L52" s="14">
        <f>VLOOKUP(A:A,[1]TDSheet!$A:$Q,17,0)</f>
        <v>420</v>
      </c>
      <c r="M52" s="14">
        <f>VLOOKUP(A:A,[1]TDSheet!$A:$R,18,0)</f>
        <v>420</v>
      </c>
      <c r="N52" s="14">
        <f>VLOOKUP(A:A,[1]TDSheet!$A:$T,20,0)</f>
        <v>420</v>
      </c>
      <c r="O52" s="14"/>
      <c r="P52" s="14"/>
      <c r="Q52" s="14"/>
      <c r="R52" s="14"/>
      <c r="S52" s="14">
        <f t="shared" si="9"/>
        <v>382.6</v>
      </c>
      <c r="T52" s="16">
        <v>280</v>
      </c>
      <c r="U52" s="17">
        <f t="shared" si="10"/>
        <v>9.673288029273392</v>
      </c>
      <c r="V52" s="14">
        <f t="shared" si="11"/>
        <v>4.1845269210663876</v>
      </c>
      <c r="W52" s="14"/>
      <c r="X52" s="14"/>
      <c r="Y52" s="14">
        <f>VLOOKUP(A:A,[1]TDSheet!$A:$Z,26,0)</f>
        <v>330</v>
      </c>
      <c r="Z52" s="14">
        <f>VLOOKUP(A:A,[1]TDSheet!$A:$AA,27,0)</f>
        <v>334.6</v>
      </c>
      <c r="AA52" s="14">
        <f>VLOOKUP(A:A,[1]TDSheet!$A:$S,19,0)</f>
        <v>377.6</v>
      </c>
      <c r="AB52" s="14">
        <f>VLOOKUP(A:A,[3]TDSheet!$A:$D,4,0)</f>
        <v>325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2"/>
        <v>28</v>
      </c>
      <c r="AF52" s="14">
        <f t="shared" si="13"/>
        <v>0</v>
      </c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868</v>
      </c>
      <c r="D53" s="8">
        <v>2853</v>
      </c>
      <c r="E53" s="8">
        <v>1856</v>
      </c>
      <c r="F53" s="8">
        <v>1822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1887</v>
      </c>
      <c r="J53" s="14">
        <f t="shared" si="8"/>
        <v>-31</v>
      </c>
      <c r="K53" s="14">
        <f>VLOOKUP(A:A,[1]TDSheet!$A:$M,13,0)</f>
        <v>420</v>
      </c>
      <c r="L53" s="14">
        <f>VLOOKUP(A:A,[1]TDSheet!$A:$Q,17,0)</f>
        <v>420</v>
      </c>
      <c r="M53" s="14">
        <f>VLOOKUP(A:A,[1]TDSheet!$A:$R,18,0)</f>
        <v>420</v>
      </c>
      <c r="N53" s="14">
        <f>VLOOKUP(A:A,[1]TDSheet!$A:$T,20,0)</f>
        <v>280</v>
      </c>
      <c r="O53" s="14"/>
      <c r="P53" s="14"/>
      <c r="Q53" s="14"/>
      <c r="R53" s="14"/>
      <c r="S53" s="14">
        <f t="shared" si="9"/>
        <v>371.2</v>
      </c>
      <c r="T53" s="16">
        <v>280</v>
      </c>
      <c r="U53" s="17">
        <f t="shared" si="10"/>
        <v>9.8114224137931032</v>
      </c>
      <c r="V53" s="14">
        <f t="shared" si="11"/>
        <v>4.9084051724137936</v>
      </c>
      <c r="W53" s="14"/>
      <c r="X53" s="14"/>
      <c r="Y53" s="14">
        <f>VLOOKUP(A:A,[1]TDSheet!$A:$Z,26,0)</f>
        <v>337.8</v>
      </c>
      <c r="Z53" s="14">
        <f>VLOOKUP(A:A,[1]TDSheet!$A:$AA,27,0)</f>
        <v>369</v>
      </c>
      <c r="AA53" s="14">
        <f>VLOOKUP(A:A,[1]TDSheet!$A:$S,19,0)</f>
        <v>363.8</v>
      </c>
      <c r="AB53" s="14">
        <f>VLOOKUP(A:A,[3]TDSheet!$A:$D,4,0)</f>
        <v>282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28</v>
      </c>
      <c r="AF53" s="14">
        <f t="shared" si="13"/>
        <v>0</v>
      </c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141</v>
      </c>
      <c r="D54" s="8">
        <v>331</v>
      </c>
      <c r="E54" s="8">
        <v>185</v>
      </c>
      <c r="F54" s="8">
        <v>276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196</v>
      </c>
      <c r="J54" s="14">
        <f t="shared" si="8"/>
        <v>-11</v>
      </c>
      <c r="K54" s="14">
        <f>VLOOKUP(A:A,[1]TDSheet!$A:$M,13,0)</f>
        <v>0</v>
      </c>
      <c r="L54" s="14">
        <f>VLOOKUP(A:A,[1]TDSheet!$A:$Q,17,0)</f>
        <v>40</v>
      </c>
      <c r="M54" s="14">
        <f>VLOOKUP(A:A,[1]TDSheet!$A:$R,18,0)</f>
        <v>40</v>
      </c>
      <c r="N54" s="14">
        <f>VLOOKUP(A:A,[1]TDSheet!$A:$T,20,0)</f>
        <v>0</v>
      </c>
      <c r="O54" s="14"/>
      <c r="P54" s="14"/>
      <c r="Q54" s="14"/>
      <c r="R54" s="14"/>
      <c r="S54" s="14">
        <f t="shared" si="9"/>
        <v>37</v>
      </c>
      <c r="T54" s="16"/>
      <c r="U54" s="17">
        <f t="shared" si="10"/>
        <v>9.621621621621621</v>
      </c>
      <c r="V54" s="14">
        <f t="shared" si="11"/>
        <v>7.4594594594594597</v>
      </c>
      <c r="W54" s="14"/>
      <c r="X54" s="14"/>
      <c r="Y54" s="14">
        <f>VLOOKUP(A:A,[1]TDSheet!$A:$Z,26,0)</f>
        <v>44.8</v>
      </c>
      <c r="Z54" s="14">
        <f>VLOOKUP(A:A,[1]TDSheet!$A:$AA,27,0)</f>
        <v>33.6</v>
      </c>
      <c r="AA54" s="14">
        <f>VLOOKUP(A:A,[1]TDSheet!$A:$S,19,0)</f>
        <v>40.6</v>
      </c>
      <c r="AB54" s="14">
        <f>VLOOKUP(A:A,[3]TDSheet!$A:$D,4,0)</f>
        <v>31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0</v>
      </c>
      <c r="AF54" s="14">
        <f t="shared" si="13"/>
        <v>0</v>
      </c>
      <c r="AG54" s="14"/>
    </row>
    <row r="55" spans="1:33" s="1" customFormat="1" ht="11.1" customHeight="1" outlineLevel="1" x14ac:dyDescent="0.2">
      <c r="A55" s="7" t="s">
        <v>57</v>
      </c>
      <c r="B55" s="7" t="s">
        <v>9</v>
      </c>
      <c r="C55" s="8">
        <v>49.23</v>
      </c>
      <c r="D55" s="8">
        <v>144.90700000000001</v>
      </c>
      <c r="E55" s="8">
        <v>58.921999999999997</v>
      </c>
      <c r="F55" s="8">
        <v>134.00700000000001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55.969000000000001</v>
      </c>
      <c r="J55" s="14">
        <f t="shared" si="8"/>
        <v>2.9529999999999959</v>
      </c>
      <c r="K55" s="14">
        <f>VLOOKUP(A:A,[1]TDSheet!$A:$M,13,0)</f>
        <v>0</v>
      </c>
      <c r="L55" s="14">
        <f>VLOOKUP(A:A,[1]TDSheet!$A:$Q,17,0)</f>
        <v>0</v>
      </c>
      <c r="M55" s="14">
        <f>VLOOKUP(A:A,[1]TDSheet!$A:$R,18,0)</f>
        <v>0</v>
      </c>
      <c r="N55" s="14">
        <f>VLOOKUP(A:A,[1]TDSheet!$A:$T,20,0)</f>
        <v>0</v>
      </c>
      <c r="O55" s="14"/>
      <c r="P55" s="14"/>
      <c r="Q55" s="14"/>
      <c r="R55" s="14"/>
      <c r="S55" s="14">
        <f t="shared" si="9"/>
        <v>11.7844</v>
      </c>
      <c r="T55" s="16">
        <v>30</v>
      </c>
      <c r="U55" s="17">
        <f t="shared" si="10"/>
        <v>13.917297444078613</v>
      </c>
      <c r="V55" s="14">
        <f t="shared" si="11"/>
        <v>11.371559010216897</v>
      </c>
      <c r="W55" s="14"/>
      <c r="X55" s="14"/>
      <c r="Y55" s="14">
        <f>VLOOKUP(A:A,[1]TDSheet!$A:$Z,26,0)</f>
        <v>16.182400000000001</v>
      </c>
      <c r="Z55" s="14">
        <f>VLOOKUP(A:A,[1]TDSheet!$A:$AA,27,0)</f>
        <v>5.2997999999999994</v>
      </c>
      <c r="AA55" s="14">
        <f>VLOOKUP(A:A,[1]TDSheet!$A:$S,19,0)</f>
        <v>8.1720000000000006</v>
      </c>
      <c r="AB55" s="14">
        <f>VLOOKUP(A:A,[3]TDSheet!$A:$D,4,0)</f>
        <v>22.85</v>
      </c>
      <c r="AC55" s="20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30</v>
      </c>
      <c r="AF55" s="14">
        <f t="shared" si="13"/>
        <v>0</v>
      </c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317</v>
      </c>
      <c r="D56" s="8">
        <v>243</v>
      </c>
      <c r="E56" s="8">
        <v>238</v>
      </c>
      <c r="F56" s="8">
        <v>319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239</v>
      </c>
      <c r="J56" s="14">
        <f t="shared" si="8"/>
        <v>-1</v>
      </c>
      <c r="K56" s="14">
        <f>VLOOKUP(A:A,[1]TDSheet!$A:$M,13,0)</f>
        <v>40</v>
      </c>
      <c r="L56" s="14">
        <f>VLOOKUP(A:A,[1]TDSheet!$A:$Q,17,0)</f>
        <v>40</v>
      </c>
      <c r="M56" s="14">
        <f>VLOOKUP(A:A,[1]TDSheet!$A:$R,18,0)</f>
        <v>40</v>
      </c>
      <c r="N56" s="14">
        <f>VLOOKUP(A:A,[1]TDSheet!$A:$T,20,0)</f>
        <v>0</v>
      </c>
      <c r="O56" s="14"/>
      <c r="P56" s="14"/>
      <c r="Q56" s="14"/>
      <c r="R56" s="14"/>
      <c r="S56" s="14">
        <f t="shared" si="9"/>
        <v>47.6</v>
      </c>
      <c r="T56" s="16"/>
      <c r="U56" s="17">
        <f t="shared" si="10"/>
        <v>9.2226890756302513</v>
      </c>
      <c r="V56" s="14">
        <f t="shared" si="11"/>
        <v>6.7016806722689077</v>
      </c>
      <c r="W56" s="14"/>
      <c r="X56" s="14"/>
      <c r="Y56" s="14">
        <f>VLOOKUP(A:A,[1]TDSheet!$A:$Z,26,0)</f>
        <v>75</v>
      </c>
      <c r="Z56" s="14">
        <f>VLOOKUP(A:A,[1]TDSheet!$A:$AA,27,0)</f>
        <v>49.4</v>
      </c>
      <c r="AA56" s="14">
        <f>VLOOKUP(A:A,[1]TDSheet!$A:$S,19,0)</f>
        <v>51</v>
      </c>
      <c r="AB56" s="14">
        <f>VLOOKUP(A:A,[3]TDSheet!$A:$D,4,0)</f>
        <v>25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2"/>
        <v>0</v>
      </c>
      <c r="AF56" s="14">
        <f t="shared" si="13"/>
        <v>0</v>
      </c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361</v>
      </c>
      <c r="D57" s="8">
        <v>980</v>
      </c>
      <c r="E57" s="8">
        <v>683</v>
      </c>
      <c r="F57" s="8">
        <v>638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698</v>
      </c>
      <c r="J57" s="14">
        <f t="shared" si="8"/>
        <v>-15</v>
      </c>
      <c r="K57" s="14">
        <f>VLOOKUP(A:A,[1]TDSheet!$A:$M,13,0)</f>
        <v>240</v>
      </c>
      <c r="L57" s="14">
        <f>VLOOKUP(A:A,[1]TDSheet!$A:$Q,17,0)</f>
        <v>120</v>
      </c>
      <c r="M57" s="14">
        <f>VLOOKUP(A:A,[1]TDSheet!$A:$R,18,0)</f>
        <v>120</v>
      </c>
      <c r="N57" s="14">
        <f>VLOOKUP(A:A,[1]TDSheet!$A:$T,20,0)</f>
        <v>0</v>
      </c>
      <c r="O57" s="14"/>
      <c r="P57" s="14"/>
      <c r="Q57" s="14"/>
      <c r="R57" s="14"/>
      <c r="S57" s="14">
        <f t="shared" si="9"/>
        <v>136.6</v>
      </c>
      <c r="T57" s="16">
        <v>120</v>
      </c>
      <c r="U57" s="17">
        <f t="shared" si="10"/>
        <v>9.0629575402635432</v>
      </c>
      <c r="V57" s="14">
        <f t="shared" si="11"/>
        <v>4.670571010248902</v>
      </c>
      <c r="W57" s="14"/>
      <c r="X57" s="14"/>
      <c r="Y57" s="14">
        <f>VLOOKUP(A:A,[1]TDSheet!$A:$Z,26,0)</f>
        <v>134.4</v>
      </c>
      <c r="Z57" s="14">
        <f>VLOOKUP(A:A,[1]TDSheet!$A:$AA,27,0)</f>
        <v>121.6</v>
      </c>
      <c r="AA57" s="14">
        <f>VLOOKUP(A:A,[1]TDSheet!$A:$S,19,0)</f>
        <v>137.19999999999999</v>
      </c>
      <c r="AB57" s="14">
        <f>VLOOKUP(A:A,[3]TDSheet!$A:$D,4,0)</f>
        <v>84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2"/>
        <v>36</v>
      </c>
      <c r="AF57" s="14">
        <f t="shared" si="13"/>
        <v>0</v>
      </c>
      <c r="AG57" s="14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242.22</v>
      </c>
      <c r="D58" s="8">
        <v>607.9</v>
      </c>
      <c r="E58" s="8">
        <v>467.57600000000002</v>
      </c>
      <c r="F58" s="8">
        <v>380.57499999999999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472.8</v>
      </c>
      <c r="J58" s="14">
        <f t="shared" si="8"/>
        <v>-5.2239999999999895</v>
      </c>
      <c r="K58" s="14">
        <f>VLOOKUP(A:A,[1]TDSheet!$A:$M,13,0)</f>
        <v>100</v>
      </c>
      <c r="L58" s="14">
        <f>VLOOKUP(A:A,[1]TDSheet!$A:$Q,17,0)</f>
        <v>70</v>
      </c>
      <c r="M58" s="14">
        <f>VLOOKUP(A:A,[1]TDSheet!$A:$R,18,0)</f>
        <v>90</v>
      </c>
      <c r="N58" s="14">
        <f>VLOOKUP(A:A,[1]TDSheet!$A:$T,20,0)</f>
        <v>0</v>
      </c>
      <c r="O58" s="14"/>
      <c r="P58" s="14"/>
      <c r="Q58" s="14"/>
      <c r="R58" s="14"/>
      <c r="S58" s="14">
        <f t="shared" si="9"/>
        <v>93.515200000000007</v>
      </c>
      <c r="T58" s="16">
        <v>150</v>
      </c>
      <c r="U58" s="17">
        <f t="shared" si="10"/>
        <v>8.4539732578233266</v>
      </c>
      <c r="V58" s="14">
        <f t="shared" si="11"/>
        <v>4.0696592639485338</v>
      </c>
      <c r="W58" s="14"/>
      <c r="X58" s="14"/>
      <c r="Y58" s="14">
        <f>VLOOKUP(A:A,[1]TDSheet!$A:$Z,26,0)</f>
        <v>97.411599999999993</v>
      </c>
      <c r="Z58" s="14">
        <f>VLOOKUP(A:A,[1]TDSheet!$A:$AA,27,0)</f>
        <v>95.413399999999996</v>
      </c>
      <c r="AA58" s="14">
        <f>VLOOKUP(A:A,[1]TDSheet!$A:$S,19,0)</f>
        <v>90.14</v>
      </c>
      <c r="AB58" s="14">
        <f>VLOOKUP(A:A,[3]TDSheet!$A:$D,4,0)</f>
        <v>71.323999999999998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150</v>
      </c>
      <c r="AF58" s="14">
        <f t="shared" si="13"/>
        <v>0</v>
      </c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394</v>
      </c>
      <c r="D59" s="8">
        <v>332</v>
      </c>
      <c r="E59" s="8">
        <v>336</v>
      </c>
      <c r="F59" s="8">
        <v>379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347</v>
      </c>
      <c r="J59" s="14">
        <f t="shared" si="8"/>
        <v>-11</v>
      </c>
      <c r="K59" s="14">
        <f>VLOOKUP(A:A,[1]TDSheet!$A:$M,13,0)</f>
        <v>90</v>
      </c>
      <c r="L59" s="14">
        <f>VLOOKUP(A:A,[1]TDSheet!$A:$Q,17,0)</f>
        <v>40</v>
      </c>
      <c r="M59" s="14">
        <f>VLOOKUP(A:A,[1]TDSheet!$A:$R,18,0)</f>
        <v>80</v>
      </c>
      <c r="N59" s="14">
        <f>VLOOKUP(A:A,[1]TDSheet!$A:$T,20,0)</f>
        <v>0</v>
      </c>
      <c r="O59" s="14"/>
      <c r="P59" s="14"/>
      <c r="Q59" s="14"/>
      <c r="R59" s="14"/>
      <c r="S59" s="14">
        <f t="shared" si="9"/>
        <v>67.2</v>
      </c>
      <c r="T59" s="16">
        <v>40</v>
      </c>
      <c r="U59" s="17">
        <f t="shared" si="10"/>
        <v>9.3601190476190474</v>
      </c>
      <c r="V59" s="14">
        <f t="shared" si="11"/>
        <v>5.6398809523809526</v>
      </c>
      <c r="W59" s="14"/>
      <c r="X59" s="14"/>
      <c r="Y59" s="14">
        <f>VLOOKUP(A:A,[1]TDSheet!$A:$Z,26,0)</f>
        <v>91.6</v>
      </c>
      <c r="Z59" s="14">
        <f>VLOOKUP(A:A,[1]TDSheet!$A:$AA,27,0)</f>
        <v>64</v>
      </c>
      <c r="AA59" s="14">
        <f>VLOOKUP(A:A,[1]TDSheet!$A:$S,19,0)</f>
        <v>70</v>
      </c>
      <c r="AB59" s="14">
        <f>VLOOKUP(A:A,[3]TDSheet!$A:$D,4,0)</f>
        <v>28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2"/>
        <v>3.5999999999999996</v>
      </c>
      <c r="AF59" s="14">
        <f t="shared" si="13"/>
        <v>0</v>
      </c>
      <c r="AG59" s="14"/>
    </row>
    <row r="60" spans="1:33" s="1" customFormat="1" ht="11.1" customHeight="1" outlineLevel="1" x14ac:dyDescent="0.2">
      <c r="A60" s="7" t="s">
        <v>104</v>
      </c>
      <c r="B60" s="7" t="s">
        <v>8</v>
      </c>
      <c r="C60" s="8">
        <v>81</v>
      </c>
      <c r="D60" s="8">
        <v>104</v>
      </c>
      <c r="E60" s="8">
        <v>99</v>
      </c>
      <c r="F60" s="8">
        <v>85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101</v>
      </c>
      <c r="J60" s="14">
        <f t="shared" si="8"/>
        <v>-2</v>
      </c>
      <c r="K60" s="14">
        <f>VLOOKUP(A:A,[1]TDSheet!$A:$M,13,0)</f>
        <v>30</v>
      </c>
      <c r="L60" s="14">
        <f>VLOOKUP(A:A,[1]TDSheet!$A:$Q,17,0)</f>
        <v>20</v>
      </c>
      <c r="M60" s="14">
        <f>VLOOKUP(A:A,[1]TDSheet!$A:$R,18,0)</f>
        <v>40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19.8</v>
      </c>
      <c r="T60" s="16"/>
      <c r="U60" s="17">
        <f t="shared" si="10"/>
        <v>8.8383838383838373</v>
      </c>
      <c r="V60" s="14">
        <f t="shared" si="11"/>
        <v>4.2929292929292924</v>
      </c>
      <c r="W60" s="14"/>
      <c r="X60" s="14"/>
      <c r="Y60" s="14">
        <f>VLOOKUP(A:A,[1]TDSheet!$A:$Z,26,0)</f>
        <v>20.399999999999999</v>
      </c>
      <c r="Z60" s="14">
        <f>VLOOKUP(A:A,[1]TDSheet!$A:$AA,27,0)</f>
        <v>14.6</v>
      </c>
      <c r="AA60" s="14">
        <f>VLOOKUP(A:A,[1]TDSheet!$A:$S,19,0)</f>
        <v>21.2</v>
      </c>
      <c r="AB60" s="14">
        <f>VLOOKUP(A:A,[3]TDSheet!$A:$D,4,0)</f>
        <v>8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0</v>
      </c>
      <c r="AF60" s="14">
        <f t="shared" si="13"/>
        <v>0</v>
      </c>
      <c r="AG60" s="14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113</v>
      </c>
      <c r="D61" s="8">
        <v>172</v>
      </c>
      <c r="E61" s="8">
        <v>149</v>
      </c>
      <c r="F61" s="8">
        <v>134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151</v>
      </c>
      <c r="J61" s="14">
        <f t="shared" si="8"/>
        <v>-2</v>
      </c>
      <c r="K61" s="14">
        <f>VLOOKUP(A:A,[1]TDSheet!$A:$M,13,0)</f>
        <v>40</v>
      </c>
      <c r="L61" s="14">
        <f>VLOOKUP(A:A,[1]TDSheet!$A:$Q,17,0)</f>
        <v>30</v>
      </c>
      <c r="M61" s="14">
        <f>VLOOKUP(A:A,[1]TDSheet!$A:$R,18,0)</f>
        <v>40</v>
      </c>
      <c r="N61" s="14">
        <f>VLOOKUP(A:A,[1]TDSheet!$A:$T,20,0)</f>
        <v>0</v>
      </c>
      <c r="O61" s="14"/>
      <c r="P61" s="14"/>
      <c r="Q61" s="14"/>
      <c r="R61" s="14"/>
      <c r="S61" s="14">
        <f t="shared" si="9"/>
        <v>29.8</v>
      </c>
      <c r="T61" s="16"/>
      <c r="U61" s="17">
        <f t="shared" si="10"/>
        <v>8.1879194630872476</v>
      </c>
      <c r="V61" s="14">
        <f t="shared" si="11"/>
        <v>4.4966442953020129</v>
      </c>
      <c r="W61" s="14"/>
      <c r="X61" s="14"/>
      <c r="Y61" s="14">
        <f>VLOOKUP(A:A,[1]TDSheet!$A:$Z,26,0)</f>
        <v>33</v>
      </c>
      <c r="Z61" s="14">
        <f>VLOOKUP(A:A,[1]TDSheet!$A:$AA,27,0)</f>
        <v>24.2</v>
      </c>
      <c r="AA61" s="14">
        <f>VLOOKUP(A:A,[1]TDSheet!$A:$S,19,0)</f>
        <v>32.200000000000003</v>
      </c>
      <c r="AB61" s="14">
        <f>VLOOKUP(A:A,[3]TDSheet!$A:$D,4,0)</f>
        <v>14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0</v>
      </c>
      <c r="AF61" s="14">
        <f t="shared" si="13"/>
        <v>0</v>
      </c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742</v>
      </c>
      <c r="D62" s="8">
        <v>2152</v>
      </c>
      <c r="E62" s="8">
        <v>1473</v>
      </c>
      <c r="F62" s="8">
        <v>1395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1492</v>
      </c>
      <c r="J62" s="14">
        <f t="shared" si="8"/>
        <v>-19</v>
      </c>
      <c r="K62" s="14">
        <f>VLOOKUP(A:A,[1]TDSheet!$A:$M,13,0)</f>
        <v>400</v>
      </c>
      <c r="L62" s="14">
        <f>VLOOKUP(A:A,[1]TDSheet!$A:$Q,17,0)</f>
        <v>240</v>
      </c>
      <c r="M62" s="14">
        <f>VLOOKUP(A:A,[1]TDSheet!$A:$R,18,0)</f>
        <v>280</v>
      </c>
      <c r="N62" s="14">
        <f>VLOOKUP(A:A,[1]TDSheet!$A:$T,20,0)</f>
        <v>0</v>
      </c>
      <c r="O62" s="14"/>
      <c r="P62" s="14"/>
      <c r="Q62" s="14"/>
      <c r="R62" s="14"/>
      <c r="S62" s="14">
        <f t="shared" si="9"/>
        <v>294.60000000000002</v>
      </c>
      <c r="T62" s="16">
        <v>920</v>
      </c>
      <c r="U62" s="17">
        <f t="shared" si="10"/>
        <v>10.980991174473862</v>
      </c>
      <c r="V62" s="14">
        <f t="shared" si="11"/>
        <v>4.7352342158859466</v>
      </c>
      <c r="W62" s="14"/>
      <c r="X62" s="14"/>
      <c r="Y62" s="14">
        <f>VLOOKUP(A:A,[1]TDSheet!$A:$Z,26,0)</f>
        <v>266</v>
      </c>
      <c r="Z62" s="14">
        <f>VLOOKUP(A:A,[1]TDSheet!$A:$AA,27,0)</f>
        <v>258.2</v>
      </c>
      <c r="AA62" s="14">
        <f>VLOOKUP(A:A,[1]TDSheet!$A:$S,19,0)</f>
        <v>284</v>
      </c>
      <c r="AB62" s="14">
        <f>VLOOKUP(A:A,[3]TDSheet!$A:$D,4,0)</f>
        <v>220</v>
      </c>
      <c r="AC62" s="14">
        <f>VLOOKUP(A:A,[1]TDSheet!$A:$AC,29,0)</f>
        <v>0</v>
      </c>
      <c r="AD62" s="14">
        <f>VLOOKUP(A:A,[1]TDSheet!$A:$AD,30,0)</f>
        <v>0</v>
      </c>
      <c r="AE62" s="14">
        <f t="shared" si="12"/>
        <v>257.60000000000002</v>
      </c>
      <c r="AF62" s="14">
        <f t="shared" si="13"/>
        <v>0</v>
      </c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2751</v>
      </c>
      <c r="D63" s="8">
        <v>4094</v>
      </c>
      <c r="E63" s="8">
        <v>3530</v>
      </c>
      <c r="F63" s="8">
        <v>3252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3564</v>
      </c>
      <c r="J63" s="14">
        <f t="shared" si="8"/>
        <v>-34</v>
      </c>
      <c r="K63" s="14">
        <f>VLOOKUP(A:A,[1]TDSheet!$A:$M,13,0)</f>
        <v>1000</v>
      </c>
      <c r="L63" s="14">
        <f>VLOOKUP(A:A,[1]TDSheet!$A:$Q,17,0)</f>
        <v>800</v>
      </c>
      <c r="M63" s="14">
        <f>VLOOKUP(A:A,[1]TDSheet!$A:$R,18,0)</f>
        <v>800</v>
      </c>
      <c r="N63" s="14">
        <f>VLOOKUP(A:A,[1]TDSheet!$A:$T,20,0)</f>
        <v>600</v>
      </c>
      <c r="O63" s="14"/>
      <c r="P63" s="14"/>
      <c r="Q63" s="14"/>
      <c r="R63" s="14"/>
      <c r="S63" s="14">
        <f t="shared" si="9"/>
        <v>706</v>
      </c>
      <c r="T63" s="16">
        <v>1200</v>
      </c>
      <c r="U63" s="17">
        <f t="shared" si="10"/>
        <v>10.838526912181303</v>
      </c>
      <c r="V63" s="14">
        <f t="shared" si="11"/>
        <v>4.6062322946175636</v>
      </c>
      <c r="W63" s="14"/>
      <c r="X63" s="14"/>
      <c r="Y63" s="14">
        <f>VLOOKUP(A:A,[1]TDSheet!$A:$Z,26,0)</f>
        <v>738</v>
      </c>
      <c r="Z63" s="14">
        <f>VLOOKUP(A:A,[1]TDSheet!$A:$AA,27,0)</f>
        <v>633.4</v>
      </c>
      <c r="AA63" s="14">
        <f>VLOOKUP(A:A,[1]TDSheet!$A:$S,19,0)</f>
        <v>701.8</v>
      </c>
      <c r="AB63" s="14">
        <f>VLOOKUP(A:A,[3]TDSheet!$A:$D,4,0)</f>
        <v>478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2"/>
        <v>420</v>
      </c>
      <c r="AF63" s="14">
        <f t="shared" si="13"/>
        <v>0</v>
      </c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2278</v>
      </c>
      <c r="D64" s="8">
        <v>4230</v>
      </c>
      <c r="E64" s="8">
        <v>3205</v>
      </c>
      <c r="F64" s="8">
        <v>3226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3278</v>
      </c>
      <c r="J64" s="14">
        <f t="shared" si="8"/>
        <v>-73</v>
      </c>
      <c r="K64" s="14">
        <f>VLOOKUP(A:A,[1]TDSheet!$A:$M,13,0)</f>
        <v>400</v>
      </c>
      <c r="L64" s="14">
        <f>VLOOKUP(A:A,[1]TDSheet!$A:$Q,17,0)</f>
        <v>1200</v>
      </c>
      <c r="M64" s="14">
        <f>VLOOKUP(A:A,[1]TDSheet!$A:$R,18,0)</f>
        <v>600</v>
      </c>
      <c r="N64" s="14">
        <f>VLOOKUP(A:A,[1]TDSheet!$A:$T,20,0)</f>
        <v>600</v>
      </c>
      <c r="O64" s="14"/>
      <c r="P64" s="14"/>
      <c r="Q64" s="14"/>
      <c r="R64" s="14"/>
      <c r="S64" s="14">
        <f t="shared" si="9"/>
        <v>641</v>
      </c>
      <c r="T64" s="16">
        <v>1000</v>
      </c>
      <c r="U64" s="17">
        <f t="shared" si="10"/>
        <v>10.960998439937597</v>
      </c>
      <c r="V64" s="14">
        <f t="shared" si="11"/>
        <v>5.0327613104524183</v>
      </c>
      <c r="W64" s="14"/>
      <c r="X64" s="14"/>
      <c r="Y64" s="14">
        <f>VLOOKUP(A:A,[1]TDSheet!$A:$Z,26,0)</f>
        <v>556.79999999999995</v>
      </c>
      <c r="Z64" s="14">
        <f>VLOOKUP(A:A,[1]TDSheet!$A:$AA,27,0)</f>
        <v>545.20000000000005</v>
      </c>
      <c r="AA64" s="14">
        <f>VLOOKUP(A:A,[1]TDSheet!$A:$S,19,0)</f>
        <v>651.20000000000005</v>
      </c>
      <c r="AB64" s="14">
        <f>VLOOKUP(A:A,[3]TDSheet!$A:$D,4,0)</f>
        <v>399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2"/>
        <v>280</v>
      </c>
      <c r="AF64" s="14">
        <f t="shared" si="13"/>
        <v>0</v>
      </c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2788</v>
      </c>
      <c r="D65" s="8">
        <v>6005</v>
      </c>
      <c r="E65" s="8">
        <v>4367</v>
      </c>
      <c r="F65" s="8">
        <v>4361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4401</v>
      </c>
      <c r="J65" s="14">
        <f t="shared" si="8"/>
        <v>-34</v>
      </c>
      <c r="K65" s="14">
        <f>VLOOKUP(A:A,[1]TDSheet!$A:$M,13,0)</f>
        <v>800</v>
      </c>
      <c r="L65" s="14">
        <f>VLOOKUP(A:A,[1]TDSheet!$A:$Q,17,0)</f>
        <v>1000</v>
      </c>
      <c r="M65" s="14">
        <f>VLOOKUP(A:A,[1]TDSheet!$A:$R,18,0)</f>
        <v>1000</v>
      </c>
      <c r="N65" s="14">
        <f>VLOOKUP(A:A,[1]TDSheet!$A:$T,20,0)</f>
        <v>800</v>
      </c>
      <c r="O65" s="14"/>
      <c r="P65" s="14"/>
      <c r="Q65" s="14"/>
      <c r="R65" s="14"/>
      <c r="S65" s="14">
        <f t="shared" si="9"/>
        <v>873.4</v>
      </c>
      <c r="T65" s="16">
        <v>1600</v>
      </c>
      <c r="U65" s="17">
        <f t="shared" si="10"/>
        <v>10.946874284405771</v>
      </c>
      <c r="V65" s="14">
        <f t="shared" si="11"/>
        <v>4.9931302953972985</v>
      </c>
      <c r="W65" s="14"/>
      <c r="X65" s="14"/>
      <c r="Y65" s="14">
        <f>VLOOKUP(A:A,[1]TDSheet!$A:$Z,26,0)</f>
        <v>744.6</v>
      </c>
      <c r="Z65" s="14">
        <f>VLOOKUP(A:A,[1]TDSheet!$A:$AA,27,0)</f>
        <v>793.4</v>
      </c>
      <c r="AA65" s="14">
        <f>VLOOKUP(A:A,[1]TDSheet!$A:$S,19,0)</f>
        <v>863.4</v>
      </c>
      <c r="AB65" s="14">
        <f>VLOOKUP(A:A,[3]TDSheet!$A:$D,4,0)</f>
        <v>611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2"/>
        <v>560</v>
      </c>
      <c r="AF65" s="14">
        <f t="shared" si="13"/>
        <v>0</v>
      </c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3606</v>
      </c>
      <c r="D66" s="8">
        <v>9382</v>
      </c>
      <c r="E66" s="8">
        <v>6375</v>
      </c>
      <c r="F66" s="8">
        <v>6491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6451</v>
      </c>
      <c r="J66" s="14">
        <f t="shared" si="8"/>
        <v>-76</v>
      </c>
      <c r="K66" s="14">
        <f>VLOOKUP(A:A,[1]TDSheet!$A:$M,13,0)</f>
        <v>1200</v>
      </c>
      <c r="L66" s="14">
        <f>VLOOKUP(A:A,[1]TDSheet!$A:$Q,17,0)</f>
        <v>1200</v>
      </c>
      <c r="M66" s="14">
        <f>VLOOKUP(A:A,[1]TDSheet!$A:$R,18,0)</f>
        <v>1200</v>
      </c>
      <c r="N66" s="14">
        <f>VLOOKUP(A:A,[1]TDSheet!$A:$T,20,0)</f>
        <v>1200</v>
      </c>
      <c r="O66" s="14"/>
      <c r="P66" s="14"/>
      <c r="Q66" s="14"/>
      <c r="R66" s="14"/>
      <c r="S66" s="14">
        <f t="shared" si="9"/>
        <v>1275</v>
      </c>
      <c r="T66" s="16">
        <v>2800</v>
      </c>
      <c r="U66" s="17">
        <f t="shared" si="10"/>
        <v>11.051764705882354</v>
      </c>
      <c r="V66" s="14">
        <f t="shared" si="11"/>
        <v>5.0909803921568626</v>
      </c>
      <c r="W66" s="14"/>
      <c r="X66" s="14"/>
      <c r="Y66" s="14">
        <f>VLOOKUP(A:A,[1]TDSheet!$A:$Z,26,0)</f>
        <v>1021.2</v>
      </c>
      <c r="Z66" s="14">
        <f>VLOOKUP(A:A,[1]TDSheet!$A:$AA,27,0)</f>
        <v>1148.8</v>
      </c>
      <c r="AA66" s="14">
        <f>VLOOKUP(A:A,[1]TDSheet!$A:$S,19,0)</f>
        <v>1247</v>
      </c>
      <c r="AB66" s="14">
        <f>VLOOKUP(A:A,[3]TDSheet!$A:$D,4,0)</f>
        <v>1045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2"/>
        <v>979.99999999999989</v>
      </c>
      <c r="AF66" s="14">
        <f t="shared" si="13"/>
        <v>0</v>
      </c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1191</v>
      </c>
      <c r="D67" s="8">
        <v>2693</v>
      </c>
      <c r="E67" s="8">
        <v>1451</v>
      </c>
      <c r="F67" s="8">
        <v>1172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1450</v>
      </c>
      <c r="J67" s="14">
        <f t="shared" si="8"/>
        <v>1</v>
      </c>
      <c r="K67" s="14">
        <f>VLOOKUP(A:A,[1]TDSheet!$A:$M,13,0)</f>
        <v>480</v>
      </c>
      <c r="L67" s="14">
        <f>VLOOKUP(A:A,[1]TDSheet!$A:$Q,17,0)</f>
        <v>200</v>
      </c>
      <c r="M67" s="14">
        <f>VLOOKUP(A:A,[1]TDSheet!$A:$R,18,0)</f>
        <v>200</v>
      </c>
      <c r="N67" s="14">
        <f>VLOOKUP(A:A,[1]TDSheet!$A:$T,20,0)</f>
        <v>0</v>
      </c>
      <c r="O67" s="14"/>
      <c r="P67" s="14"/>
      <c r="Q67" s="14"/>
      <c r="R67" s="14"/>
      <c r="S67" s="14">
        <f t="shared" si="9"/>
        <v>290.2</v>
      </c>
      <c r="T67" s="16">
        <v>280</v>
      </c>
      <c r="U67" s="17">
        <f t="shared" si="10"/>
        <v>8.035837353549276</v>
      </c>
      <c r="V67" s="14">
        <f t="shared" si="11"/>
        <v>4.0385940730530674</v>
      </c>
      <c r="W67" s="14"/>
      <c r="X67" s="14"/>
      <c r="Y67" s="14">
        <f>VLOOKUP(A:A,[1]TDSheet!$A:$Z,26,0)</f>
        <v>354.6</v>
      </c>
      <c r="Z67" s="14">
        <f>VLOOKUP(A:A,[1]TDSheet!$A:$AA,27,0)</f>
        <v>240</v>
      </c>
      <c r="AA67" s="14">
        <f>VLOOKUP(A:A,[1]TDSheet!$A:$S,19,0)</f>
        <v>291.39999999999998</v>
      </c>
      <c r="AB67" s="14">
        <f>VLOOKUP(A:A,[3]TDSheet!$A:$D,4,0)</f>
        <v>248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2"/>
        <v>114.8</v>
      </c>
      <c r="AF67" s="14">
        <f t="shared" si="13"/>
        <v>0</v>
      </c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6421</v>
      </c>
      <c r="D68" s="8">
        <v>10636</v>
      </c>
      <c r="E68" s="19">
        <v>9290</v>
      </c>
      <c r="F68" s="19">
        <v>8288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9252</v>
      </c>
      <c r="J68" s="14">
        <f t="shared" si="8"/>
        <v>38</v>
      </c>
      <c r="K68" s="14">
        <f>VLOOKUP(A:A,[1]TDSheet!$A:$M,13,0)</f>
        <v>1800</v>
      </c>
      <c r="L68" s="14">
        <f>VLOOKUP(A:A,[1]TDSheet!$A:$Q,17,0)</f>
        <v>1900</v>
      </c>
      <c r="M68" s="14">
        <f>VLOOKUP(A:A,[1]TDSheet!$A:$R,18,0)</f>
        <v>1000</v>
      </c>
      <c r="N68" s="14">
        <f>VLOOKUP(A:A,[1]TDSheet!$A:$T,20,0)</f>
        <v>1800</v>
      </c>
      <c r="O68" s="14">
        <v>-1600</v>
      </c>
      <c r="P68" s="14"/>
      <c r="Q68" s="14"/>
      <c r="R68" s="14"/>
      <c r="S68" s="14">
        <f t="shared" si="9"/>
        <v>1858</v>
      </c>
      <c r="T68" s="16">
        <v>3200</v>
      </c>
      <c r="U68" s="17">
        <f t="shared" si="10"/>
        <v>8.8202368137782567</v>
      </c>
      <c r="V68" s="14">
        <f t="shared" si="11"/>
        <v>4.4607104413347685</v>
      </c>
      <c r="W68" s="14"/>
      <c r="X68" s="14"/>
      <c r="Y68" s="14">
        <f>VLOOKUP(A:A,[1]TDSheet!$A:$Z,26,0)</f>
        <v>1772</v>
      </c>
      <c r="Z68" s="14">
        <f>VLOOKUP(A:A,[1]TDSheet!$A:$AA,27,0)</f>
        <v>1654.6</v>
      </c>
      <c r="AA68" s="14">
        <f>VLOOKUP(A:A,[1]TDSheet!$A:$S,19,0)</f>
        <v>1809.6</v>
      </c>
      <c r="AB68" s="14">
        <f>VLOOKUP(A:A,[3]TDSheet!$A:$D,4,0)</f>
        <v>1557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2"/>
        <v>1312</v>
      </c>
      <c r="AF68" s="14">
        <f t="shared" si="13"/>
        <v>-656</v>
      </c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2311</v>
      </c>
      <c r="D69" s="8">
        <v>6657</v>
      </c>
      <c r="E69" s="8">
        <v>3247</v>
      </c>
      <c r="F69" s="8">
        <v>2269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3320</v>
      </c>
      <c r="J69" s="14">
        <f t="shared" si="8"/>
        <v>-73</v>
      </c>
      <c r="K69" s="14">
        <f>VLOOKUP(A:A,[1]TDSheet!$A:$M,13,0)</f>
        <v>1000</v>
      </c>
      <c r="L69" s="14">
        <f>VLOOKUP(A:A,[1]TDSheet!$A:$Q,17,0)</f>
        <v>600</v>
      </c>
      <c r="M69" s="14">
        <f>VLOOKUP(A:A,[1]TDSheet!$A:$R,18,0)</f>
        <v>500</v>
      </c>
      <c r="N69" s="14">
        <f>VLOOKUP(A:A,[1]TDSheet!$A:$T,20,0)</f>
        <v>600</v>
      </c>
      <c r="O69" s="14">
        <v>-400</v>
      </c>
      <c r="P69" s="14"/>
      <c r="Q69" s="14"/>
      <c r="R69" s="14"/>
      <c r="S69" s="14">
        <f t="shared" si="9"/>
        <v>649.4</v>
      </c>
      <c r="T69" s="16">
        <v>1000</v>
      </c>
      <c r="U69" s="17">
        <f t="shared" si="10"/>
        <v>8.5756082537727139</v>
      </c>
      <c r="V69" s="14">
        <f t="shared" si="11"/>
        <v>3.4939944564213121</v>
      </c>
      <c r="W69" s="14"/>
      <c r="X69" s="14"/>
      <c r="Y69" s="14">
        <f>VLOOKUP(A:A,[1]TDSheet!$A:$Z,26,0)</f>
        <v>626.79999999999995</v>
      </c>
      <c r="Z69" s="14">
        <f>VLOOKUP(A:A,[1]TDSheet!$A:$AA,27,0)</f>
        <v>566.20000000000005</v>
      </c>
      <c r="AA69" s="14">
        <f>VLOOKUP(A:A,[1]TDSheet!$A:$S,19,0)</f>
        <v>653.79999999999995</v>
      </c>
      <c r="AB69" s="14">
        <f>VLOOKUP(A:A,[3]TDSheet!$A:$D,4,0)</f>
        <v>462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410</v>
      </c>
      <c r="AF69" s="14">
        <f t="shared" si="13"/>
        <v>-164</v>
      </c>
      <c r="AG69" s="14"/>
    </row>
    <row r="70" spans="1:33" s="1" customFormat="1" ht="11.1" customHeight="1" outlineLevel="1" x14ac:dyDescent="0.2">
      <c r="A70" s="7" t="s">
        <v>71</v>
      </c>
      <c r="B70" s="7" t="s">
        <v>9</v>
      </c>
      <c r="C70" s="8">
        <v>5.8849999999999998</v>
      </c>
      <c r="D70" s="8">
        <v>103.11</v>
      </c>
      <c r="E70" s="8">
        <v>39.234999999999999</v>
      </c>
      <c r="F70" s="8">
        <v>51.585000000000001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39</v>
      </c>
      <c r="J70" s="14">
        <f t="shared" si="8"/>
        <v>0.23499999999999943</v>
      </c>
      <c r="K70" s="14">
        <f>VLOOKUP(A:A,[1]TDSheet!$A:$M,13,0)</f>
        <v>20</v>
      </c>
      <c r="L70" s="14">
        <f>VLOOKUP(A:A,[1]TDSheet!$A:$Q,17,0)</f>
        <v>0</v>
      </c>
      <c r="M70" s="14">
        <f>VLOOKUP(A:A,[1]TDSheet!$A:$R,18,0)</f>
        <v>10</v>
      </c>
      <c r="N70" s="14">
        <f>VLOOKUP(A:A,[1]TDSheet!$A:$T,20,0)</f>
        <v>0</v>
      </c>
      <c r="O70" s="14"/>
      <c r="P70" s="14"/>
      <c r="Q70" s="14"/>
      <c r="R70" s="14"/>
      <c r="S70" s="14">
        <f t="shared" si="9"/>
        <v>7.8469999999999995</v>
      </c>
      <c r="T70" s="16">
        <v>10</v>
      </c>
      <c r="U70" s="17">
        <f t="shared" si="10"/>
        <v>11.671339365362561</v>
      </c>
      <c r="V70" s="14">
        <f t="shared" si="11"/>
        <v>6.5738498789346256</v>
      </c>
      <c r="W70" s="14"/>
      <c r="X70" s="14"/>
      <c r="Y70" s="14">
        <f>VLOOKUP(A:A,[1]TDSheet!$A:$Z,26,0)</f>
        <v>5.9950000000000001</v>
      </c>
      <c r="Z70" s="14">
        <f>VLOOKUP(A:A,[1]TDSheet!$A:$AA,27,0)</f>
        <v>4.149</v>
      </c>
      <c r="AA70" s="14">
        <f>VLOOKUP(A:A,[1]TDSheet!$A:$S,19,0)</f>
        <v>9.6509999999999998</v>
      </c>
      <c r="AB70" s="14">
        <f>VLOOKUP(A:A,[3]TDSheet!$A:$D,4,0)</f>
        <v>3.0350000000000001</v>
      </c>
      <c r="AC70" s="20" t="str">
        <f>VLOOKUP(A:A,[1]TDSheet!$A:$AC,29,0)</f>
        <v>костик</v>
      </c>
      <c r="AD70" s="14" t="str">
        <f>VLOOKUP(A:A,[1]TDSheet!$A:$AD,30,0)</f>
        <v>костик</v>
      </c>
      <c r="AE70" s="14">
        <f t="shared" si="12"/>
        <v>10</v>
      </c>
      <c r="AF70" s="14">
        <f t="shared" si="13"/>
        <v>0</v>
      </c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171</v>
      </c>
      <c r="D71" s="8">
        <v>561</v>
      </c>
      <c r="E71" s="8">
        <v>299</v>
      </c>
      <c r="F71" s="8">
        <v>392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305</v>
      </c>
      <c r="J71" s="14">
        <f t="shared" si="8"/>
        <v>-6</v>
      </c>
      <c r="K71" s="14">
        <f>VLOOKUP(A:A,[1]TDSheet!$A:$M,13,0)</f>
        <v>80</v>
      </c>
      <c r="L71" s="14">
        <f>VLOOKUP(A:A,[1]TDSheet!$A:$Q,17,0)</f>
        <v>120</v>
      </c>
      <c r="M71" s="14">
        <f>VLOOKUP(A:A,[1]TDSheet!$A:$R,18,0)</f>
        <v>40</v>
      </c>
      <c r="N71" s="14">
        <f>VLOOKUP(A:A,[1]TDSheet!$A:$T,20,0)</f>
        <v>0</v>
      </c>
      <c r="O71" s="14"/>
      <c r="P71" s="14"/>
      <c r="Q71" s="14"/>
      <c r="R71" s="14"/>
      <c r="S71" s="14">
        <f t="shared" si="9"/>
        <v>59.8</v>
      </c>
      <c r="T71" s="16"/>
      <c r="U71" s="17">
        <f t="shared" si="10"/>
        <v>10.568561872909699</v>
      </c>
      <c r="V71" s="14">
        <f t="shared" si="11"/>
        <v>6.5551839464882944</v>
      </c>
      <c r="W71" s="14"/>
      <c r="X71" s="14"/>
      <c r="Y71" s="14">
        <f>VLOOKUP(A:A,[1]TDSheet!$A:$Z,26,0)</f>
        <v>53.6</v>
      </c>
      <c r="Z71" s="14">
        <f>VLOOKUP(A:A,[1]TDSheet!$A:$AA,27,0)</f>
        <v>48.2</v>
      </c>
      <c r="AA71" s="14">
        <f>VLOOKUP(A:A,[1]TDSheet!$A:$S,19,0)</f>
        <v>55.6</v>
      </c>
      <c r="AB71" s="14">
        <f>VLOOKUP(A:A,[3]TDSheet!$A:$D,4,0)</f>
        <v>52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2"/>
        <v>0</v>
      </c>
      <c r="AF71" s="14">
        <f t="shared" si="13"/>
        <v>0</v>
      </c>
      <c r="AG71" s="14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416</v>
      </c>
      <c r="D72" s="8">
        <v>1261</v>
      </c>
      <c r="E72" s="8">
        <v>762</v>
      </c>
      <c r="F72" s="8">
        <v>892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777</v>
      </c>
      <c r="J72" s="14">
        <f t="shared" ref="J72:J104" si="14">E72-I72</f>
        <v>-15</v>
      </c>
      <c r="K72" s="14">
        <f>VLOOKUP(A:A,[1]TDSheet!$A:$M,13,0)</f>
        <v>120</v>
      </c>
      <c r="L72" s="14">
        <f>VLOOKUP(A:A,[1]TDSheet!$A:$Q,17,0)</f>
        <v>0</v>
      </c>
      <c r="M72" s="14">
        <f>VLOOKUP(A:A,[1]TDSheet!$A:$R,18,0)</f>
        <v>80</v>
      </c>
      <c r="N72" s="14">
        <f>VLOOKUP(A:A,[1]TDSheet!$A:$T,20,0)</f>
        <v>0</v>
      </c>
      <c r="O72" s="14"/>
      <c r="P72" s="14"/>
      <c r="Q72" s="14"/>
      <c r="R72" s="14"/>
      <c r="S72" s="14">
        <f t="shared" ref="S72:S104" si="15">E72/5</f>
        <v>152.4</v>
      </c>
      <c r="T72" s="16">
        <v>200</v>
      </c>
      <c r="U72" s="17">
        <f t="shared" ref="U72:U104" si="16">(F72+K72+L72+M72+N72+O72+T72)/S72</f>
        <v>8.4776902887139105</v>
      </c>
      <c r="V72" s="14">
        <f t="shared" ref="V72:V104" si="17">F72/S72</f>
        <v>5.8530183727034117</v>
      </c>
      <c r="W72" s="14"/>
      <c r="X72" s="14"/>
      <c r="Y72" s="14">
        <f>VLOOKUP(A:A,[1]TDSheet!$A:$Z,26,0)</f>
        <v>163.4</v>
      </c>
      <c r="Z72" s="14">
        <f>VLOOKUP(A:A,[1]TDSheet!$A:$AA,27,0)</f>
        <v>150.6</v>
      </c>
      <c r="AA72" s="14">
        <f>VLOOKUP(A:A,[1]TDSheet!$A:$S,19,0)</f>
        <v>153</v>
      </c>
      <c r="AB72" s="14">
        <f>VLOOKUP(A:A,[3]TDSheet!$A:$D,4,0)</f>
        <v>130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18">T72*G72</f>
        <v>72</v>
      </c>
      <c r="AF72" s="14">
        <f t="shared" ref="AF72:AF104" si="19">O72*G72</f>
        <v>0</v>
      </c>
      <c r="AG72" s="14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11.135</v>
      </c>
      <c r="D73" s="8">
        <v>103.32299999999999</v>
      </c>
      <c r="E73" s="8">
        <v>46.091999999999999</v>
      </c>
      <c r="F73" s="8">
        <v>68.366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42.5</v>
      </c>
      <c r="J73" s="14">
        <f t="shared" si="14"/>
        <v>3.5919999999999987</v>
      </c>
      <c r="K73" s="14">
        <f>VLOOKUP(A:A,[1]TDSheet!$A:$M,13,0)</f>
        <v>0</v>
      </c>
      <c r="L73" s="14">
        <f>VLOOKUP(A:A,[1]TDSheet!$A:$Q,17,0)</f>
        <v>0</v>
      </c>
      <c r="M73" s="14">
        <f>VLOOKUP(A:A,[1]TDSheet!$A:$R,18,0)</f>
        <v>0</v>
      </c>
      <c r="N73" s="14">
        <f>VLOOKUP(A:A,[1]TDSheet!$A:$T,20,0)</f>
        <v>0</v>
      </c>
      <c r="O73" s="14"/>
      <c r="P73" s="14"/>
      <c r="Q73" s="14"/>
      <c r="R73" s="14"/>
      <c r="S73" s="14">
        <f t="shared" si="15"/>
        <v>9.218399999999999</v>
      </c>
      <c r="T73" s="16">
        <v>10</v>
      </c>
      <c r="U73" s="17">
        <f t="shared" si="16"/>
        <v>8.5010413954699313</v>
      </c>
      <c r="V73" s="14">
        <f t="shared" si="17"/>
        <v>7.4162544476264873</v>
      </c>
      <c r="W73" s="14"/>
      <c r="X73" s="14"/>
      <c r="Y73" s="14">
        <f>VLOOKUP(A:A,[1]TDSheet!$A:$Z,26,0)</f>
        <v>9.4168000000000003</v>
      </c>
      <c r="Z73" s="14">
        <f>VLOOKUP(A:A,[1]TDSheet!$A:$AA,27,0)</f>
        <v>10.6266</v>
      </c>
      <c r="AA73" s="14">
        <f>VLOOKUP(A:A,[1]TDSheet!$A:$S,19,0)</f>
        <v>9.0137999999999998</v>
      </c>
      <c r="AB73" s="14">
        <f>VLOOKUP(A:A,[3]TDSheet!$A:$D,4,0)</f>
        <v>6.28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10</v>
      </c>
      <c r="AF73" s="14">
        <f t="shared" si="19"/>
        <v>0</v>
      </c>
      <c r="AG73" s="14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130</v>
      </c>
      <c r="D74" s="8">
        <v>224</v>
      </c>
      <c r="E74" s="8">
        <v>182</v>
      </c>
      <c r="F74" s="8">
        <v>163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183</v>
      </c>
      <c r="J74" s="14">
        <f t="shared" si="14"/>
        <v>-1</v>
      </c>
      <c r="K74" s="14">
        <f>VLOOKUP(A:A,[1]TDSheet!$A:$M,13,0)</f>
        <v>60</v>
      </c>
      <c r="L74" s="14">
        <f>VLOOKUP(A:A,[1]TDSheet!$A:$Q,17,0)</f>
        <v>30</v>
      </c>
      <c r="M74" s="14">
        <f>VLOOKUP(A:A,[1]TDSheet!$A:$R,18,0)</f>
        <v>30</v>
      </c>
      <c r="N74" s="14">
        <f>VLOOKUP(A:A,[1]TDSheet!$A:$T,20,0)</f>
        <v>0</v>
      </c>
      <c r="O74" s="14"/>
      <c r="P74" s="14"/>
      <c r="Q74" s="14"/>
      <c r="R74" s="14"/>
      <c r="S74" s="14">
        <f t="shared" si="15"/>
        <v>36.4</v>
      </c>
      <c r="T74" s="16">
        <v>30</v>
      </c>
      <c r="U74" s="17">
        <f t="shared" si="16"/>
        <v>8.5989010989010985</v>
      </c>
      <c r="V74" s="14">
        <f t="shared" si="17"/>
        <v>4.4780219780219781</v>
      </c>
      <c r="W74" s="14"/>
      <c r="X74" s="14"/>
      <c r="Y74" s="14">
        <f>VLOOKUP(A:A,[1]TDSheet!$A:$Z,26,0)</f>
        <v>34</v>
      </c>
      <c r="Z74" s="14">
        <f>VLOOKUP(A:A,[1]TDSheet!$A:$AA,27,0)</f>
        <v>18.2</v>
      </c>
      <c r="AA74" s="14">
        <f>VLOOKUP(A:A,[1]TDSheet!$A:$S,19,0)</f>
        <v>38.200000000000003</v>
      </c>
      <c r="AB74" s="14">
        <f>VLOOKUP(A:A,[3]TDSheet!$A:$D,4,0)</f>
        <v>32</v>
      </c>
      <c r="AC74" s="14" t="str">
        <f>VLOOKUP(A:A,[1]TDSheet!$A:$AC,29,0)</f>
        <v>костик</v>
      </c>
      <c r="AD74" s="14" t="str">
        <f>VLOOKUP(A:A,[1]TDSheet!$A:$AD,30,0)</f>
        <v>костик</v>
      </c>
      <c r="AE74" s="14">
        <f t="shared" si="18"/>
        <v>12.299999999999999</v>
      </c>
      <c r="AF74" s="14">
        <f t="shared" si="19"/>
        <v>0</v>
      </c>
      <c r="AG74" s="14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194</v>
      </c>
      <c r="D75" s="8">
        <v>1121</v>
      </c>
      <c r="E75" s="8">
        <v>696</v>
      </c>
      <c r="F75" s="8">
        <v>506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715</v>
      </c>
      <c r="J75" s="14">
        <f t="shared" si="14"/>
        <v>-19</v>
      </c>
      <c r="K75" s="14">
        <f>VLOOKUP(A:A,[1]TDSheet!$A:$M,13,0)</f>
        <v>280</v>
      </c>
      <c r="L75" s="14">
        <f>VLOOKUP(A:A,[1]TDSheet!$A:$Q,17,0)</f>
        <v>80</v>
      </c>
      <c r="M75" s="14">
        <f>VLOOKUP(A:A,[1]TDSheet!$A:$R,18,0)</f>
        <v>80</v>
      </c>
      <c r="N75" s="14">
        <f>VLOOKUP(A:A,[1]TDSheet!$A:$T,20,0)</f>
        <v>0</v>
      </c>
      <c r="O75" s="14"/>
      <c r="P75" s="14"/>
      <c r="Q75" s="14"/>
      <c r="R75" s="14"/>
      <c r="S75" s="14">
        <f t="shared" si="15"/>
        <v>139.19999999999999</v>
      </c>
      <c r="T75" s="16">
        <v>280</v>
      </c>
      <c r="U75" s="17">
        <f t="shared" si="16"/>
        <v>8.8074712643678161</v>
      </c>
      <c r="V75" s="14">
        <f t="shared" si="17"/>
        <v>3.6350574712643682</v>
      </c>
      <c r="W75" s="14"/>
      <c r="X75" s="14"/>
      <c r="Y75" s="14">
        <f>VLOOKUP(A:A,[1]TDSheet!$A:$Z,26,0)</f>
        <v>118.8</v>
      </c>
      <c r="Z75" s="14">
        <f>VLOOKUP(A:A,[1]TDSheet!$A:$AA,27,0)</f>
        <v>122.4</v>
      </c>
      <c r="AA75" s="14">
        <f>VLOOKUP(A:A,[1]TDSheet!$A:$S,19,0)</f>
        <v>127.2</v>
      </c>
      <c r="AB75" s="14">
        <f>VLOOKUP(A:A,[3]TDSheet!$A:$D,4,0)</f>
        <v>149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8"/>
        <v>78.400000000000006</v>
      </c>
      <c r="AF75" s="14">
        <f t="shared" si="19"/>
        <v>0</v>
      </c>
      <c r="AG75" s="14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815</v>
      </c>
      <c r="D76" s="8">
        <v>2030</v>
      </c>
      <c r="E76" s="8">
        <v>1722</v>
      </c>
      <c r="F76" s="8">
        <v>1106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1700</v>
      </c>
      <c r="J76" s="14">
        <f t="shared" si="14"/>
        <v>22</v>
      </c>
      <c r="K76" s="14">
        <f>VLOOKUP(A:A,[1]TDSheet!$A:$M,13,0)</f>
        <v>240</v>
      </c>
      <c r="L76" s="14">
        <f>VLOOKUP(A:A,[1]TDSheet!$A:$Q,17,0)</f>
        <v>600</v>
      </c>
      <c r="M76" s="14">
        <f>VLOOKUP(A:A,[1]TDSheet!$A:$R,18,0)</f>
        <v>240</v>
      </c>
      <c r="N76" s="14">
        <f>VLOOKUP(A:A,[1]TDSheet!$A:$T,20,0)</f>
        <v>0</v>
      </c>
      <c r="O76" s="14"/>
      <c r="P76" s="14"/>
      <c r="Q76" s="14"/>
      <c r="R76" s="14"/>
      <c r="S76" s="14">
        <f t="shared" si="15"/>
        <v>344.4</v>
      </c>
      <c r="T76" s="16">
        <v>800</v>
      </c>
      <c r="U76" s="17">
        <f t="shared" si="16"/>
        <v>8.670150987224158</v>
      </c>
      <c r="V76" s="14">
        <f t="shared" si="17"/>
        <v>3.2113821138211383</v>
      </c>
      <c r="W76" s="14"/>
      <c r="X76" s="14"/>
      <c r="Y76" s="14">
        <f>VLOOKUP(A:A,[1]TDSheet!$A:$Z,26,0)</f>
        <v>290.2</v>
      </c>
      <c r="Z76" s="14">
        <f>VLOOKUP(A:A,[1]TDSheet!$A:$AA,27,0)</f>
        <v>286.60000000000002</v>
      </c>
      <c r="AA76" s="14">
        <f>VLOOKUP(A:A,[1]TDSheet!$A:$S,19,0)</f>
        <v>318.8</v>
      </c>
      <c r="AB76" s="14">
        <f>VLOOKUP(A:A,[3]TDSheet!$A:$D,4,0)</f>
        <v>329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8"/>
        <v>320</v>
      </c>
      <c r="AF76" s="14">
        <f t="shared" si="19"/>
        <v>0</v>
      </c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206</v>
      </c>
      <c r="D77" s="8">
        <v>855</v>
      </c>
      <c r="E77" s="8">
        <v>457</v>
      </c>
      <c r="F77" s="8">
        <v>518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471</v>
      </c>
      <c r="J77" s="14">
        <f t="shared" si="14"/>
        <v>-14</v>
      </c>
      <c r="K77" s="14">
        <f>VLOOKUP(A:A,[1]TDSheet!$A:$M,13,0)</f>
        <v>80</v>
      </c>
      <c r="L77" s="14">
        <f>VLOOKUP(A:A,[1]TDSheet!$A:$Q,17,0)</f>
        <v>0</v>
      </c>
      <c r="M77" s="14">
        <f>VLOOKUP(A:A,[1]TDSheet!$A:$R,18,0)</f>
        <v>80</v>
      </c>
      <c r="N77" s="14">
        <f>VLOOKUP(A:A,[1]TDSheet!$A:$T,20,0)</f>
        <v>0</v>
      </c>
      <c r="O77" s="14"/>
      <c r="P77" s="14"/>
      <c r="Q77" s="14"/>
      <c r="R77" s="14"/>
      <c r="S77" s="14">
        <f t="shared" si="15"/>
        <v>91.4</v>
      </c>
      <c r="T77" s="16">
        <v>120</v>
      </c>
      <c r="U77" s="17">
        <f t="shared" si="16"/>
        <v>8.7308533916849012</v>
      </c>
      <c r="V77" s="14">
        <f t="shared" si="17"/>
        <v>5.6673960612691463</v>
      </c>
      <c r="W77" s="14"/>
      <c r="X77" s="14"/>
      <c r="Y77" s="14">
        <f>VLOOKUP(A:A,[1]TDSheet!$A:$Z,26,0)</f>
        <v>91.8</v>
      </c>
      <c r="Z77" s="14">
        <f>VLOOKUP(A:A,[1]TDSheet!$A:$AA,27,0)</f>
        <v>86</v>
      </c>
      <c r="AA77" s="14">
        <f>VLOOKUP(A:A,[1]TDSheet!$A:$S,19,0)</f>
        <v>87.6</v>
      </c>
      <c r="AB77" s="14">
        <f>VLOOKUP(A:A,[3]TDSheet!$A:$D,4,0)</f>
        <v>98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8"/>
        <v>39.6</v>
      </c>
      <c r="AF77" s="14">
        <f t="shared" si="19"/>
        <v>0</v>
      </c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385</v>
      </c>
      <c r="D78" s="8">
        <v>523</v>
      </c>
      <c r="E78" s="8">
        <v>380</v>
      </c>
      <c r="F78" s="8">
        <v>525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383</v>
      </c>
      <c r="J78" s="14">
        <f t="shared" si="14"/>
        <v>-3</v>
      </c>
      <c r="K78" s="14">
        <f>VLOOKUP(A:A,[1]TDSheet!$A:$M,13,0)</f>
        <v>0</v>
      </c>
      <c r="L78" s="14">
        <f>VLOOKUP(A:A,[1]TDSheet!$A:$Q,17,0)</f>
        <v>0</v>
      </c>
      <c r="M78" s="14">
        <f>VLOOKUP(A:A,[1]TDSheet!$A:$R,18,0)</f>
        <v>80</v>
      </c>
      <c r="N78" s="14">
        <f>VLOOKUP(A:A,[1]TDSheet!$A:$T,20,0)</f>
        <v>0</v>
      </c>
      <c r="O78" s="14"/>
      <c r="P78" s="14"/>
      <c r="Q78" s="14"/>
      <c r="R78" s="14"/>
      <c r="S78" s="14">
        <f t="shared" si="15"/>
        <v>76</v>
      </c>
      <c r="T78" s="16">
        <v>80</v>
      </c>
      <c r="U78" s="17">
        <f t="shared" si="16"/>
        <v>9.0131578947368425</v>
      </c>
      <c r="V78" s="14">
        <f t="shared" si="17"/>
        <v>6.9078947368421053</v>
      </c>
      <c r="W78" s="14"/>
      <c r="X78" s="14"/>
      <c r="Y78" s="14">
        <f>VLOOKUP(A:A,[1]TDSheet!$A:$Z,26,0)</f>
        <v>98.4</v>
      </c>
      <c r="Z78" s="14">
        <f>VLOOKUP(A:A,[1]TDSheet!$A:$AA,27,0)</f>
        <v>65.599999999999994</v>
      </c>
      <c r="AA78" s="14">
        <f>VLOOKUP(A:A,[1]TDSheet!$A:$S,19,0)</f>
        <v>74</v>
      </c>
      <c r="AB78" s="14">
        <f>VLOOKUP(A:A,[3]TDSheet!$A:$D,4,0)</f>
        <v>51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8"/>
        <v>26.400000000000002</v>
      </c>
      <c r="AF78" s="14">
        <f t="shared" si="19"/>
        <v>0</v>
      </c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268</v>
      </c>
      <c r="D79" s="8">
        <v>573</v>
      </c>
      <c r="E79" s="8">
        <v>391</v>
      </c>
      <c r="F79" s="8">
        <v>438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401</v>
      </c>
      <c r="J79" s="14">
        <f t="shared" si="14"/>
        <v>-10</v>
      </c>
      <c r="K79" s="14">
        <f>VLOOKUP(A:A,[1]TDSheet!$A:$M,13,0)</f>
        <v>120</v>
      </c>
      <c r="L79" s="14">
        <f>VLOOKUP(A:A,[1]TDSheet!$A:$Q,17,0)</f>
        <v>40</v>
      </c>
      <c r="M79" s="14">
        <f>VLOOKUP(A:A,[1]TDSheet!$A:$R,18,0)</f>
        <v>80</v>
      </c>
      <c r="N79" s="14">
        <f>VLOOKUP(A:A,[1]TDSheet!$A:$T,20,0)</f>
        <v>0</v>
      </c>
      <c r="O79" s="14"/>
      <c r="P79" s="14"/>
      <c r="Q79" s="14"/>
      <c r="R79" s="14"/>
      <c r="S79" s="14">
        <f t="shared" si="15"/>
        <v>78.2</v>
      </c>
      <c r="T79" s="16"/>
      <c r="U79" s="17">
        <f t="shared" si="16"/>
        <v>8.6700767263427103</v>
      </c>
      <c r="V79" s="14">
        <f t="shared" si="17"/>
        <v>5.6010230179028131</v>
      </c>
      <c r="W79" s="14"/>
      <c r="X79" s="14"/>
      <c r="Y79" s="14">
        <f>VLOOKUP(A:A,[1]TDSheet!$A:$Z,26,0)</f>
        <v>80.400000000000006</v>
      </c>
      <c r="Z79" s="14">
        <f>VLOOKUP(A:A,[1]TDSheet!$A:$AA,27,0)</f>
        <v>53.6</v>
      </c>
      <c r="AA79" s="14">
        <f>VLOOKUP(A:A,[1]TDSheet!$A:$S,19,0)</f>
        <v>79.400000000000006</v>
      </c>
      <c r="AB79" s="14">
        <f>VLOOKUP(A:A,[3]TDSheet!$A:$D,4,0)</f>
        <v>48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8"/>
        <v>0</v>
      </c>
      <c r="AF79" s="14">
        <f t="shared" si="19"/>
        <v>0</v>
      </c>
      <c r="AG79" s="14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566</v>
      </c>
      <c r="D80" s="8">
        <v>1187</v>
      </c>
      <c r="E80" s="8">
        <v>836</v>
      </c>
      <c r="F80" s="8">
        <v>898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853</v>
      </c>
      <c r="J80" s="14">
        <f t="shared" si="14"/>
        <v>-17</v>
      </c>
      <c r="K80" s="14">
        <f>VLOOKUP(A:A,[1]TDSheet!$A:$M,13,0)</f>
        <v>160</v>
      </c>
      <c r="L80" s="14">
        <f>VLOOKUP(A:A,[1]TDSheet!$A:$Q,17,0)</f>
        <v>120</v>
      </c>
      <c r="M80" s="14">
        <f>VLOOKUP(A:A,[1]TDSheet!$A:$R,18,0)</f>
        <v>160</v>
      </c>
      <c r="N80" s="14">
        <f>VLOOKUP(A:A,[1]TDSheet!$A:$T,20,0)</f>
        <v>0</v>
      </c>
      <c r="O80" s="14"/>
      <c r="P80" s="14"/>
      <c r="Q80" s="14"/>
      <c r="R80" s="14"/>
      <c r="S80" s="14">
        <f t="shared" si="15"/>
        <v>167.2</v>
      </c>
      <c r="T80" s="16">
        <v>160</v>
      </c>
      <c r="U80" s="17">
        <f t="shared" si="16"/>
        <v>8.9593301435406705</v>
      </c>
      <c r="V80" s="14">
        <f t="shared" si="17"/>
        <v>5.3708133971291874</v>
      </c>
      <c r="W80" s="14"/>
      <c r="X80" s="14"/>
      <c r="Y80" s="14">
        <f>VLOOKUP(A:A,[1]TDSheet!$A:$Z,26,0)</f>
        <v>180.2</v>
      </c>
      <c r="Z80" s="14">
        <f>VLOOKUP(A:A,[1]TDSheet!$A:$AA,27,0)</f>
        <v>145</v>
      </c>
      <c r="AA80" s="14">
        <f>VLOOKUP(A:A,[1]TDSheet!$A:$S,19,0)</f>
        <v>163.6</v>
      </c>
      <c r="AB80" s="14">
        <f>VLOOKUP(A:A,[3]TDSheet!$A:$D,4,0)</f>
        <v>124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8"/>
        <v>52.800000000000004</v>
      </c>
      <c r="AF80" s="14">
        <f t="shared" si="19"/>
        <v>0</v>
      </c>
      <c r="AG80" s="14"/>
    </row>
    <row r="81" spans="1:33" s="1" customFormat="1" ht="11.1" customHeight="1" outlineLevel="1" x14ac:dyDescent="0.2">
      <c r="A81" s="7" t="s">
        <v>82</v>
      </c>
      <c r="B81" s="7" t="s">
        <v>9</v>
      </c>
      <c r="C81" s="8">
        <v>27.408999999999999</v>
      </c>
      <c r="D81" s="8">
        <v>63.396999999999998</v>
      </c>
      <c r="E81" s="8">
        <v>37.878</v>
      </c>
      <c r="F81" s="8">
        <v>52.271000000000001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37.658000000000001</v>
      </c>
      <c r="J81" s="14">
        <f t="shared" si="14"/>
        <v>0.21999999999999886</v>
      </c>
      <c r="K81" s="14">
        <f>VLOOKUP(A:A,[1]TDSheet!$A:$M,13,0)</f>
        <v>0</v>
      </c>
      <c r="L81" s="14">
        <f>VLOOKUP(A:A,[1]TDSheet!$A:$Q,17,0)</f>
        <v>10</v>
      </c>
      <c r="M81" s="14">
        <f>VLOOKUP(A:A,[1]TDSheet!$A:$R,18,0)</f>
        <v>10</v>
      </c>
      <c r="N81" s="14">
        <f>VLOOKUP(A:A,[1]TDSheet!$A:$T,20,0)</f>
        <v>0</v>
      </c>
      <c r="O81" s="14"/>
      <c r="P81" s="14"/>
      <c r="Q81" s="14"/>
      <c r="R81" s="14"/>
      <c r="S81" s="14">
        <f t="shared" si="15"/>
        <v>7.5755999999999997</v>
      </c>
      <c r="T81" s="16"/>
      <c r="U81" s="17">
        <f t="shared" si="16"/>
        <v>9.5399704313849725</v>
      </c>
      <c r="V81" s="14">
        <f t="shared" si="17"/>
        <v>6.8999155182427803</v>
      </c>
      <c r="W81" s="14"/>
      <c r="X81" s="14"/>
      <c r="Y81" s="14">
        <f>VLOOKUP(A:A,[1]TDSheet!$A:$Z,26,0)</f>
        <v>8.1349999999999998</v>
      </c>
      <c r="Z81" s="14">
        <f>VLOOKUP(A:A,[1]TDSheet!$A:$AA,27,0)</f>
        <v>1.7033999999999998</v>
      </c>
      <c r="AA81" s="14">
        <f>VLOOKUP(A:A,[1]TDSheet!$A:$S,19,0)</f>
        <v>7.8331999999999997</v>
      </c>
      <c r="AB81" s="14">
        <v>0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8"/>
        <v>0</v>
      </c>
      <c r="AF81" s="14">
        <f t="shared" si="19"/>
        <v>0</v>
      </c>
      <c r="AG81" s="14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17</v>
      </c>
      <c r="D82" s="8">
        <v>166</v>
      </c>
      <c r="E82" s="8">
        <v>136</v>
      </c>
      <c r="F82" s="8">
        <v>43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140</v>
      </c>
      <c r="J82" s="14">
        <f t="shared" si="14"/>
        <v>-4</v>
      </c>
      <c r="K82" s="14">
        <f>VLOOKUP(A:A,[1]TDSheet!$A:$M,13,0)</f>
        <v>80</v>
      </c>
      <c r="L82" s="14">
        <f>VLOOKUP(A:A,[1]TDSheet!$A:$Q,17,0)</f>
        <v>40</v>
      </c>
      <c r="M82" s="14">
        <f>VLOOKUP(A:A,[1]TDSheet!$A:$R,18,0)</f>
        <v>40</v>
      </c>
      <c r="N82" s="14">
        <f>VLOOKUP(A:A,[1]TDSheet!$A:$T,20,0)</f>
        <v>0</v>
      </c>
      <c r="O82" s="14"/>
      <c r="P82" s="14"/>
      <c r="Q82" s="14"/>
      <c r="R82" s="14"/>
      <c r="S82" s="14">
        <f t="shared" si="15"/>
        <v>27.2</v>
      </c>
      <c r="T82" s="16">
        <v>40</v>
      </c>
      <c r="U82" s="17">
        <f t="shared" si="16"/>
        <v>8.9338235294117645</v>
      </c>
      <c r="V82" s="14">
        <f t="shared" si="17"/>
        <v>1.5808823529411764</v>
      </c>
      <c r="W82" s="14"/>
      <c r="X82" s="14"/>
      <c r="Y82" s="14">
        <f>VLOOKUP(A:A,[1]TDSheet!$A:$Z,26,0)</f>
        <v>17.399999999999999</v>
      </c>
      <c r="Z82" s="14">
        <f>VLOOKUP(A:A,[1]TDSheet!$A:$AA,27,0)</f>
        <v>14</v>
      </c>
      <c r="AA82" s="14">
        <f>VLOOKUP(A:A,[1]TDSheet!$A:$S,19,0)</f>
        <v>25.2</v>
      </c>
      <c r="AB82" s="14">
        <f>VLOOKUP(A:A,[3]TDSheet!$A:$D,4,0)</f>
        <v>14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8"/>
        <v>13.200000000000001</v>
      </c>
      <c r="AF82" s="14">
        <f t="shared" si="19"/>
        <v>0</v>
      </c>
      <c r="AG82" s="14"/>
    </row>
    <row r="83" spans="1:33" s="1" customFormat="1" ht="11.1" customHeight="1" outlineLevel="1" x14ac:dyDescent="0.2">
      <c r="A83" s="7" t="s">
        <v>84</v>
      </c>
      <c r="B83" s="7" t="s">
        <v>8</v>
      </c>
      <c r="C83" s="8"/>
      <c r="D83" s="8">
        <v>229</v>
      </c>
      <c r="E83" s="8">
        <v>98</v>
      </c>
      <c r="F83" s="8">
        <v>129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100</v>
      </c>
      <c r="J83" s="14">
        <f t="shared" si="14"/>
        <v>-2</v>
      </c>
      <c r="K83" s="14">
        <f>VLOOKUP(A:A,[1]TDSheet!$A:$M,13,0)</f>
        <v>0</v>
      </c>
      <c r="L83" s="14">
        <f>VLOOKUP(A:A,[1]TDSheet!$A:$Q,17,0)</f>
        <v>0</v>
      </c>
      <c r="M83" s="14">
        <f>VLOOKUP(A:A,[1]TDSheet!$A:$R,18,0)</f>
        <v>40</v>
      </c>
      <c r="N83" s="14">
        <f>VLOOKUP(A:A,[1]TDSheet!$A:$T,20,0)</f>
        <v>0</v>
      </c>
      <c r="O83" s="14"/>
      <c r="P83" s="14"/>
      <c r="Q83" s="14"/>
      <c r="R83" s="14"/>
      <c r="S83" s="14">
        <f t="shared" si="15"/>
        <v>19.600000000000001</v>
      </c>
      <c r="T83" s="16"/>
      <c r="U83" s="17">
        <f t="shared" si="16"/>
        <v>8.6224489795918355</v>
      </c>
      <c r="V83" s="14">
        <f t="shared" si="17"/>
        <v>6.5816326530612237</v>
      </c>
      <c r="W83" s="14"/>
      <c r="X83" s="14"/>
      <c r="Y83" s="14">
        <f>VLOOKUP(A:A,[1]TDSheet!$A:$Z,26,0)</f>
        <v>21.4</v>
      </c>
      <c r="Z83" s="14">
        <f>VLOOKUP(A:A,[1]TDSheet!$A:$AA,27,0)</f>
        <v>28.2</v>
      </c>
      <c r="AA83" s="14">
        <f>VLOOKUP(A:A,[1]TDSheet!$A:$S,19,0)</f>
        <v>20</v>
      </c>
      <c r="AB83" s="14">
        <f>VLOOKUP(A:A,[3]TDSheet!$A:$D,4,0)</f>
        <v>16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8"/>
        <v>0</v>
      </c>
      <c r="AF83" s="14">
        <f t="shared" si="19"/>
        <v>0</v>
      </c>
      <c r="AG83" s="14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105</v>
      </c>
      <c r="D84" s="8">
        <v>169</v>
      </c>
      <c r="E84" s="8">
        <v>123</v>
      </c>
      <c r="F84" s="8">
        <v>149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125</v>
      </c>
      <c r="J84" s="14">
        <f t="shared" si="14"/>
        <v>-2</v>
      </c>
      <c r="K84" s="14">
        <f>VLOOKUP(A:A,[1]TDSheet!$A:$M,13,0)</f>
        <v>0</v>
      </c>
      <c r="L84" s="14">
        <f>VLOOKUP(A:A,[1]TDSheet!$A:$Q,17,0)</f>
        <v>40</v>
      </c>
      <c r="M84" s="14">
        <f>VLOOKUP(A:A,[1]TDSheet!$A:$R,18,0)</f>
        <v>40</v>
      </c>
      <c r="N84" s="14">
        <f>VLOOKUP(A:A,[1]TDSheet!$A:$T,20,0)</f>
        <v>0</v>
      </c>
      <c r="O84" s="14"/>
      <c r="P84" s="14"/>
      <c r="Q84" s="14"/>
      <c r="R84" s="14"/>
      <c r="S84" s="14">
        <f t="shared" si="15"/>
        <v>24.6</v>
      </c>
      <c r="T84" s="16"/>
      <c r="U84" s="17">
        <f t="shared" si="16"/>
        <v>9.308943089430894</v>
      </c>
      <c r="V84" s="14">
        <f t="shared" si="17"/>
        <v>6.0569105691056908</v>
      </c>
      <c r="W84" s="14"/>
      <c r="X84" s="14"/>
      <c r="Y84" s="14">
        <f>VLOOKUP(A:A,[1]TDSheet!$A:$Z,26,0)</f>
        <v>32.4</v>
      </c>
      <c r="Z84" s="14">
        <f>VLOOKUP(A:A,[1]TDSheet!$A:$AA,27,0)</f>
        <v>27.4</v>
      </c>
      <c r="AA84" s="14">
        <f>VLOOKUP(A:A,[1]TDSheet!$A:$S,19,0)</f>
        <v>25.4</v>
      </c>
      <c r="AB84" s="14">
        <f>VLOOKUP(A:A,[3]TDSheet!$A:$D,4,0)</f>
        <v>11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8"/>
        <v>0</v>
      </c>
      <c r="AF84" s="14">
        <f t="shared" si="19"/>
        <v>0</v>
      </c>
      <c r="AG84" s="14"/>
    </row>
    <row r="85" spans="1:33" s="1" customFormat="1" ht="11.1" customHeight="1" outlineLevel="1" x14ac:dyDescent="0.2">
      <c r="A85" s="7" t="s">
        <v>86</v>
      </c>
      <c r="B85" s="7" t="s">
        <v>9</v>
      </c>
      <c r="C85" s="8">
        <v>79.540000000000006</v>
      </c>
      <c r="D85" s="8">
        <v>871.43399999999997</v>
      </c>
      <c r="E85" s="8">
        <v>471.464</v>
      </c>
      <c r="F85" s="8">
        <v>471.08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452.2</v>
      </c>
      <c r="J85" s="14">
        <f t="shared" si="14"/>
        <v>19.26400000000001</v>
      </c>
      <c r="K85" s="14">
        <f>VLOOKUP(A:A,[1]TDSheet!$A:$M,13,0)</f>
        <v>50</v>
      </c>
      <c r="L85" s="14">
        <f>VLOOKUP(A:A,[1]TDSheet!$A:$Q,17,0)</f>
        <v>150</v>
      </c>
      <c r="M85" s="14">
        <f>VLOOKUP(A:A,[1]TDSheet!$A:$R,18,0)</f>
        <v>100</v>
      </c>
      <c r="N85" s="14">
        <f>VLOOKUP(A:A,[1]TDSheet!$A:$T,20,0)</f>
        <v>0</v>
      </c>
      <c r="O85" s="14"/>
      <c r="P85" s="14"/>
      <c r="Q85" s="14"/>
      <c r="R85" s="14"/>
      <c r="S85" s="14">
        <f t="shared" si="15"/>
        <v>94.2928</v>
      </c>
      <c r="T85" s="16">
        <v>60</v>
      </c>
      <c r="U85" s="17">
        <f t="shared" si="16"/>
        <v>8.8138224763714721</v>
      </c>
      <c r="V85" s="14">
        <f t="shared" si="17"/>
        <v>4.9959275787758983</v>
      </c>
      <c r="W85" s="14"/>
      <c r="X85" s="14"/>
      <c r="Y85" s="14">
        <f>VLOOKUP(A:A,[1]TDSheet!$A:$Z,26,0)</f>
        <v>81.209199999999996</v>
      </c>
      <c r="Z85" s="14">
        <f>VLOOKUP(A:A,[1]TDSheet!$A:$AA,27,0)</f>
        <v>94.648600000000002</v>
      </c>
      <c r="AA85" s="14">
        <f>VLOOKUP(A:A,[1]TDSheet!$A:$S,19,0)</f>
        <v>106.56440000000001</v>
      </c>
      <c r="AB85" s="14">
        <f>VLOOKUP(A:A,[3]TDSheet!$A:$D,4,0)</f>
        <v>30.766999999999999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8"/>
        <v>60</v>
      </c>
      <c r="AF85" s="14">
        <f t="shared" si="19"/>
        <v>0</v>
      </c>
      <c r="AG85" s="14"/>
    </row>
    <row r="86" spans="1:33" s="1" customFormat="1" ht="11.1" customHeight="1" outlineLevel="1" x14ac:dyDescent="0.2">
      <c r="A86" s="7" t="s">
        <v>87</v>
      </c>
      <c r="B86" s="7" t="s">
        <v>8</v>
      </c>
      <c r="C86" s="8">
        <v>556</v>
      </c>
      <c r="D86" s="8">
        <v>1911</v>
      </c>
      <c r="E86" s="8">
        <v>1333</v>
      </c>
      <c r="F86" s="8">
        <v>1119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1283</v>
      </c>
      <c r="J86" s="14">
        <f t="shared" si="14"/>
        <v>50</v>
      </c>
      <c r="K86" s="14">
        <f>VLOOKUP(A:A,[1]TDSheet!$A:$M,13,0)</f>
        <v>360</v>
      </c>
      <c r="L86" s="14">
        <f>VLOOKUP(A:A,[1]TDSheet!$A:$Q,17,0)</f>
        <v>360</v>
      </c>
      <c r="M86" s="14">
        <f>VLOOKUP(A:A,[1]TDSheet!$A:$R,18,0)</f>
        <v>200</v>
      </c>
      <c r="N86" s="14">
        <f>VLOOKUP(A:A,[1]TDSheet!$A:$T,20,0)</f>
        <v>0</v>
      </c>
      <c r="O86" s="14"/>
      <c r="P86" s="14"/>
      <c r="Q86" s="14"/>
      <c r="R86" s="14"/>
      <c r="S86" s="14">
        <f t="shared" si="15"/>
        <v>266.60000000000002</v>
      </c>
      <c r="T86" s="16">
        <v>320</v>
      </c>
      <c r="U86" s="17">
        <f t="shared" si="16"/>
        <v>8.8484621155288821</v>
      </c>
      <c r="V86" s="14">
        <f t="shared" si="17"/>
        <v>4.1972993248312074</v>
      </c>
      <c r="W86" s="14"/>
      <c r="X86" s="14"/>
      <c r="Y86" s="14">
        <f>VLOOKUP(A:A,[1]TDSheet!$A:$Z,26,0)</f>
        <v>241.6</v>
      </c>
      <c r="Z86" s="14">
        <f>VLOOKUP(A:A,[1]TDSheet!$A:$AA,27,0)</f>
        <v>252.2</v>
      </c>
      <c r="AA86" s="14">
        <f>VLOOKUP(A:A,[1]TDSheet!$A:$S,19,0)</f>
        <v>273</v>
      </c>
      <c r="AB86" s="14">
        <f>VLOOKUP(A:A,[3]TDSheet!$A:$D,4,0)</f>
        <v>137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8"/>
        <v>128</v>
      </c>
      <c r="AF86" s="14">
        <f t="shared" si="19"/>
        <v>0</v>
      </c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206</v>
      </c>
      <c r="D87" s="8">
        <v>4</v>
      </c>
      <c r="E87" s="8">
        <v>149</v>
      </c>
      <c r="F87" s="8">
        <v>36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157</v>
      </c>
      <c r="J87" s="14">
        <f t="shared" si="14"/>
        <v>-8</v>
      </c>
      <c r="K87" s="14">
        <f>VLOOKUP(A:A,[1]TDSheet!$A:$M,13,0)</f>
        <v>60</v>
      </c>
      <c r="L87" s="14">
        <f>VLOOKUP(A:A,[1]TDSheet!$A:$Q,17,0)</f>
        <v>0</v>
      </c>
      <c r="M87" s="14">
        <f>VLOOKUP(A:A,[1]TDSheet!$A:$R,18,0)</f>
        <v>40</v>
      </c>
      <c r="N87" s="14">
        <f>VLOOKUP(A:A,[1]TDSheet!$A:$T,20,0)</f>
        <v>0</v>
      </c>
      <c r="O87" s="14"/>
      <c r="P87" s="14"/>
      <c r="Q87" s="14"/>
      <c r="R87" s="14"/>
      <c r="S87" s="14">
        <f t="shared" si="15"/>
        <v>29.8</v>
      </c>
      <c r="T87" s="16">
        <v>120</v>
      </c>
      <c r="U87" s="17">
        <f t="shared" si="16"/>
        <v>8.5906040268456376</v>
      </c>
      <c r="V87" s="14">
        <f t="shared" si="17"/>
        <v>1.2080536912751678</v>
      </c>
      <c r="W87" s="14"/>
      <c r="X87" s="14"/>
      <c r="Y87" s="14">
        <f>VLOOKUP(A:A,[1]TDSheet!$A:$Z,26,0)</f>
        <v>38.200000000000003</v>
      </c>
      <c r="Z87" s="14">
        <f>VLOOKUP(A:A,[1]TDSheet!$A:$AA,27,0)</f>
        <v>18.8</v>
      </c>
      <c r="AA87" s="14">
        <f>VLOOKUP(A:A,[1]TDSheet!$A:$S,19,0)</f>
        <v>29</v>
      </c>
      <c r="AB87" s="14">
        <f>VLOOKUP(A:A,[3]TDSheet!$A:$D,4,0)</f>
        <v>27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8"/>
        <v>36</v>
      </c>
      <c r="AF87" s="14">
        <f t="shared" si="19"/>
        <v>0</v>
      </c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1930</v>
      </c>
      <c r="D88" s="8">
        <v>2901</v>
      </c>
      <c r="E88" s="8">
        <v>2542</v>
      </c>
      <c r="F88" s="8">
        <v>2259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2541</v>
      </c>
      <c r="J88" s="14">
        <f t="shared" si="14"/>
        <v>1</v>
      </c>
      <c r="K88" s="14">
        <f>VLOOKUP(A:A,[1]TDSheet!$A:$M,13,0)</f>
        <v>480</v>
      </c>
      <c r="L88" s="14">
        <f>VLOOKUP(A:A,[1]TDSheet!$A:$Q,17,0)</f>
        <v>480</v>
      </c>
      <c r="M88" s="14">
        <f>VLOOKUP(A:A,[1]TDSheet!$A:$R,18,0)</f>
        <v>360</v>
      </c>
      <c r="N88" s="14">
        <f>VLOOKUP(A:A,[1]TDSheet!$A:$T,20,0)</f>
        <v>0</v>
      </c>
      <c r="O88" s="14"/>
      <c r="P88" s="14"/>
      <c r="Q88" s="14"/>
      <c r="R88" s="14"/>
      <c r="S88" s="14">
        <f t="shared" si="15"/>
        <v>508.4</v>
      </c>
      <c r="T88" s="16">
        <v>840</v>
      </c>
      <c r="U88" s="17">
        <f t="shared" si="16"/>
        <v>8.6919748229740375</v>
      </c>
      <c r="V88" s="14">
        <f t="shared" si="17"/>
        <v>4.443351691581432</v>
      </c>
      <c r="W88" s="14"/>
      <c r="X88" s="14"/>
      <c r="Y88" s="14">
        <f>VLOOKUP(A:A,[1]TDSheet!$A:$Z,26,0)</f>
        <v>561.4</v>
      </c>
      <c r="Z88" s="14">
        <f>VLOOKUP(A:A,[1]TDSheet!$A:$AA,27,0)</f>
        <v>480.2</v>
      </c>
      <c r="AA88" s="14">
        <f>VLOOKUP(A:A,[1]TDSheet!$A:$S,19,0)</f>
        <v>501.6</v>
      </c>
      <c r="AB88" s="14">
        <f>VLOOKUP(A:A,[3]TDSheet!$A:$D,4,0)</f>
        <v>431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8"/>
        <v>294</v>
      </c>
      <c r="AF88" s="14">
        <f t="shared" si="19"/>
        <v>0</v>
      </c>
      <c r="AG88" s="14"/>
    </row>
    <row r="89" spans="1:33" s="1" customFormat="1" ht="11.1" customHeight="1" outlineLevel="1" x14ac:dyDescent="0.2">
      <c r="A89" s="7" t="s">
        <v>90</v>
      </c>
      <c r="B89" s="7" t="s">
        <v>8</v>
      </c>
      <c r="C89" s="8">
        <v>111</v>
      </c>
      <c r="D89" s="8">
        <v>510</v>
      </c>
      <c r="E89" s="8">
        <v>268</v>
      </c>
      <c r="F89" s="8">
        <v>336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284</v>
      </c>
      <c r="J89" s="14">
        <f t="shared" si="14"/>
        <v>-16</v>
      </c>
      <c r="K89" s="14">
        <f>VLOOKUP(A:A,[1]TDSheet!$A:$M,13,0)</f>
        <v>0</v>
      </c>
      <c r="L89" s="14">
        <f>VLOOKUP(A:A,[1]TDSheet!$A:$Q,17,0)</f>
        <v>40</v>
      </c>
      <c r="M89" s="14">
        <f>VLOOKUP(A:A,[1]TDSheet!$A:$R,18,0)</f>
        <v>40</v>
      </c>
      <c r="N89" s="14">
        <f>VLOOKUP(A:A,[1]TDSheet!$A:$T,20,0)</f>
        <v>0</v>
      </c>
      <c r="O89" s="14"/>
      <c r="P89" s="14"/>
      <c r="Q89" s="14"/>
      <c r="R89" s="14"/>
      <c r="S89" s="14">
        <f t="shared" si="15"/>
        <v>53.6</v>
      </c>
      <c r="T89" s="16">
        <v>60</v>
      </c>
      <c r="U89" s="17">
        <f t="shared" si="16"/>
        <v>8.8805970149253728</v>
      </c>
      <c r="V89" s="14">
        <f t="shared" si="17"/>
        <v>6.2686567164179099</v>
      </c>
      <c r="W89" s="14"/>
      <c r="X89" s="14"/>
      <c r="Y89" s="14">
        <f>VLOOKUP(A:A,[1]TDSheet!$A:$Z,26,0)</f>
        <v>63.8</v>
      </c>
      <c r="Z89" s="14">
        <f>VLOOKUP(A:A,[1]TDSheet!$A:$AA,27,0)</f>
        <v>69.8</v>
      </c>
      <c r="AA89" s="14">
        <f>VLOOKUP(A:A,[1]TDSheet!$A:$S,19,0)</f>
        <v>55.2</v>
      </c>
      <c r="AB89" s="14">
        <f>VLOOKUP(A:A,[3]TDSheet!$A:$D,4,0)</f>
        <v>36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8"/>
        <v>36</v>
      </c>
      <c r="AF89" s="14">
        <f t="shared" si="19"/>
        <v>0</v>
      </c>
      <c r="AG89" s="14"/>
    </row>
    <row r="90" spans="1:33" s="1" customFormat="1" ht="11.1" customHeight="1" outlineLevel="1" x14ac:dyDescent="0.2">
      <c r="A90" s="7" t="s">
        <v>91</v>
      </c>
      <c r="B90" s="7" t="s">
        <v>9</v>
      </c>
      <c r="C90" s="8">
        <v>323.76400000000001</v>
      </c>
      <c r="D90" s="8">
        <v>417.334</v>
      </c>
      <c r="E90" s="19">
        <v>367</v>
      </c>
      <c r="F90" s="19">
        <v>381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343</v>
      </c>
      <c r="J90" s="14">
        <f t="shared" si="14"/>
        <v>24</v>
      </c>
      <c r="K90" s="14">
        <f>VLOOKUP(A:A,[1]TDSheet!$A:$M,13,0)</f>
        <v>260</v>
      </c>
      <c r="L90" s="14">
        <f>VLOOKUP(A:A,[1]TDSheet!$A:$Q,17,0)</f>
        <v>0</v>
      </c>
      <c r="M90" s="14">
        <f>VLOOKUP(A:A,[1]TDSheet!$A:$R,18,0)</f>
        <v>150</v>
      </c>
      <c r="N90" s="14">
        <f>VLOOKUP(A:A,[1]TDSheet!$A:$T,20,0)</f>
        <v>150</v>
      </c>
      <c r="O90" s="14"/>
      <c r="P90" s="14"/>
      <c r="Q90" s="14"/>
      <c r="R90" s="14"/>
      <c r="S90" s="14">
        <f t="shared" si="15"/>
        <v>73.400000000000006</v>
      </c>
      <c r="T90" s="16"/>
      <c r="U90" s="17">
        <f t="shared" si="16"/>
        <v>12.820163487738419</v>
      </c>
      <c r="V90" s="14">
        <f t="shared" si="17"/>
        <v>5.1907356948228882</v>
      </c>
      <c r="W90" s="14"/>
      <c r="X90" s="14"/>
      <c r="Y90" s="14">
        <f>VLOOKUP(A:A,[1]TDSheet!$A:$Z,26,0)</f>
        <v>92</v>
      </c>
      <c r="Z90" s="14">
        <f>VLOOKUP(A:A,[1]TDSheet!$A:$AA,27,0)</f>
        <v>72.8</v>
      </c>
      <c r="AA90" s="14">
        <f>VLOOKUP(A:A,[1]TDSheet!$A:$S,19,0)</f>
        <v>82.8</v>
      </c>
      <c r="AB90" s="14">
        <f>VLOOKUP(A:A,[3]TDSheet!$A:$D,4,0)</f>
        <v>39.494999999999997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8"/>
        <v>0</v>
      </c>
      <c r="AF90" s="14">
        <f t="shared" si="19"/>
        <v>0</v>
      </c>
      <c r="AG90" s="14"/>
    </row>
    <row r="91" spans="1:33" s="1" customFormat="1" ht="11.1" customHeight="1" outlineLevel="1" x14ac:dyDescent="0.2">
      <c r="A91" s="7" t="s">
        <v>92</v>
      </c>
      <c r="B91" s="7" t="s">
        <v>9</v>
      </c>
      <c r="C91" s="8">
        <v>10.385</v>
      </c>
      <c r="D91" s="8">
        <v>92.298000000000002</v>
      </c>
      <c r="E91" s="8">
        <v>45.170999999999999</v>
      </c>
      <c r="F91" s="8">
        <v>51.585000000000001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51.3</v>
      </c>
      <c r="J91" s="14">
        <f t="shared" si="14"/>
        <v>-6.1289999999999978</v>
      </c>
      <c r="K91" s="14">
        <f>VLOOKUP(A:A,[1]TDSheet!$A:$M,13,0)</f>
        <v>30</v>
      </c>
      <c r="L91" s="14">
        <f>VLOOKUP(A:A,[1]TDSheet!$A:$Q,17,0)</f>
        <v>0</v>
      </c>
      <c r="M91" s="14">
        <f>VLOOKUP(A:A,[1]TDSheet!$A:$R,18,0)</f>
        <v>0</v>
      </c>
      <c r="N91" s="14">
        <f>VLOOKUP(A:A,[1]TDSheet!$A:$T,20,0)</f>
        <v>20</v>
      </c>
      <c r="O91" s="14"/>
      <c r="P91" s="14"/>
      <c r="Q91" s="14"/>
      <c r="R91" s="14"/>
      <c r="S91" s="14">
        <f t="shared" si="15"/>
        <v>9.0342000000000002</v>
      </c>
      <c r="T91" s="16"/>
      <c r="U91" s="17">
        <f t="shared" si="16"/>
        <v>11.244493148258838</v>
      </c>
      <c r="V91" s="14">
        <f t="shared" si="17"/>
        <v>5.7099687852825927</v>
      </c>
      <c r="W91" s="14"/>
      <c r="X91" s="14"/>
      <c r="Y91" s="14">
        <f>VLOOKUP(A:A,[1]TDSheet!$A:$Z,26,0)</f>
        <v>12.295999999999999</v>
      </c>
      <c r="Z91" s="14">
        <f>VLOOKUP(A:A,[1]TDSheet!$A:$AA,27,0)</f>
        <v>8.3672000000000004</v>
      </c>
      <c r="AA91" s="14">
        <f>VLOOKUP(A:A,[1]TDSheet!$A:$S,19,0)</f>
        <v>9.4792000000000005</v>
      </c>
      <c r="AB91" s="14">
        <f>VLOOKUP(A:A,[3]TDSheet!$A:$D,4,0)</f>
        <v>9.8309999999999995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18"/>
        <v>0</v>
      </c>
      <c r="AF91" s="14">
        <f t="shared" si="19"/>
        <v>0</v>
      </c>
      <c r="AG91" s="14"/>
    </row>
    <row r="92" spans="1:33" s="1" customFormat="1" ht="11.1" customHeight="1" outlineLevel="1" x14ac:dyDescent="0.2">
      <c r="A92" s="7" t="s">
        <v>93</v>
      </c>
      <c r="B92" s="7" t="s">
        <v>9</v>
      </c>
      <c r="C92" s="8">
        <v>123.52</v>
      </c>
      <c r="D92" s="8">
        <v>478.96</v>
      </c>
      <c r="E92" s="8">
        <v>194.892</v>
      </c>
      <c r="F92" s="8">
        <v>400.07799999999997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197.7</v>
      </c>
      <c r="J92" s="14">
        <f t="shared" si="14"/>
        <v>-2.8079999999999927</v>
      </c>
      <c r="K92" s="14">
        <f>VLOOKUP(A:A,[1]TDSheet!$A:$M,13,0)</f>
        <v>0</v>
      </c>
      <c r="L92" s="14">
        <f>VLOOKUP(A:A,[1]TDSheet!$A:$Q,17,0)</f>
        <v>0</v>
      </c>
      <c r="M92" s="14">
        <f>VLOOKUP(A:A,[1]TDSheet!$A:$R,18,0)</f>
        <v>0</v>
      </c>
      <c r="N92" s="14">
        <f>VLOOKUP(A:A,[1]TDSheet!$A:$T,20,0)</f>
        <v>0</v>
      </c>
      <c r="O92" s="14"/>
      <c r="P92" s="14"/>
      <c r="Q92" s="14"/>
      <c r="R92" s="14"/>
      <c r="S92" s="14">
        <f t="shared" si="15"/>
        <v>38.978400000000001</v>
      </c>
      <c r="T92" s="16"/>
      <c r="U92" s="17">
        <f t="shared" si="16"/>
        <v>10.264094985940931</v>
      </c>
      <c r="V92" s="14">
        <f t="shared" si="17"/>
        <v>10.264094985940931</v>
      </c>
      <c r="W92" s="14"/>
      <c r="X92" s="14"/>
      <c r="Y92" s="14">
        <f>VLOOKUP(A:A,[1]TDSheet!$A:$Z,26,0)</f>
        <v>32.788200000000003</v>
      </c>
      <c r="Z92" s="14">
        <f>VLOOKUP(A:A,[1]TDSheet!$A:$AA,27,0)</f>
        <v>35.175599999999996</v>
      </c>
      <c r="AA92" s="14">
        <f>VLOOKUP(A:A,[1]TDSheet!$A:$S,19,0)</f>
        <v>38.363799999999998</v>
      </c>
      <c r="AB92" s="14">
        <f>VLOOKUP(A:A,[3]TDSheet!$A:$D,4,0)</f>
        <v>27.27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18"/>
        <v>0</v>
      </c>
      <c r="AF92" s="14">
        <f t="shared" si="19"/>
        <v>0</v>
      </c>
      <c r="AG92" s="14"/>
    </row>
    <row r="93" spans="1:33" s="1" customFormat="1" ht="11.1" customHeight="1" outlineLevel="1" x14ac:dyDescent="0.2">
      <c r="A93" s="7" t="s">
        <v>94</v>
      </c>
      <c r="B93" s="7" t="s">
        <v>8</v>
      </c>
      <c r="C93" s="8">
        <v>202</v>
      </c>
      <c r="D93" s="8">
        <v>61</v>
      </c>
      <c r="E93" s="8">
        <v>132</v>
      </c>
      <c r="F93" s="8">
        <v>125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139</v>
      </c>
      <c r="J93" s="14">
        <f t="shared" si="14"/>
        <v>-7</v>
      </c>
      <c r="K93" s="14">
        <f>VLOOKUP(A:A,[1]TDSheet!$A:$M,13,0)</f>
        <v>50</v>
      </c>
      <c r="L93" s="14">
        <f>VLOOKUP(A:A,[1]TDSheet!$A:$Q,17,0)</f>
        <v>0</v>
      </c>
      <c r="M93" s="14">
        <f>VLOOKUP(A:A,[1]TDSheet!$A:$R,18,0)</f>
        <v>20</v>
      </c>
      <c r="N93" s="14">
        <f>VLOOKUP(A:A,[1]TDSheet!$A:$T,20,0)</f>
        <v>0</v>
      </c>
      <c r="O93" s="14"/>
      <c r="P93" s="14"/>
      <c r="Q93" s="14"/>
      <c r="R93" s="14"/>
      <c r="S93" s="14">
        <f t="shared" si="15"/>
        <v>26.4</v>
      </c>
      <c r="T93" s="16">
        <v>30</v>
      </c>
      <c r="U93" s="17">
        <f t="shared" si="16"/>
        <v>8.5227272727272734</v>
      </c>
      <c r="V93" s="14">
        <f t="shared" si="17"/>
        <v>4.7348484848484853</v>
      </c>
      <c r="W93" s="14"/>
      <c r="X93" s="14"/>
      <c r="Y93" s="14">
        <f>VLOOKUP(A:A,[1]TDSheet!$A:$Z,26,0)</f>
        <v>35</v>
      </c>
      <c r="Z93" s="14">
        <f>VLOOKUP(A:A,[1]TDSheet!$A:$AA,27,0)</f>
        <v>16.8</v>
      </c>
      <c r="AA93" s="14">
        <f>VLOOKUP(A:A,[1]TDSheet!$A:$S,19,0)</f>
        <v>28</v>
      </c>
      <c r="AB93" s="14">
        <f>VLOOKUP(A:A,[3]TDSheet!$A:$D,4,0)</f>
        <v>31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8"/>
        <v>30</v>
      </c>
      <c r="AF93" s="14">
        <f t="shared" si="19"/>
        <v>0</v>
      </c>
      <c r="AG93" s="14"/>
    </row>
    <row r="94" spans="1:33" s="1" customFormat="1" ht="11.1" customHeight="1" outlineLevel="1" x14ac:dyDescent="0.2">
      <c r="A94" s="7" t="s">
        <v>95</v>
      </c>
      <c r="B94" s="7" t="s">
        <v>8</v>
      </c>
      <c r="C94" s="8">
        <v>29</v>
      </c>
      <c r="D94" s="8">
        <v>830</v>
      </c>
      <c r="E94" s="8">
        <v>576</v>
      </c>
      <c r="F94" s="8">
        <v>266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593</v>
      </c>
      <c r="J94" s="14">
        <f t="shared" si="14"/>
        <v>-17</v>
      </c>
      <c r="K94" s="14">
        <f>VLOOKUP(A:A,[1]TDSheet!$A:$M,13,0)</f>
        <v>120</v>
      </c>
      <c r="L94" s="14">
        <f>VLOOKUP(A:A,[1]TDSheet!$A:$Q,17,0)</f>
        <v>120</v>
      </c>
      <c r="M94" s="14">
        <f>VLOOKUP(A:A,[1]TDSheet!$A:$R,18,0)</f>
        <v>90</v>
      </c>
      <c r="N94" s="14">
        <f>VLOOKUP(A:A,[1]TDSheet!$A:$T,20,0)</f>
        <v>0</v>
      </c>
      <c r="O94" s="14"/>
      <c r="P94" s="14"/>
      <c r="Q94" s="14"/>
      <c r="R94" s="14"/>
      <c r="S94" s="14">
        <f t="shared" si="15"/>
        <v>115.2</v>
      </c>
      <c r="T94" s="16">
        <v>120</v>
      </c>
      <c r="U94" s="17">
        <f t="shared" si="16"/>
        <v>6.2152777777777777</v>
      </c>
      <c r="V94" s="14">
        <f t="shared" si="17"/>
        <v>2.3090277777777777</v>
      </c>
      <c r="W94" s="14"/>
      <c r="X94" s="14"/>
      <c r="Y94" s="14">
        <f>VLOOKUP(A:A,[1]TDSheet!$A:$Z,26,0)</f>
        <v>95.6</v>
      </c>
      <c r="Z94" s="14">
        <f>VLOOKUP(A:A,[1]TDSheet!$A:$AA,27,0)</f>
        <v>90</v>
      </c>
      <c r="AA94" s="14">
        <f>VLOOKUP(A:A,[1]TDSheet!$A:$S,19,0)</f>
        <v>112.4</v>
      </c>
      <c r="AB94" s="14">
        <f>VLOOKUP(A:A,[3]TDSheet!$A:$D,4,0)</f>
        <v>85</v>
      </c>
      <c r="AC94" s="14" t="str">
        <f>VLOOKUP(A:A,[1]TDSheet!$A:$AC,29,0)</f>
        <v>Витал</v>
      </c>
      <c r="AD94" s="14" t="str">
        <f>VLOOKUP(A:A,[1]TDSheet!$A:$AD,30,0)</f>
        <v>Витал</v>
      </c>
      <c r="AE94" s="14">
        <f t="shared" si="18"/>
        <v>39.6</v>
      </c>
      <c r="AF94" s="14">
        <f t="shared" si="19"/>
        <v>0</v>
      </c>
      <c r="AG94" s="14"/>
    </row>
    <row r="95" spans="1:33" s="1" customFormat="1" ht="11.1" customHeight="1" outlineLevel="1" x14ac:dyDescent="0.2">
      <c r="A95" s="7" t="s">
        <v>96</v>
      </c>
      <c r="B95" s="7" t="s">
        <v>8</v>
      </c>
      <c r="C95" s="8">
        <v>95</v>
      </c>
      <c r="D95" s="8">
        <v>775</v>
      </c>
      <c r="E95" s="8">
        <v>361</v>
      </c>
      <c r="F95" s="8">
        <v>498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370</v>
      </c>
      <c r="J95" s="14">
        <f t="shared" si="14"/>
        <v>-9</v>
      </c>
      <c r="K95" s="14">
        <f>VLOOKUP(A:A,[1]TDSheet!$A:$M,13,0)</f>
        <v>0</v>
      </c>
      <c r="L95" s="14">
        <f>VLOOKUP(A:A,[1]TDSheet!$A:$Q,17,0)</f>
        <v>0</v>
      </c>
      <c r="M95" s="14">
        <f>VLOOKUP(A:A,[1]TDSheet!$A:$R,18,0)</f>
        <v>60</v>
      </c>
      <c r="N95" s="14">
        <f>VLOOKUP(A:A,[1]TDSheet!$A:$T,20,0)</f>
        <v>0</v>
      </c>
      <c r="O95" s="14"/>
      <c r="P95" s="14"/>
      <c r="Q95" s="14"/>
      <c r="R95" s="14"/>
      <c r="S95" s="14">
        <f t="shared" si="15"/>
        <v>72.2</v>
      </c>
      <c r="T95" s="16">
        <v>80</v>
      </c>
      <c r="U95" s="17">
        <f t="shared" si="16"/>
        <v>8.8365650969529081</v>
      </c>
      <c r="V95" s="14">
        <f t="shared" si="17"/>
        <v>6.8975069252077557</v>
      </c>
      <c r="W95" s="14"/>
      <c r="X95" s="14"/>
      <c r="Y95" s="14">
        <f>VLOOKUP(A:A,[1]TDSheet!$A:$Z,26,0)</f>
        <v>68.2</v>
      </c>
      <c r="Z95" s="14">
        <f>VLOOKUP(A:A,[1]TDSheet!$A:$AA,27,0)</f>
        <v>81.599999999999994</v>
      </c>
      <c r="AA95" s="14">
        <f>VLOOKUP(A:A,[1]TDSheet!$A:$S,19,0)</f>
        <v>69.8</v>
      </c>
      <c r="AB95" s="14">
        <f>VLOOKUP(A:A,[3]TDSheet!$A:$D,4,0)</f>
        <v>65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8"/>
        <v>14.399999999999999</v>
      </c>
      <c r="AF95" s="14">
        <f t="shared" si="19"/>
        <v>0</v>
      </c>
      <c r="AG95" s="14"/>
    </row>
    <row r="96" spans="1:33" s="1" customFormat="1" ht="11.1" customHeight="1" outlineLevel="1" x14ac:dyDescent="0.2">
      <c r="A96" s="7" t="s">
        <v>97</v>
      </c>
      <c r="B96" s="7" t="s">
        <v>8</v>
      </c>
      <c r="C96" s="8">
        <v>531</v>
      </c>
      <c r="D96" s="8">
        <v>1191</v>
      </c>
      <c r="E96" s="8">
        <v>1025</v>
      </c>
      <c r="F96" s="8">
        <v>658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1058</v>
      </c>
      <c r="J96" s="14">
        <f t="shared" si="14"/>
        <v>-33</v>
      </c>
      <c r="K96" s="14">
        <f>VLOOKUP(A:A,[1]TDSheet!$A:$M,13,0)</f>
        <v>600</v>
      </c>
      <c r="L96" s="14">
        <f>VLOOKUP(A:A,[1]TDSheet!$A:$Q,17,0)</f>
        <v>10</v>
      </c>
      <c r="M96" s="14">
        <f>VLOOKUP(A:A,[1]TDSheet!$A:$R,18,0)</f>
        <v>360</v>
      </c>
      <c r="N96" s="14">
        <f>VLOOKUP(A:A,[1]TDSheet!$A:$T,20,0)</f>
        <v>0</v>
      </c>
      <c r="O96" s="14"/>
      <c r="P96" s="14"/>
      <c r="Q96" s="14"/>
      <c r="R96" s="14"/>
      <c r="S96" s="14">
        <f t="shared" si="15"/>
        <v>205</v>
      </c>
      <c r="T96" s="16">
        <v>200</v>
      </c>
      <c r="U96" s="17">
        <f t="shared" si="16"/>
        <v>8.9170731707317081</v>
      </c>
      <c r="V96" s="14">
        <f t="shared" si="17"/>
        <v>3.2097560975609758</v>
      </c>
      <c r="W96" s="14"/>
      <c r="X96" s="14"/>
      <c r="Y96" s="14">
        <f>VLOOKUP(A:A,[1]TDSheet!$A:$Z,26,0)</f>
        <v>179.6</v>
      </c>
      <c r="Z96" s="14">
        <f>VLOOKUP(A:A,[1]TDSheet!$A:$AA,27,0)</f>
        <v>160.6</v>
      </c>
      <c r="AA96" s="14">
        <f>VLOOKUP(A:A,[1]TDSheet!$A:$S,19,0)</f>
        <v>202</v>
      </c>
      <c r="AB96" s="14">
        <f>VLOOKUP(A:A,[3]TDSheet!$A:$D,4,0)</f>
        <v>171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8"/>
        <v>28.000000000000004</v>
      </c>
      <c r="AF96" s="14">
        <f t="shared" si="19"/>
        <v>0</v>
      </c>
      <c r="AG96" s="14"/>
    </row>
    <row r="97" spans="1:33" s="1" customFormat="1" ht="11.1" customHeight="1" outlineLevel="1" x14ac:dyDescent="0.2">
      <c r="A97" s="7" t="s">
        <v>98</v>
      </c>
      <c r="B97" s="7" t="s">
        <v>9</v>
      </c>
      <c r="C97" s="8">
        <v>231.131</v>
      </c>
      <c r="D97" s="8">
        <v>268.839</v>
      </c>
      <c r="E97" s="8">
        <v>248.023</v>
      </c>
      <c r="F97" s="8">
        <v>250.42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243.2</v>
      </c>
      <c r="J97" s="14">
        <f t="shared" si="14"/>
        <v>4.8230000000000075</v>
      </c>
      <c r="K97" s="14">
        <f>VLOOKUP(A:A,[1]TDSheet!$A:$M,13,0)</f>
        <v>50</v>
      </c>
      <c r="L97" s="14">
        <f>VLOOKUP(A:A,[1]TDSheet!$A:$Q,17,0)</f>
        <v>60</v>
      </c>
      <c r="M97" s="14">
        <f>VLOOKUP(A:A,[1]TDSheet!$A:$R,18,0)</f>
        <v>40</v>
      </c>
      <c r="N97" s="14">
        <f>VLOOKUP(A:A,[1]TDSheet!$A:$T,20,0)</f>
        <v>0</v>
      </c>
      <c r="O97" s="14"/>
      <c r="P97" s="14"/>
      <c r="Q97" s="14"/>
      <c r="R97" s="14"/>
      <c r="S97" s="14">
        <f t="shared" si="15"/>
        <v>49.604599999999998</v>
      </c>
      <c r="T97" s="16">
        <v>40</v>
      </c>
      <c r="U97" s="17">
        <f t="shared" si="16"/>
        <v>8.8786120642037218</v>
      </c>
      <c r="V97" s="14">
        <f t="shared" si="17"/>
        <v>5.0483221314152313</v>
      </c>
      <c r="W97" s="14"/>
      <c r="X97" s="14"/>
      <c r="Y97" s="14">
        <f>VLOOKUP(A:A,[1]TDSheet!$A:$Z,26,0)</f>
        <v>55.558199999999999</v>
      </c>
      <c r="Z97" s="14">
        <f>VLOOKUP(A:A,[1]TDSheet!$A:$AA,27,0)</f>
        <v>42.414000000000001</v>
      </c>
      <c r="AA97" s="14">
        <f>VLOOKUP(A:A,[1]TDSheet!$A:$S,19,0)</f>
        <v>53.422000000000004</v>
      </c>
      <c r="AB97" s="14">
        <f>VLOOKUP(A:A,[3]TDSheet!$A:$D,4,0)</f>
        <v>29.175000000000001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8"/>
        <v>40</v>
      </c>
      <c r="AF97" s="14">
        <f t="shared" si="19"/>
        <v>0</v>
      </c>
      <c r="AG97" s="14"/>
    </row>
    <row r="98" spans="1:33" s="1" customFormat="1" ht="11.1" customHeight="1" outlineLevel="1" x14ac:dyDescent="0.2">
      <c r="A98" s="7" t="s">
        <v>99</v>
      </c>
      <c r="B98" s="7" t="s">
        <v>9</v>
      </c>
      <c r="C98" s="8">
        <v>88.405000000000001</v>
      </c>
      <c r="D98" s="8">
        <v>122.807</v>
      </c>
      <c r="E98" s="8">
        <v>132.39400000000001</v>
      </c>
      <c r="F98" s="8">
        <v>77.257999999999996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128.69999999999999</v>
      </c>
      <c r="J98" s="14">
        <f t="shared" si="14"/>
        <v>3.6940000000000168</v>
      </c>
      <c r="K98" s="14">
        <f>VLOOKUP(A:A,[1]TDSheet!$A:$M,13,0)</f>
        <v>0</v>
      </c>
      <c r="L98" s="14">
        <f>VLOOKUP(A:A,[1]TDSheet!$A:$Q,17,0)</f>
        <v>30</v>
      </c>
      <c r="M98" s="14">
        <f>VLOOKUP(A:A,[1]TDSheet!$A:$R,18,0)</f>
        <v>20</v>
      </c>
      <c r="N98" s="14">
        <f>VLOOKUP(A:A,[1]TDSheet!$A:$T,20,0)</f>
        <v>0</v>
      </c>
      <c r="O98" s="14"/>
      <c r="P98" s="14"/>
      <c r="Q98" s="14"/>
      <c r="R98" s="14"/>
      <c r="S98" s="14">
        <f t="shared" si="15"/>
        <v>26.4788</v>
      </c>
      <c r="T98" s="16">
        <v>60</v>
      </c>
      <c r="U98" s="17">
        <f t="shared" si="16"/>
        <v>7.0719972204178427</v>
      </c>
      <c r="V98" s="14">
        <f t="shared" si="17"/>
        <v>2.917730410743689</v>
      </c>
      <c r="W98" s="14"/>
      <c r="X98" s="14"/>
      <c r="Y98" s="14">
        <f>VLOOKUP(A:A,[1]TDSheet!$A:$Z,26,0)</f>
        <v>27.959600000000002</v>
      </c>
      <c r="Z98" s="14">
        <f>VLOOKUP(A:A,[1]TDSheet!$A:$AA,27,0)</f>
        <v>24.512</v>
      </c>
      <c r="AA98" s="14">
        <f>VLOOKUP(A:A,[1]TDSheet!$A:$S,19,0)</f>
        <v>20.550999999999998</v>
      </c>
      <c r="AB98" s="14">
        <f>VLOOKUP(A:A,[3]TDSheet!$A:$D,4,0)</f>
        <v>42.201999999999998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8"/>
        <v>60</v>
      </c>
      <c r="AF98" s="14">
        <f t="shared" si="19"/>
        <v>0</v>
      </c>
      <c r="AG98" s="14"/>
    </row>
    <row r="99" spans="1:33" s="1" customFormat="1" ht="11.1" customHeight="1" outlineLevel="1" x14ac:dyDescent="0.2">
      <c r="A99" s="7" t="s">
        <v>100</v>
      </c>
      <c r="B99" s="7" t="s">
        <v>9</v>
      </c>
      <c r="C99" s="8">
        <v>3153.2089999999998</v>
      </c>
      <c r="D99" s="8">
        <v>3666.2660000000001</v>
      </c>
      <c r="E99" s="19">
        <v>3531</v>
      </c>
      <c r="F99" s="19">
        <v>3750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3166.6</v>
      </c>
      <c r="J99" s="14">
        <f t="shared" si="14"/>
        <v>364.40000000000009</v>
      </c>
      <c r="K99" s="14">
        <f>VLOOKUP(A:A,[1]TDSheet!$A:$M,13,0)</f>
        <v>300</v>
      </c>
      <c r="L99" s="18">
        <v>600</v>
      </c>
      <c r="M99" s="14">
        <f>VLOOKUP(A:A,[1]TDSheet!$A:$R,18,0)</f>
        <v>600</v>
      </c>
      <c r="N99" s="14">
        <f>VLOOKUP(A:A,[1]TDSheet!$A:$T,20,0)</f>
        <v>0</v>
      </c>
      <c r="O99" s="14"/>
      <c r="P99" s="14"/>
      <c r="Q99" s="14"/>
      <c r="R99" s="14"/>
      <c r="S99" s="14">
        <f t="shared" si="15"/>
        <v>706.2</v>
      </c>
      <c r="T99" s="16">
        <v>1400</v>
      </c>
      <c r="U99" s="17">
        <f t="shared" si="16"/>
        <v>9.4165958651939956</v>
      </c>
      <c r="V99" s="14">
        <f t="shared" si="17"/>
        <v>5.3101104502973655</v>
      </c>
      <c r="W99" s="14"/>
      <c r="X99" s="14"/>
      <c r="Y99" s="14">
        <f>VLOOKUP(A:A,[1]TDSheet!$A:$Z,26,0)</f>
        <v>744.6</v>
      </c>
      <c r="Z99" s="14">
        <f>VLOOKUP(A:A,[1]TDSheet!$A:$AA,27,0)</f>
        <v>690</v>
      </c>
      <c r="AA99" s="14">
        <f>VLOOKUP(A:A,[1]TDSheet!$A:$S,19,0)</f>
        <v>713.2</v>
      </c>
      <c r="AB99" s="14">
        <f>VLOOKUP(A:A,[3]TDSheet!$A:$D,4,0)</f>
        <v>547.327</v>
      </c>
      <c r="AC99" s="14" t="str">
        <f>VLOOKUP(A:A,[1]TDSheet!$A:$AC,29,0)</f>
        <v>кофшар</v>
      </c>
      <c r="AD99" s="14" t="str">
        <f>VLOOKUP(A:A,[1]TDSheet!$A:$AD,30,0)</f>
        <v>кофшар</v>
      </c>
      <c r="AE99" s="14">
        <f t="shared" si="18"/>
        <v>1400</v>
      </c>
      <c r="AF99" s="14">
        <f t="shared" si="19"/>
        <v>0</v>
      </c>
      <c r="AG99" s="14"/>
    </row>
    <row r="100" spans="1:33" s="1" customFormat="1" ht="11.1" customHeight="1" outlineLevel="1" x14ac:dyDescent="0.2">
      <c r="A100" s="7" t="s">
        <v>101</v>
      </c>
      <c r="B100" s="7" t="s">
        <v>8</v>
      </c>
      <c r="C100" s="8">
        <v>369</v>
      </c>
      <c r="D100" s="8">
        <v>4</v>
      </c>
      <c r="E100" s="8">
        <v>77</v>
      </c>
      <c r="F100" s="8">
        <v>284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80</v>
      </c>
      <c r="J100" s="14">
        <f t="shared" si="14"/>
        <v>-3</v>
      </c>
      <c r="K100" s="14">
        <f>VLOOKUP(A:A,[1]TDSheet!$A:$M,13,0)</f>
        <v>0</v>
      </c>
      <c r="L100" s="14">
        <f>VLOOKUP(A:A,[1]TDSheet!$A:$Q,17,0)</f>
        <v>0</v>
      </c>
      <c r="M100" s="14">
        <f>VLOOKUP(A:A,[1]TDSheet!$A:$R,18,0)</f>
        <v>0</v>
      </c>
      <c r="N100" s="14">
        <f>VLOOKUP(A:A,[1]TDSheet!$A:$T,20,0)</f>
        <v>0</v>
      </c>
      <c r="O100" s="14"/>
      <c r="P100" s="14"/>
      <c r="Q100" s="14"/>
      <c r="R100" s="14"/>
      <c r="S100" s="14">
        <f t="shared" si="15"/>
        <v>15.4</v>
      </c>
      <c r="T100" s="16"/>
      <c r="U100" s="17">
        <f t="shared" si="16"/>
        <v>18.441558441558442</v>
      </c>
      <c r="V100" s="14">
        <f t="shared" si="17"/>
        <v>18.441558441558442</v>
      </c>
      <c r="W100" s="14"/>
      <c r="X100" s="14"/>
      <c r="Y100" s="14">
        <f>VLOOKUP(A:A,[1]TDSheet!$A:$Z,26,0)</f>
        <v>0</v>
      </c>
      <c r="Z100" s="14">
        <f>VLOOKUP(A:A,[1]TDSheet!$A:$AA,27,0)</f>
        <v>3.8</v>
      </c>
      <c r="AA100" s="14">
        <f>VLOOKUP(A:A,[1]TDSheet!$A:$S,19,0)</f>
        <v>16.399999999999999</v>
      </c>
      <c r="AB100" s="14">
        <f>VLOOKUP(A:A,[3]TDSheet!$A:$D,4,0)</f>
        <v>5</v>
      </c>
      <c r="AC100" s="14" t="str">
        <f>VLOOKUP(A:A,[1]TDSheet!$A:$AC,29,0)</f>
        <v>увел</v>
      </c>
      <c r="AD100" s="14" t="str">
        <f>VLOOKUP(A:A,[1]TDSheet!$A:$AD,30,0)</f>
        <v>увел</v>
      </c>
      <c r="AE100" s="14">
        <f t="shared" si="18"/>
        <v>0</v>
      </c>
      <c r="AF100" s="14">
        <f t="shared" si="19"/>
        <v>0</v>
      </c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6</v>
      </c>
      <c r="D101" s="8">
        <v>50</v>
      </c>
      <c r="E101" s="19">
        <v>20</v>
      </c>
      <c r="F101" s="19">
        <v>36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20</v>
      </c>
      <c r="J101" s="14">
        <f t="shared" si="14"/>
        <v>0</v>
      </c>
      <c r="K101" s="14">
        <f>VLOOKUP(A:A,[1]TDSheet!$A:$M,13,0)</f>
        <v>0</v>
      </c>
      <c r="L101" s="14">
        <f>VLOOKUP(A:A,[1]TDSheet!$A:$Q,17,0)</f>
        <v>0</v>
      </c>
      <c r="M101" s="14">
        <f>VLOOKUP(A:A,[1]TDSheet!$A:$R,18,0)</f>
        <v>0</v>
      </c>
      <c r="N101" s="14">
        <f>VLOOKUP(A:A,[1]TDSheet!$A:$T,20,0)</f>
        <v>0</v>
      </c>
      <c r="O101" s="14"/>
      <c r="P101" s="14"/>
      <c r="Q101" s="14"/>
      <c r="R101" s="14"/>
      <c r="S101" s="14">
        <f t="shared" si="15"/>
        <v>4</v>
      </c>
      <c r="T101" s="16"/>
      <c r="U101" s="17">
        <f t="shared" si="16"/>
        <v>9</v>
      </c>
      <c r="V101" s="14">
        <f t="shared" si="17"/>
        <v>9</v>
      </c>
      <c r="W101" s="14"/>
      <c r="X101" s="14"/>
      <c r="Y101" s="14">
        <f>VLOOKUP(A:A,[1]TDSheet!$A:$Z,26,0)</f>
        <v>5</v>
      </c>
      <c r="Z101" s="14">
        <f>VLOOKUP(A:A,[1]TDSheet!$A:$AA,27,0)</f>
        <v>6.6</v>
      </c>
      <c r="AA101" s="14">
        <f>VLOOKUP(A:A,[1]TDSheet!$A:$S,19,0)</f>
        <v>4.5999999999999996</v>
      </c>
      <c r="AB101" s="14">
        <f>VLOOKUP(A:A,[3]TDSheet!$A:$D,4,0)</f>
        <v>2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8"/>
        <v>0</v>
      </c>
      <c r="AF101" s="14">
        <f t="shared" si="19"/>
        <v>0</v>
      </c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13.051</v>
      </c>
      <c r="D102" s="8">
        <v>40</v>
      </c>
      <c r="E102" s="19">
        <v>25.584</v>
      </c>
      <c r="F102" s="19">
        <v>27.466999999999999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26</v>
      </c>
      <c r="J102" s="14">
        <f t="shared" si="14"/>
        <v>-0.41600000000000037</v>
      </c>
      <c r="K102" s="14">
        <f>VLOOKUP(A:A,[1]TDSheet!$A:$M,13,0)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4"/>
      <c r="R102" s="14"/>
      <c r="S102" s="14">
        <f t="shared" si="15"/>
        <v>5.1167999999999996</v>
      </c>
      <c r="T102" s="16"/>
      <c r="U102" s="17">
        <f t="shared" si="16"/>
        <v>5.3680034396497813</v>
      </c>
      <c r="V102" s="14">
        <f t="shared" si="17"/>
        <v>5.3680034396497813</v>
      </c>
      <c r="W102" s="14"/>
      <c r="X102" s="14"/>
      <c r="Y102" s="14">
        <f>VLOOKUP(A:A,[1]TDSheet!$A:$Z,26,0)</f>
        <v>5.9142000000000001</v>
      </c>
      <c r="Z102" s="14">
        <f>VLOOKUP(A:A,[1]TDSheet!$A:$AA,27,0)</f>
        <v>4.7263999999999999</v>
      </c>
      <c r="AA102" s="14">
        <f>VLOOKUP(A:A,[1]TDSheet!$A:$S,19,0)</f>
        <v>5.9611999999999998</v>
      </c>
      <c r="AB102" s="14">
        <f>VLOOKUP(A:A,[3]TDSheet!$A:$D,4,0)</f>
        <v>3.8540000000000001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8"/>
        <v>0</v>
      </c>
      <c r="AF102" s="14">
        <f t="shared" si="19"/>
        <v>0</v>
      </c>
      <c r="AG102" s="14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493.44799999999998</v>
      </c>
      <c r="D103" s="8">
        <v>3.085</v>
      </c>
      <c r="E103" s="19">
        <v>258.428</v>
      </c>
      <c r="F103" s="19">
        <v>235.02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253</v>
      </c>
      <c r="J103" s="14">
        <f t="shared" si="14"/>
        <v>5.4279999999999973</v>
      </c>
      <c r="K103" s="14">
        <f>VLOOKUP(A:A,[1]TDSheet!$A:$M,13,0)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4"/>
      <c r="R103" s="14"/>
      <c r="S103" s="14">
        <f t="shared" si="15"/>
        <v>51.685600000000001</v>
      </c>
      <c r="T103" s="16"/>
      <c r="U103" s="17">
        <f t="shared" si="16"/>
        <v>4.5471078985249278</v>
      </c>
      <c r="V103" s="14">
        <f t="shared" si="17"/>
        <v>4.5471078985249278</v>
      </c>
      <c r="W103" s="14"/>
      <c r="X103" s="14"/>
      <c r="Y103" s="14">
        <f>VLOOKUP(A:A,[1]TDSheet!$A:$Z,26,0)</f>
        <v>40.257999999999996</v>
      </c>
      <c r="Z103" s="14">
        <f>VLOOKUP(A:A,[1]TDSheet!$A:$AA,27,0)</f>
        <v>47.487200000000001</v>
      </c>
      <c r="AA103" s="14">
        <f>VLOOKUP(A:A,[1]TDSheet!$A:$S,19,0)</f>
        <v>49.194400000000002</v>
      </c>
      <c r="AB103" s="14">
        <f>VLOOKUP(A:A,[3]TDSheet!$A:$D,4,0)</f>
        <v>21.646000000000001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8"/>
        <v>0</v>
      </c>
      <c r="AF103" s="14">
        <f t="shared" si="19"/>
        <v>0</v>
      </c>
      <c r="AG103" s="14"/>
    </row>
    <row r="104" spans="1:33" s="1" customFormat="1" ht="11.1" customHeight="1" outlineLevel="1" x14ac:dyDescent="0.2">
      <c r="A104" s="7" t="s">
        <v>102</v>
      </c>
      <c r="B104" s="7" t="s">
        <v>8</v>
      </c>
      <c r="C104" s="8">
        <v>642</v>
      </c>
      <c r="D104" s="8">
        <v>5</v>
      </c>
      <c r="E104" s="19">
        <v>156</v>
      </c>
      <c r="F104" s="19">
        <v>490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157</v>
      </c>
      <c r="J104" s="14">
        <f t="shared" si="14"/>
        <v>-1</v>
      </c>
      <c r="K104" s="14">
        <f>VLOOKUP(A:A,[1]TDSheet!$A:$M,13,0)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4"/>
      <c r="R104" s="14"/>
      <c r="S104" s="14">
        <f t="shared" si="15"/>
        <v>31.2</v>
      </c>
      <c r="T104" s="16"/>
      <c r="U104" s="17">
        <f t="shared" si="16"/>
        <v>15.705128205128206</v>
      </c>
      <c r="V104" s="14">
        <f t="shared" si="17"/>
        <v>15.705128205128206</v>
      </c>
      <c r="W104" s="14"/>
      <c r="X104" s="14"/>
      <c r="Y104" s="14">
        <f>VLOOKUP(A:A,[1]TDSheet!$A:$Z,26,0)</f>
        <v>43.4</v>
      </c>
      <c r="Z104" s="14">
        <f>VLOOKUP(A:A,[1]TDSheet!$A:$AA,27,0)</f>
        <v>30</v>
      </c>
      <c r="AA104" s="14">
        <f>VLOOKUP(A:A,[1]TDSheet!$A:$S,19,0)</f>
        <v>31.2</v>
      </c>
      <c r="AB104" s="14">
        <f>VLOOKUP(A:A,[3]TDSheet!$A:$D,4,0)</f>
        <v>30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8"/>
        <v>0</v>
      </c>
      <c r="AF104" s="14">
        <f t="shared" si="19"/>
        <v>0</v>
      </c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2024-12-23T11:12:21Z</dcterms:modified>
</cp:coreProperties>
</file>