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2,24 Останкино СЫР филиалы\"/>
    </mc:Choice>
  </mc:AlternateContent>
  <xr:revisionPtr revIDLastSave="0" documentId="13_ncr:1_{DF5A118A-2B14-4514-AB8C-6CB4D964D8E8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Бердянск!$A$1:$I$45</definedName>
    <definedName name="_xlnm._FilterDatabase" localSheetId="2" hidden="1">Донецк!$A$1:$I$45</definedName>
    <definedName name="_xlnm._FilterDatabase" localSheetId="0" hidden="1">Мелитополь!$A$1:$I$45</definedName>
  </definedNames>
  <calcPr calcId="181029" refMode="R1C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3" l="1"/>
  <c r="H4" i="3"/>
  <c r="F5" i="3"/>
  <c r="H5" i="3"/>
  <c r="F6" i="3"/>
  <c r="H6" i="3"/>
  <c r="F7" i="3"/>
  <c r="H7" i="3"/>
  <c r="F8" i="3"/>
  <c r="H8" i="3"/>
  <c r="F9" i="3"/>
  <c r="H9" i="3"/>
  <c r="F10" i="3"/>
  <c r="H10" i="3"/>
  <c r="F11" i="3"/>
  <c r="H11" i="3"/>
  <c r="F12" i="3"/>
  <c r="H12" i="3"/>
  <c r="F13" i="3"/>
  <c r="H13" i="3"/>
  <c r="F14" i="3"/>
  <c r="H14" i="3"/>
  <c r="F15" i="3"/>
  <c r="H15" i="3"/>
  <c r="F16" i="3"/>
  <c r="H16" i="3"/>
  <c r="F17" i="3"/>
  <c r="H17" i="3"/>
  <c r="F18" i="3"/>
  <c r="H18" i="3"/>
  <c r="F19" i="3"/>
  <c r="H19" i="3"/>
  <c r="F20" i="3"/>
  <c r="H20" i="3"/>
  <c r="F21" i="3"/>
  <c r="H21" i="3"/>
  <c r="F22" i="3"/>
  <c r="H22" i="3"/>
  <c r="F23" i="3"/>
  <c r="H23" i="3"/>
  <c r="F24" i="3"/>
  <c r="H24" i="3"/>
  <c r="F25" i="3"/>
  <c r="H25" i="3"/>
  <c r="F26" i="3"/>
  <c r="H26" i="3"/>
  <c r="F27" i="3"/>
  <c r="H27" i="3"/>
  <c r="F28" i="3"/>
  <c r="H28" i="3"/>
  <c r="F29" i="3"/>
  <c r="H29" i="3"/>
  <c r="F30" i="3"/>
  <c r="H30" i="3"/>
  <c r="F31" i="3"/>
  <c r="H31" i="3"/>
  <c r="F32" i="3"/>
  <c r="H32" i="3"/>
  <c r="F33" i="3"/>
  <c r="H33" i="3"/>
  <c r="F34" i="3"/>
  <c r="H34" i="3"/>
  <c r="F35" i="3"/>
  <c r="H35" i="3"/>
  <c r="F36" i="3"/>
  <c r="H36" i="3"/>
  <c r="F37" i="3"/>
  <c r="H37" i="3"/>
  <c r="F38" i="3"/>
  <c r="H38" i="3"/>
  <c r="F39" i="3"/>
  <c r="H39" i="3"/>
  <c r="F40" i="3"/>
  <c r="H40" i="3"/>
  <c r="F41" i="3"/>
  <c r="H41" i="3"/>
  <c r="F42" i="3"/>
  <c r="H42" i="3"/>
  <c r="F43" i="3"/>
  <c r="H43" i="3"/>
  <c r="F44" i="3"/>
  <c r="H44" i="3"/>
  <c r="F4" i="2"/>
  <c r="H4" i="2"/>
  <c r="F5" i="2"/>
  <c r="H5" i="2"/>
  <c r="F6" i="2"/>
  <c r="H6" i="2"/>
  <c r="F7" i="2"/>
  <c r="H7" i="2"/>
  <c r="F8" i="2"/>
  <c r="H8" i="2"/>
  <c r="F9" i="2"/>
  <c r="H9" i="2"/>
  <c r="F10" i="2"/>
  <c r="H10" i="2"/>
  <c r="F11" i="2"/>
  <c r="H11" i="2"/>
  <c r="F12" i="2"/>
  <c r="H12" i="2"/>
  <c r="F13" i="2"/>
  <c r="H13" i="2"/>
  <c r="F14" i="2"/>
  <c r="H14" i="2"/>
  <c r="F15" i="2"/>
  <c r="H15" i="2"/>
  <c r="F16" i="2"/>
  <c r="H16" i="2"/>
  <c r="F17" i="2"/>
  <c r="H17" i="2"/>
  <c r="F18" i="2"/>
  <c r="H18" i="2"/>
  <c r="F19" i="2"/>
  <c r="H19" i="2"/>
  <c r="F20" i="2"/>
  <c r="H20" i="2"/>
  <c r="F21" i="2"/>
  <c r="H21" i="2"/>
  <c r="F22" i="2"/>
  <c r="H22" i="2"/>
  <c r="F23" i="2"/>
  <c r="H23" i="2"/>
  <c r="F24" i="2"/>
  <c r="H24" i="2"/>
  <c r="F25" i="2"/>
  <c r="H25" i="2"/>
  <c r="F26" i="2"/>
  <c r="H26" i="2"/>
  <c r="F27" i="2"/>
  <c r="H27" i="2"/>
  <c r="F28" i="2"/>
  <c r="H28" i="2"/>
  <c r="F29" i="2"/>
  <c r="H29" i="2"/>
  <c r="F30" i="2"/>
  <c r="H30" i="2"/>
  <c r="F31" i="2"/>
  <c r="H31" i="2"/>
  <c r="F32" i="2"/>
  <c r="H32" i="2"/>
  <c r="F33" i="2"/>
  <c r="H33" i="2"/>
  <c r="F34" i="2"/>
  <c r="H34" i="2"/>
  <c r="F35" i="2"/>
  <c r="H35" i="2"/>
  <c r="F36" i="2"/>
  <c r="H36" i="2"/>
  <c r="F37" i="2"/>
  <c r="H37" i="2"/>
  <c r="F38" i="2"/>
  <c r="H38" i="2"/>
  <c r="F39" i="2"/>
  <c r="H39" i="2"/>
  <c r="F40" i="2"/>
  <c r="H40" i="2"/>
  <c r="F41" i="2"/>
  <c r="H41" i="2"/>
  <c r="F42" i="2"/>
  <c r="H42" i="2"/>
  <c r="F43" i="2"/>
  <c r="H43" i="2"/>
  <c r="F44" i="2"/>
  <c r="H44" i="2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H45" i="3" l="1"/>
  <c r="H45" i="2"/>
  <c r="H45" i="1"/>
</calcChain>
</file>

<file path=xl/sharedStrings.xml><?xml version="1.0" encoding="utf-8"?>
<sst xmlns="http://schemas.openxmlformats.org/spreadsheetml/2006/main" count="207" uniqueCount="62">
  <si>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</si>
  <si>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</si>
  <si>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</si>
  <si>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</si>
  <si>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</si>
  <si>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</si>
  <si>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</si>
  <si>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</si>
  <si>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</si>
  <si>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Сыр Папа Может Российский 50%, нарезка 125 г</t>
  </si>
  <si>
    <t>Сыр Папа Может Российский  50% 200гр</t>
  </si>
  <si>
    <t>Сыр Папа Может Российский  50% вес</t>
  </si>
  <si>
    <t>Сыр Папа Может Голландский 45%, нарезка 125 г</t>
  </si>
  <si>
    <t>Сыр Папа Может Голландский  45% 200гр</t>
  </si>
  <si>
    <t>Сыр Папа Может Голландский  45% вес</t>
  </si>
  <si>
    <t>Сыр Папа Может Гауда  45% 200гр</t>
  </si>
  <si>
    <t>Сыр Папа Может Гауда  45% вес</t>
  </si>
  <si>
    <t>Сыр Папа Может Тильзитер 50%, нарезка 125 г</t>
  </si>
  <si>
    <t>Сыр Папа Может Тильзитер   45% 200гр</t>
  </si>
  <si>
    <t>Сыр Папа Может Тильзитер   45% вес</t>
  </si>
  <si>
    <t>Сыр Папа Может Папин завтрак 45%, нарезка 125 г</t>
  </si>
  <si>
    <t>Сыр Папа Может Папин завтрак 50% 200г</t>
  </si>
  <si>
    <t>Сыр Папа Может Министерский 50%, нарезка 125 г</t>
  </si>
  <si>
    <t>Сыр Папа Может Министерский 45% 200г</t>
  </si>
  <si>
    <t>Сыр Папа Может Эдам  45% вес  (3,5 кг брус)</t>
  </si>
  <si>
    <t>Средний вес короба 7( вес 1 бруса 3,5кг)</t>
  </si>
  <si>
    <t>Сыр Папа Может Сливочный со вкус.топл.молока  50% вес  (3,5 кг брус)</t>
  </si>
  <si>
    <t>Сыр плавленный пастообразный сливочный с массовой долей жира в сухом веществе 55%</t>
  </si>
  <si>
    <t>Средний вес короба 20( вес 1 бруса 2,5 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</si>
  <si>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</si>
  <si>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</si>
  <si>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</si>
  <si>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</si>
  <si>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Масло ж.82,5% 180г сливочное традиционное фольга ТМ Папа может</t>
  </si>
  <si>
    <t>Масло ж.72,5% 180г сливочное  крестьянское фольга ТМ Папа может</t>
  </si>
  <si>
    <t>Наименование Контрагента</t>
  </si>
  <si>
    <t xml:space="preserve">Сыр Боккончини копченый 40% 100/8шт </t>
  </si>
  <si>
    <t xml:space="preserve">Сыр рассольный жирный Чечил 45% 100/6шт </t>
  </si>
  <si>
    <t xml:space="preserve">Сыр Скаморца свежий 100г/8шт </t>
  </si>
  <si>
    <t>Сыр "Пармезан" 40% кусок 180 гр</t>
  </si>
  <si>
    <t>Сыр "Пармезан" 40% колотый 100 гр</t>
  </si>
  <si>
    <t>Продукт МСЗЖ "Фермерский" 50% (3 кг брус)</t>
  </si>
  <si>
    <t>Средний вес короба 12( вес 1 бруса 3кг)</t>
  </si>
  <si>
    <t>Средний вес короба 9( вес 1 цилиндра 1,5кг)</t>
  </si>
  <si>
    <t>Сыр Творожный с Зеленью 60% Папа Может 140 гр.</t>
  </si>
  <si>
    <t xml:space="preserve">Сыр "Пармезан" 40% вес </t>
  </si>
  <si>
    <t>Средний вес короба 13,5( вес 1 брус 4,5кг)</t>
  </si>
  <si>
    <t>Сыч/Прод Коровино Российский 50% 200г  СЗМЖ</t>
  </si>
  <si>
    <t>Сыч/Прод Коровино Тильзитер 50% 200г  СЗМЖ</t>
  </si>
  <si>
    <t>Сыч/Прод Коровино Российский Оригин  50% вес  (5 кг брус) СЗМЖ</t>
  </si>
  <si>
    <t>Сыч/Прод Коровино Тильзитер Оригин  50% вес  (5 кг брус) СЗМЖ</t>
  </si>
  <si>
    <t>Средний вес короба 20( вес 1 бруса 5 кг)</t>
  </si>
  <si>
    <t xml:space="preserve">Сыр тертый "Пармезан" 40% 90 гр </t>
  </si>
  <si>
    <t>Сыр тертый Три сыра 200 гр</t>
  </si>
  <si>
    <t>Сыр Творожный Сливочный 60% Папа может 140 гр</t>
  </si>
  <si>
    <t>Сыр Папа Может Гауда 45%, нарезка 125 г</t>
  </si>
  <si>
    <t xml:space="preserve">Сыр Останкино "Алтайский Gold" 50% вес, (1.3 кг цилиндр) </t>
  </si>
  <si>
    <t xml:space="preserve">Сыр рассольный Чечил копченый 45% 100/6шт </t>
  </si>
  <si>
    <t>Сыр Папа Может Сметанковый  50% вес</t>
  </si>
  <si>
    <t>Сыр Папа Может "Сливочный"  50% вес</t>
  </si>
  <si>
    <t>Сыр Папа Может Пошехонский  45% вес</t>
  </si>
  <si>
    <t>Средний вес короба 16,5( вес 1 брус 3,2кг)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</si>
</sst>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sz val="10"/>
      <color indexed="10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b/>
      <sz val="10"/>
      <name val="Liberation Sans1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"/>
      <family val="2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1" xfId="0" applyNumberFormat="1" applyFont="1" applyBorder="1"/>
    <xf numFmtId="0" fontId="0" fillId="0" borderId="1" xfId="0" applyNumberFormat="1" applyFont="1" applyBorder="1"/>
    <xf numFmtId="0" fontId="5" fillId="2" borderId="1" xfId="0" applyNumberFormat="1" applyFont="1" applyFill="1" applyBorder="1" applyAlignment="1">
      <alignment horizontal="left"/>
    </xf>
    <xf numFmtId="0" fontId="7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8" fillId="2" borderId="1" xfId="0" applyNumberFormat="1" applyFont="1" applyFill="1" applyBorder="1" applyAlignment="1"/>
    <xf numFmtId="1" fontId="9" fillId="2" borderId="1" xfId="0" applyNumberFormat="1" applyFont="1" applyFill="1" applyBorder="1" applyAlignment="1">
      <alignment horizontal="left"/>
    </xf>
    <xf numFmtId="0" fontId="11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5" fillId="2" borderId="4" xfId="0" applyNumberFormat="1" applyFont="1" applyFill="1" applyBorder="1" applyAlignment="1">
      <alignment horizontal="left"/>
    </xf>
    <xf numFmtId="0" fontId="7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8" fillId="2" borderId="5" xfId="0" applyNumberFormat="1" applyFont="1" applyFill="1" applyBorder="1"/>
    <xf numFmtId="0" fontId="1" fillId="0" borderId="5" xfId="0" applyNumberFormat="1" applyFont="1" applyBorder="1"/>
    <xf numFmtId="0" fontId="5" fillId="2" borderId="3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/>
    <xf numFmtId="0" fontId="7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8" fillId="2" borderId="3" xfId="0" applyNumberFormat="1" applyFont="1" applyFill="1" applyBorder="1" applyAlignment="1"/>
    <xf numFmtId="1" fontId="9" fillId="2" borderId="3" xfId="0" applyNumberFormat="1" applyFont="1" applyFill="1" applyBorder="1" applyAlignment="1">
      <alignment horizontal="left"/>
    </xf>
    <xf numFmtId="0" fontId="6" fillId="0" borderId="3" xfId="0" applyNumberFormat="1" applyFont="1" applyFill="1" applyBorder="1" applyAlignment="1"/>
    <xf numFmtId="0" fontId="7" fillId="0" borderId="3" xfId="0" applyNumberFormat="1" applyFont="1" applyFill="1" applyBorder="1" applyAlignment="1">
      <alignment horizontal="center" vertical="center"/>
    </xf>
    <xf numFmtId="0" fontId="10" fillId="2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Border="1"/>
    <xf numFmtId="0" fontId="11" fillId="0" borderId="3" xfId="0" applyNumberFormat="1" applyFont="1" applyBorder="1" applyAlignment="1">
      <alignment horizontal="center"/>
    </xf>
    <xf numFmtId="0" fontId="13" fillId="2" borderId="3" xfId="0" applyNumberFormat="1" applyFont="1" applyFill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6" fillId="0" borderId="1" xfId="0" applyNumberFormat="1" applyFont="1" applyFill="1" applyBorder="1" applyAlignment="1"/>
    <xf numFmtId="0" fontId="6" fillId="0" borderId="4" xfId="0" applyNumberFormat="1" applyFont="1" applyFill="1" applyBorder="1" applyAlignment="1"/>
    <xf numFmtId="0" fontId="15" fillId="0" borderId="3" xfId="0" applyFont="1" applyFill="1" applyBorder="1"/>
    <xf numFmtId="0" fontId="12" fillId="0" borderId="3" xfId="0" applyNumberFormat="1" applyFont="1" applyFill="1" applyBorder="1" applyAlignment="1"/>
    <xf numFmtId="0" fontId="9" fillId="0" borderId="3" xfId="0" applyNumberFormat="1" applyFont="1" applyFill="1" applyBorder="1"/>
    <xf numFmtId="0" fontId="14" fillId="0" borderId="3" xfId="0" applyNumberFormat="1" applyFont="1" applyFill="1" applyBorder="1"/>
    <xf numFmtId="0" fontId="8" fillId="0" borderId="5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workbookViewId="0">
      <selection activeCell="D4" sqref="D4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7" width="16.14062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 t="s">
        <v>0</v>
      </c>
    </row>
    <row r="2" spans="1:9" ht="38.25">
      <c r="B2" s="16" t="s">
        <v>35</v>
      </c>
      <c r="C2" s="17"/>
      <c r="D2" s="18" t="s">
        <v>29</v>
      </c>
      <c r="E2" s="18" t="s">
        <v>30</v>
      </c>
      <c r="F2" s="17"/>
      <c r="G2" s="17"/>
      <c r="H2" s="17"/>
      <c r="I2" s="17"/>
    </row>
    <row r="3" spans="1:9">
      <c r="A3" s="4" t="s">
        <v>1</v>
      </c>
      <c r="B3" s="12" t="s">
        <v>2</v>
      </c>
      <c r="C3" s="12" t="s">
        <v>3</v>
      </c>
      <c r="D3" s="13" t="s">
        <v>4</v>
      </c>
      <c r="E3" s="13" t="s">
        <v>5</v>
      </c>
      <c r="F3" s="12" t="s">
        <v>6</v>
      </c>
      <c r="G3" s="14" t="s">
        <v>31</v>
      </c>
      <c r="H3" s="15" t="s">
        <v>7</v>
      </c>
      <c r="I3" s="15" t="s">
        <v>8</v>
      </c>
    </row>
    <row r="4" spans="1:9">
      <c r="A4" s="6">
        <v>6159826</v>
      </c>
      <c r="B4" s="39" t="s">
        <v>9</v>
      </c>
      <c r="C4" s="7">
        <v>9</v>
      </c>
      <c r="D4" s="8"/>
      <c r="E4" s="8"/>
      <c r="F4" s="5">
        <f>D4/C4</f>
        <v>0</v>
      </c>
      <c r="G4" s="9">
        <v>0.125</v>
      </c>
      <c r="H4" s="5">
        <f>G4*D4</f>
        <v>0</v>
      </c>
      <c r="I4" s="5"/>
    </row>
    <row r="5" spans="1:9">
      <c r="A5" s="10">
        <v>3350098</v>
      </c>
      <c r="B5" s="39" t="s">
        <v>10</v>
      </c>
      <c r="C5" s="7">
        <v>12</v>
      </c>
      <c r="D5" s="8"/>
      <c r="E5" s="8"/>
      <c r="F5" s="5">
        <f>D5/C5</f>
        <v>0</v>
      </c>
      <c r="G5" s="9">
        <v>0.2</v>
      </c>
      <c r="H5" s="5">
        <f>G5*D5</f>
        <v>0</v>
      </c>
      <c r="I5" s="5"/>
    </row>
    <row r="6" spans="1:9">
      <c r="A6" s="6">
        <v>2700004</v>
      </c>
      <c r="B6" s="39" t="s">
        <v>11</v>
      </c>
      <c r="C6" s="7">
        <v>8</v>
      </c>
      <c r="D6" s="8"/>
      <c r="E6" s="8">
        <v>360</v>
      </c>
      <c r="F6" s="5">
        <f>E6/20</f>
        <v>18</v>
      </c>
      <c r="G6" s="5">
        <v>2.5</v>
      </c>
      <c r="H6" s="5">
        <f>E6</f>
        <v>360</v>
      </c>
      <c r="I6" s="5" t="s">
        <v>28</v>
      </c>
    </row>
    <row r="7" spans="1:9">
      <c r="A7" s="6">
        <v>6159796</v>
      </c>
      <c r="B7" s="39" t="s">
        <v>12</v>
      </c>
      <c r="C7" s="7">
        <v>9</v>
      </c>
      <c r="D7" s="8"/>
      <c r="E7" s="8"/>
      <c r="F7" s="5">
        <f>D7/C7</f>
        <v>0</v>
      </c>
      <c r="G7" s="9">
        <v>0.125</v>
      </c>
      <c r="H7" s="5">
        <f>G7*D7</f>
        <v>0</v>
      </c>
      <c r="I7" s="5"/>
    </row>
    <row r="8" spans="1:9">
      <c r="A8" s="10">
        <v>3350104</v>
      </c>
      <c r="B8" s="39" t="s">
        <v>13</v>
      </c>
      <c r="C8" s="7">
        <v>12</v>
      </c>
      <c r="D8" s="8">
        <v>2400</v>
      </c>
      <c r="E8" s="8"/>
      <c r="F8" s="5">
        <f>D8/C8</f>
        <v>200</v>
      </c>
      <c r="G8" s="9">
        <v>0.2</v>
      </c>
      <c r="H8" s="5">
        <f>G8*D8</f>
        <v>480</v>
      </c>
      <c r="I8" s="5"/>
    </row>
    <row r="9" spans="1:9">
      <c r="A9" s="19">
        <v>2700002</v>
      </c>
      <c r="B9" s="40" t="s">
        <v>14</v>
      </c>
      <c r="C9" s="20">
        <v>8</v>
      </c>
      <c r="D9" s="21"/>
      <c r="E9" s="21">
        <v>380</v>
      </c>
      <c r="F9" s="22">
        <f>E9/20</f>
        <v>19</v>
      </c>
      <c r="G9" s="22">
        <v>2.5</v>
      </c>
      <c r="H9" s="22">
        <f>E9</f>
        <v>380</v>
      </c>
      <c r="I9" s="22" t="s">
        <v>28</v>
      </c>
    </row>
    <row r="10" spans="1:9">
      <c r="A10" s="38">
        <v>5521103</v>
      </c>
      <c r="B10" s="41" t="s">
        <v>55</v>
      </c>
      <c r="C10" s="27">
        <v>9</v>
      </c>
      <c r="D10" s="28"/>
      <c r="E10" s="28"/>
      <c r="F10" s="29">
        <f>D10/C10</f>
        <v>0</v>
      </c>
      <c r="G10" s="30">
        <v>0.125</v>
      </c>
      <c r="H10" s="29">
        <f>G10*D10</f>
        <v>0</v>
      </c>
      <c r="I10" s="29"/>
    </row>
    <row r="11" spans="1:9">
      <c r="A11" s="31">
        <v>3350111</v>
      </c>
      <c r="B11" s="32" t="s">
        <v>15</v>
      </c>
      <c r="C11" s="27">
        <v>12</v>
      </c>
      <c r="D11" s="28">
        <v>1980</v>
      </c>
      <c r="E11" s="28"/>
      <c r="F11" s="29">
        <f>D11/C11</f>
        <v>165</v>
      </c>
      <c r="G11" s="30">
        <v>0.2</v>
      </c>
      <c r="H11" s="29">
        <f>G11*D11</f>
        <v>396</v>
      </c>
      <c r="I11" s="29"/>
    </row>
    <row r="12" spans="1:9">
      <c r="A12" s="25">
        <v>2700005</v>
      </c>
      <c r="B12" s="32" t="s">
        <v>16</v>
      </c>
      <c r="C12" s="27">
        <v>8</v>
      </c>
      <c r="D12" s="28"/>
      <c r="E12" s="28">
        <v>200</v>
      </c>
      <c r="F12" s="29">
        <f>E12/20</f>
        <v>10</v>
      </c>
      <c r="G12" s="29">
        <v>2.5</v>
      </c>
      <c r="H12" s="29">
        <f>E12</f>
        <v>200</v>
      </c>
      <c r="I12" s="29" t="s">
        <v>28</v>
      </c>
    </row>
    <row r="13" spans="1:9">
      <c r="A13" s="25">
        <v>6159833</v>
      </c>
      <c r="B13" s="32" t="s">
        <v>17</v>
      </c>
      <c r="C13" s="27">
        <v>9</v>
      </c>
      <c r="D13" s="28"/>
      <c r="E13" s="28"/>
      <c r="F13" s="29">
        <f>D13/C13</f>
        <v>0</v>
      </c>
      <c r="G13" s="30">
        <v>0.125</v>
      </c>
      <c r="H13" s="29">
        <f>G13*D13</f>
        <v>0</v>
      </c>
      <c r="I13" s="29"/>
    </row>
    <row r="14" spans="1:9">
      <c r="A14" s="31">
        <v>3350128</v>
      </c>
      <c r="B14" s="32" t="s">
        <v>18</v>
      </c>
      <c r="C14" s="27">
        <v>12</v>
      </c>
      <c r="D14" s="28">
        <v>1500</v>
      </c>
      <c r="E14" s="28"/>
      <c r="F14" s="29">
        <f>D14/C14</f>
        <v>125</v>
      </c>
      <c r="G14" s="30">
        <v>0.2</v>
      </c>
      <c r="H14" s="29">
        <f>G14*D14</f>
        <v>300</v>
      </c>
      <c r="I14" s="29"/>
    </row>
    <row r="15" spans="1:9">
      <c r="A15" s="25">
        <v>2700001</v>
      </c>
      <c r="B15" s="32" t="s">
        <v>19</v>
      </c>
      <c r="C15" s="27">
        <v>8</v>
      </c>
      <c r="D15" s="28"/>
      <c r="E15" s="28">
        <v>240</v>
      </c>
      <c r="F15" s="29">
        <f>E15/20</f>
        <v>12</v>
      </c>
      <c r="G15" s="29">
        <v>2.5</v>
      </c>
      <c r="H15" s="29">
        <f>E15</f>
        <v>240</v>
      </c>
      <c r="I15" s="29" t="s">
        <v>28</v>
      </c>
    </row>
    <row r="16" spans="1:9">
      <c r="A16" s="25">
        <v>6159819</v>
      </c>
      <c r="B16" s="32" t="s">
        <v>20</v>
      </c>
      <c r="C16" s="27">
        <v>9</v>
      </c>
      <c r="D16" s="28"/>
      <c r="E16" s="28"/>
      <c r="F16" s="29">
        <f>D16/C16</f>
        <v>0</v>
      </c>
      <c r="G16" s="30">
        <v>0.125</v>
      </c>
      <c r="H16" s="29">
        <f>G16*D16</f>
        <v>0</v>
      </c>
      <c r="I16" s="29"/>
    </row>
    <row r="17" spans="1:9">
      <c r="A17" s="25">
        <v>99876543</v>
      </c>
      <c r="B17" s="32" t="s">
        <v>21</v>
      </c>
      <c r="C17" s="27">
        <v>12</v>
      </c>
      <c r="D17" s="28"/>
      <c r="E17" s="28"/>
      <c r="F17" s="29">
        <f>D17/C17</f>
        <v>0</v>
      </c>
      <c r="G17" s="30">
        <v>0.2</v>
      </c>
      <c r="H17" s="29">
        <f>G17*D17</f>
        <v>0</v>
      </c>
      <c r="I17" s="29"/>
    </row>
    <row r="18" spans="1:9">
      <c r="A18" s="25">
        <v>6159802</v>
      </c>
      <c r="B18" s="32" t="s">
        <v>22</v>
      </c>
      <c r="C18" s="33">
        <v>9</v>
      </c>
      <c r="D18" s="28"/>
      <c r="E18" s="28"/>
      <c r="F18" s="29">
        <f>D18/C18</f>
        <v>0</v>
      </c>
      <c r="G18" s="30">
        <v>0.125</v>
      </c>
      <c r="H18" s="29">
        <f>G18*D18</f>
        <v>0</v>
      </c>
      <c r="I18" s="29"/>
    </row>
    <row r="19" spans="1:9">
      <c r="A19" s="25">
        <v>99876550</v>
      </c>
      <c r="B19" s="32" t="s">
        <v>23</v>
      </c>
      <c r="C19" s="33">
        <v>12</v>
      </c>
      <c r="D19" s="28">
        <v>720</v>
      </c>
      <c r="E19" s="28"/>
      <c r="F19" s="29">
        <f>D19/C19</f>
        <v>60</v>
      </c>
      <c r="G19" s="30">
        <v>0.2</v>
      </c>
      <c r="H19" s="29">
        <f>G19*D19</f>
        <v>144</v>
      </c>
      <c r="I19" s="29"/>
    </row>
    <row r="20" spans="1:9">
      <c r="A20" s="25">
        <v>6159949</v>
      </c>
      <c r="B20" s="32" t="s">
        <v>24</v>
      </c>
      <c r="C20" s="27">
        <v>2</v>
      </c>
      <c r="D20" s="28"/>
      <c r="E20" s="28">
        <v>35</v>
      </c>
      <c r="F20" s="29">
        <f>E20/7</f>
        <v>5</v>
      </c>
      <c r="G20" s="30">
        <v>3.5</v>
      </c>
      <c r="H20" s="29">
        <f>E20</f>
        <v>35</v>
      </c>
      <c r="I20" s="29" t="s">
        <v>25</v>
      </c>
    </row>
    <row r="21" spans="1:9">
      <c r="A21" s="25">
        <v>6159901</v>
      </c>
      <c r="B21" s="32" t="s">
        <v>26</v>
      </c>
      <c r="C21" s="27">
        <v>2</v>
      </c>
      <c r="D21" s="28"/>
      <c r="E21" s="28">
        <v>980</v>
      </c>
      <c r="F21" s="29">
        <f>E21/7</f>
        <v>140</v>
      </c>
      <c r="G21" s="30">
        <v>3.5</v>
      </c>
      <c r="H21" s="29">
        <f>E21</f>
        <v>980</v>
      </c>
      <c r="I21" s="29" t="s">
        <v>25</v>
      </c>
    </row>
    <row r="22" spans="1:9">
      <c r="A22" s="25">
        <v>99876321</v>
      </c>
      <c r="B22" s="42" t="s">
        <v>34</v>
      </c>
      <c r="C22" s="27">
        <v>12</v>
      </c>
      <c r="D22" s="28"/>
      <c r="E22" s="28"/>
      <c r="F22" s="29">
        <f>D22/C22</f>
        <v>0</v>
      </c>
      <c r="G22" s="30">
        <v>0.18</v>
      </c>
      <c r="H22" s="29">
        <f>G22*D22</f>
        <v>0</v>
      </c>
      <c r="I22" s="17"/>
    </row>
    <row r="23" spans="1:9">
      <c r="A23" s="25">
        <v>99876352</v>
      </c>
      <c r="B23" s="42" t="s">
        <v>33</v>
      </c>
      <c r="C23" s="27">
        <v>12</v>
      </c>
      <c r="D23" s="28"/>
      <c r="E23" s="28"/>
      <c r="F23" s="29">
        <f>D23/C23</f>
        <v>0</v>
      </c>
      <c r="G23" s="30">
        <v>0.18</v>
      </c>
      <c r="H23" s="29">
        <f>G23*D23</f>
        <v>0</v>
      </c>
      <c r="I23" s="29"/>
    </row>
    <row r="24" spans="1:9" s="11" customFormat="1">
      <c r="A24" s="25">
        <v>783798</v>
      </c>
      <c r="B24" s="32" t="s">
        <v>47</v>
      </c>
      <c r="C24" s="34">
        <v>18</v>
      </c>
      <c r="D24" s="28"/>
      <c r="E24" s="28"/>
      <c r="F24" s="29">
        <f>D24/C24</f>
        <v>0</v>
      </c>
      <c r="G24" s="26">
        <v>0.2</v>
      </c>
      <c r="H24" s="29">
        <f>G24*D24</f>
        <v>0</v>
      </c>
      <c r="I24" s="35"/>
    </row>
    <row r="25" spans="1:9" s="11" customFormat="1">
      <c r="A25" s="25">
        <v>783811</v>
      </c>
      <c r="B25" s="32" t="s">
        <v>49</v>
      </c>
      <c r="C25" s="34">
        <v>4</v>
      </c>
      <c r="D25" s="28"/>
      <c r="E25" s="28">
        <v>460</v>
      </c>
      <c r="F25" s="29">
        <f>E25/20</f>
        <v>23</v>
      </c>
      <c r="G25" s="26">
        <v>5</v>
      </c>
      <c r="H25" s="29">
        <f>E25</f>
        <v>460</v>
      </c>
      <c r="I25" s="5" t="s">
        <v>51</v>
      </c>
    </row>
    <row r="26" spans="1:9" s="11" customFormat="1">
      <c r="A26" s="25">
        <v>783804</v>
      </c>
      <c r="B26" s="32" t="s">
        <v>48</v>
      </c>
      <c r="C26" s="34">
        <v>18</v>
      </c>
      <c r="D26" s="28">
        <v>378</v>
      </c>
      <c r="E26" s="28"/>
      <c r="F26" s="29">
        <f>D26/C26</f>
        <v>21</v>
      </c>
      <c r="G26" s="26">
        <v>0.2</v>
      </c>
      <c r="H26" s="29">
        <f>G26*D26</f>
        <v>75.600000000000009</v>
      </c>
      <c r="I26" s="35"/>
    </row>
    <row r="27" spans="1:9" s="11" customFormat="1">
      <c r="A27" s="25">
        <v>783828</v>
      </c>
      <c r="B27" s="32" t="s">
        <v>50</v>
      </c>
      <c r="C27" s="34">
        <v>4</v>
      </c>
      <c r="D27" s="28"/>
      <c r="E27" s="28">
        <v>400</v>
      </c>
      <c r="F27" s="29">
        <f>E27/20</f>
        <v>20</v>
      </c>
      <c r="G27" s="26">
        <v>5</v>
      </c>
      <c r="H27" s="29">
        <f>E27</f>
        <v>400</v>
      </c>
      <c r="I27" s="5" t="s">
        <v>51</v>
      </c>
    </row>
    <row r="28" spans="1:9" s="11" customFormat="1">
      <c r="A28" s="25">
        <v>9877786</v>
      </c>
      <c r="B28" s="32" t="s">
        <v>41</v>
      </c>
      <c r="C28" s="34">
        <v>4</v>
      </c>
      <c r="D28" s="36"/>
      <c r="E28" s="36"/>
      <c r="F28" s="35">
        <f>E28/12</f>
        <v>0</v>
      </c>
      <c r="G28" s="26">
        <v>3</v>
      </c>
      <c r="H28" s="35">
        <f>E28</f>
        <v>0</v>
      </c>
      <c r="I28" s="35" t="s">
        <v>42</v>
      </c>
    </row>
    <row r="29" spans="1:9" s="11" customFormat="1">
      <c r="A29" s="25">
        <v>9877076</v>
      </c>
      <c r="B29" s="43" t="s">
        <v>27</v>
      </c>
      <c r="C29" s="34">
        <v>8</v>
      </c>
      <c r="D29" s="36"/>
      <c r="E29" s="36"/>
      <c r="F29" s="35">
        <f t="shared" ref="F29:F37" si="0">D29/C29</f>
        <v>0</v>
      </c>
      <c r="G29" s="26">
        <v>0.19</v>
      </c>
      <c r="H29" s="29">
        <f t="shared" ref="H29:H44" si="1">G29*D29</f>
        <v>0</v>
      </c>
      <c r="I29" s="35"/>
    </row>
    <row r="30" spans="1:9" s="11" customFormat="1">
      <c r="A30" s="25">
        <v>8444194</v>
      </c>
      <c r="B30" s="43" t="s">
        <v>57</v>
      </c>
      <c r="C30" s="34">
        <v>6</v>
      </c>
      <c r="D30" s="36">
        <v>420</v>
      </c>
      <c r="E30" s="36"/>
      <c r="F30" s="35">
        <f t="shared" si="0"/>
        <v>70</v>
      </c>
      <c r="G30" s="26">
        <v>0.1</v>
      </c>
      <c r="H30" s="29">
        <f t="shared" si="1"/>
        <v>42</v>
      </c>
      <c r="I30" s="35"/>
    </row>
    <row r="31" spans="1:9" s="11" customFormat="1">
      <c r="A31" s="25">
        <v>8444187</v>
      </c>
      <c r="B31" s="43" t="s">
        <v>37</v>
      </c>
      <c r="C31" s="34">
        <v>6</v>
      </c>
      <c r="D31" s="36">
        <v>396</v>
      </c>
      <c r="E31" s="36"/>
      <c r="F31" s="35">
        <f t="shared" si="0"/>
        <v>66</v>
      </c>
      <c r="G31" s="26">
        <v>0.1</v>
      </c>
      <c r="H31" s="29">
        <f t="shared" si="1"/>
        <v>39.6</v>
      </c>
      <c r="I31" s="35"/>
    </row>
    <row r="32" spans="1:9" s="11" customFormat="1">
      <c r="A32" s="25">
        <v>8444163</v>
      </c>
      <c r="B32" s="43" t="s">
        <v>36</v>
      </c>
      <c r="C32" s="34">
        <v>8</v>
      </c>
      <c r="D32" s="36">
        <v>600</v>
      </c>
      <c r="E32" s="36"/>
      <c r="F32" s="35">
        <f t="shared" si="0"/>
        <v>75</v>
      </c>
      <c r="G32" s="26">
        <v>0.1</v>
      </c>
      <c r="H32" s="29">
        <f t="shared" si="1"/>
        <v>60</v>
      </c>
      <c r="I32" s="35"/>
    </row>
    <row r="33" spans="1:9" s="11" customFormat="1">
      <c r="A33" s="25">
        <v>8444170</v>
      </c>
      <c r="B33" s="43" t="s">
        <v>38</v>
      </c>
      <c r="C33" s="34">
        <v>8</v>
      </c>
      <c r="D33" s="36">
        <v>160</v>
      </c>
      <c r="E33" s="36"/>
      <c r="F33" s="35">
        <f t="shared" si="0"/>
        <v>20</v>
      </c>
      <c r="G33" s="26">
        <v>0.1</v>
      </c>
      <c r="H33" s="29">
        <f t="shared" si="1"/>
        <v>16</v>
      </c>
      <c r="I33" s="35"/>
    </row>
    <row r="34" spans="1:9" s="11" customFormat="1">
      <c r="A34" s="25">
        <v>9988377</v>
      </c>
      <c r="B34" s="43" t="s">
        <v>54</v>
      </c>
      <c r="C34" s="34">
        <v>16</v>
      </c>
      <c r="D34" s="36"/>
      <c r="E34" s="36"/>
      <c r="F34" s="35">
        <f t="shared" si="0"/>
        <v>0</v>
      </c>
      <c r="G34" s="26">
        <v>0.14000000000000001</v>
      </c>
      <c r="H34" s="29">
        <f t="shared" si="1"/>
        <v>0</v>
      </c>
      <c r="I34" s="35"/>
    </row>
    <row r="35" spans="1:9" s="11" customFormat="1">
      <c r="A35" s="25">
        <v>9988391</v>
      </c>
      <c r="B35" s="43" t="s">
        <v>44</v>
      </c>
      <c r="C35" s="34">
        <v>16</v>
      </c>
      <c r="D35" s="36">
        <v>640</v>
      </c>
      <c r="E35" s="36"/>
      <c r="F35" s="35">
        <f t="shared" si="0"/>
        <v>40</v>
      </c>
      <c r="G35" s="26">
        <v>0.14000000000000001</v>
      </c>
      <c r="H35" s="29">
        <f t="shared" si="1"/>
        <v>89.600000000000009</v>
      </c>
      <c r="I35" s="35"/>
    </row>
    <row r="36" spans="1:9" s="11" customFormat="1">
      <c r="A36" s="25">
        <v>5034819</v>
      </c>
      <c r="B36" s="43" t="s">
        <v>39</v>
      </c>
      <c r="C36" s="34">
        <v>6</v>
      </c>
      <c r="D36" s="36"/>
      <c r="E36" s="36"/>
      <c r="F36" s="35">
        <f t="shared" si="0"/>
        <v>0</v>
      </c>
      <c r="G36" s="26">
        <v>0.18</v>
      </c>
      <c r="H36" s="29">
        <f t="shared" si="1"/>
        <v>0</v>
      </c>
      <c r="I36" s="35"/>
    </row>
    <row r="37" spans="1:9" s="11" customFormat="1">
      <c r="A37" s="25">
        <v>5034864</v>
      </c>
      <c r="B37" s="43" t="s">
        <v>40</v>
      </c>
      <c r="C37" s="34">
        <v>6</v>
      </c>
      <c r="D37" s="36">
        <v>120</v>
      </c>
      <c r="E37" s="36"/>
      <c r="F37" s="35">
        <f t="shared" si="0"/>
        <v>20</v>
      </c>
      <c r="G37" s="26">
        <v>0.18</v>
      </c>
      <c r="H37" s="29">
        <f t="shared" si="1"/>
        <v>21.599999999999998</v>
      </c>
      <c r="I37" s="35"/>
    </row>
    <row r="38" spans="1:9" s="11" customFormat="1">
      <c r="A38" s="37">
        <v>5037308</v>
      </c>
      <c r="B38" s="44" t="s">
        <v>45</v>
      </c>
      <c r="C38" s="34">
        <v>3</v>
      </c>
      <c r="D38" s="36"/>
      <c r="E38" s="36"/>
      <c r="F38" s="29">
        <f>E38/13.5</f>
        <v>0</v>
      </c>
      <c r="G38" s="26">
        <v>4.5</v>
      </c>
      <c r="H38" s="29">
        <f t="shared" si="1"/>
        <v>0</v>
      </c>
      <c r="I38" s="35" t="s">
        <v>46</v>
      </c>
    </row>
    <row r="39" spans="1:9" s="11" customFormat="1">
      <c r="A39" s="37">
        <v>2981244</v>
      </c>
      <c r="B39" s="44" t="s">
        <v>56</v>
      </c>
      <c r="C39" s="34">
        <v>6</v>
      </c>
      <c r="D39" s="36"/>
      <c r="E39" s="36"/>
      <c r="F39" s="29">
        <f>E39/7.8</f>
        <v>0</v>
      </c>
      <c r="G39" s="26">
        <v>1.5</v>
      </c>
      <c r="H39" s="29">
        <f t="shared" si="1"/>
        <v>0</v>
      </c>
      <c r="I39" s="35" t="s">
        <v>43</v>
      </c>
    </row>
    <row r="40" spans="1:9" s="11" customFormat="1">
      <c r="A40" s="37">
        <v>3402729</v>
      </c>
      <c r="B40" s="44" t="s">
        <v>52</v>
      </c>
      <c r="C40" s="34">
        <v>12</v>
      </c>
      <c r="D40" s="36"/>
      <c r="E40" s="36"/>
      <c r="F40" s="35">
        <f>D40/C40</f>
        <v>0</v>
      </c>
      <c r="G40" s="26">
        <v>0.09</v>
      </c>
      <c r="H40" s="29">
        <f t="shared" si="1"/>
        <v>0</v>
      </c>
      <c r="I40" s="35"/>
    </row>
    <row r="41" spans="1:9" s="11" customFormat="1">
      <c r="A41" s="37">
        <v>3402712</v>
      </c>
      <c r="B41" s="44" t="s">
        <v>53</v>
      </c>
      <c r="C41" s="34">
        <v>12</v>
      </c>
      <c r="D41" s="36"/>
      <c r="E41" s="36"/>
      <c r="F41" s="35">
        <f>D41/C41</f>
        <v>0</v>
      </c>
      <c r="G41" s="26">
        <v>0.2</v>
      </c>
      <c r="H41" s="29">
        <f t="shared" si="1"/>
        <v>0</v>
      </c>
      <c r="I41" s="35"/>
    </row>
    <row r="42" spans="1:9" s="11" customFormat="1">
      <c r="A42" s="37">
        <v>8785198</v>
      </c>
      <c r="B42" s="44" t="s">
        <v>58</v>
      </c>
      <c r="C42" s="34">
        <v>5</v>
      </c>
      <c r="D42" s="36"/>
      <c r="E42" s="36"/>
      <c r="F42" s="29">
        <f>E42/16.5</f>
        <v>0</v>
      </c>
      <c r="G42" s="26">
        <v>3.2</v>
      </c>
      <c r="H42" s="29">
        <f t="shared" si="1"/>
        <v>0</v>
      </c>
      <c r="I42" s="35" t="s">
        <v>61</v>
      </c>
    </row>
    <row r="43" spans="1:9" s="11" customFormat="1">
      <c r="A43" s="37">
        <v>8785211</v>
      </c>
      <c r="B43" s="44" t="s">
        <v>59</v>
      </c>
      <c r="C43" s="34">
        <v>5</v>
      </c>
      <c r="D43" s="36"/>
      <c r="E43" s="36"/>
      <c r="F43" s="29">
        <f>E43/16.5</f>
        <v>0</v>
      </c>
      <c r="G43" s="26">
        <v>3.2</v>
      </c>
      <c r="H43" s="29">
        <f t="shared" si="1"/>
        <v>0</v>
      </c>
      <c r="I43" s="35" t="s">
        <v>61</v>
      </c>
    </row>
    <row r="44" spans="1:9" s="11" customFormat="1">
      <c r="A44" s="37">
        <v>8785228</v>
      </c>
      <c r="B44" s="44" t="s">
        <v>60</v>
      </c>
      <c r="C44" s="34">
        <v>5</v>
      </c>
      <c r="D44" s="36"/>
      <c r="E44" s="36"/>
      <c r="F44" s="29">
        <f>E44/16.5</f>
        <v>0</v>
      </c>
      <c r="G44" s="26">
        <v>3.2</v>
      </c>
      <c r="H44" s="29">
        <f t="shared" si="1"/>
        <v>0</v>
      </c>
      <c r="I44" s="35" t="s">
        <v>61</v>
      </c>
    </row>
    <row r="45" spans="1:9">
      <c r="B45" s="45" t="s">
        <v>32</v>
      </c>
      <c r="H45" s="24">
        <f>SUM(H4:H44)</f>
        <v>4719.4000000000015</v>
      </c>
    </row>
  </sheetData>
  <sheetProtection selectLockedCells="1" selectUnlockedCells="1"/>
  <autoFilter ref="A1:I45" xr:uid="{F3B3EA19-E098-438D-81A5-EF2FB8B4975A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workbookViewId="0">
      <selection activeCell="D6" sqref="D6"/>
    </sheetView>
  </sheetViews>
  <sheetFormatPr defaultRowHeight="12.75"/>
  <cols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</cols>
  <sheetData>
    <row r="1" spans="1:9">
      <c r="D1" s="3" t="s">
        <v>0</v>
      </c>
    </row>
    <row r="2" spans="1:9" ht="38.25">
      <c r="B2" s="16" t="s">
        <v>35</v>
      </c>
      <c r="C2" s="17"/>
      <c r="D2" s="18" t="s">
        <v>29</v>
      </c>
      <c r="E2" s="18" t="s">
        <v>30</v>
      </c>
      <c r="F2" s="17"/>
      <c r="G2" s="17"/>
      <c r="H2" s="17"/>
      <c r="I2" s="17"/>
    </row>
    <row r="3" spans="1:9">
      <c r="A3" s="4" t="s">
        <v>1</v>
      </c>
      <c r="B3" s="12" t="s">
        <v>2</v>
      </c>
      <c r="C3" s="12" t="s">
        <v>3</v>
      </c>
      <c r="D3" s="13" t="s">
        <v>4</v>
      </c>
      <c r="E3" s="13" t="s">
        <v>5</v>
      </c>
      <c r="F3" s="12" t="s">
        <v>6</v>
      </c>
      <c r="G3" s="14" t="s">
        <v>31</v>
      </c>
      <c r="H3" s="15" t="s">
        <v>7</v>
      </c>
      <c r="I3" s="15" t="s">
        <v>8</v>
      </c>
    </row>
    <row r="4" spans="1:9">
      <c r="A4" s="6">
        <v>6159826</v>
      </c>
      <c r="B4" s="39" t="s">
        <v>9</v>
      </c>
      <c r="C4" s="7">
        <v>9</v>
      </c>
      <c r="D4" s="8"/>
      <c r="E4" s="8"/>
      <c r="F4" s="5">
        <f>D4/C4</f>
        <v>0</v>
      </c>
      <c r="G4" s="9">
        <v>0.125</v>
      </c>
      <c r="H4" s="5">
        <f>G4*D4</f>
        <v>0</v>
      </c>
      <c r="I4" s="5"/>
    </row>
    <row r="5" spans="1:9">
      <c r="A5" s="10">
        <v>3350098</v>
      </c>
      <c r="B5" s="39" t="s">
        <v>10</v>
      </c>
      <c r="C5" s="7">
        <v>12</v>
      </c>
      <c r="D5" s="8"/>
      <c r="E5" s="8"/>
      <c r="F5" s="5">
        <f>D5/C5</f>
        <v>0</v>
      </c>
      <c r="G5" s="9">
        <v>0.2</v>
      </c>
      <c r="H5" s="5">
        <f>G5*D5</f>
        <v>0</v>
      </c>
      <c r="I5" s="5"/>
    </row>
    <row r="6" spans="1:9">
      <c r="A6" s="6">
        <v>2700004</v>
      </c>
      <c r="B6" s="39" t="s">
        <v>11</v>
      </c>
      <c r="C6" s="7">
        <v>8</v>
      </c>
      <c r="D6" s="8"/>
      <c r="E6" s="8">
        <v>200</v>
      </c>
      <c r="F6" s="5">
        <f>E6/20</f>
        <v>10</v>
      </c>
      <c r="G6" s="5">
        <v>2.5</v>
      </c>
      <c r="H6" s="5">
        <f>E6</f>
        <v>200</v>
      </c>
      <c r="I6" s="5" t="s">
        <v>28</v>
      </c>
    </row>
    <row r="7" spans="1:9">
      <c r="A7" s="6">
        <v>6159796</v>
      </c>
      <c r="B7" s="39" t="s">
        <v>12</v>
      </c>
      <c r="C7" s="7">
        <v>9</v>
      </c>
      <c r="D7" s="8"/>
      <c r="E7" s="8"/>
      <c r="F7" s="5">
        <f>D7/C7</f>
        <v>0</v>
      </c>
      <c r="G7" s="9">
        <v>0.125</v>
      </c>
      <c r="H7" s="5">
        <f>G7*D7</f>
        <v>0</v>
      </c>
      <c r="I7" s="5"/>
    </row>
    <row r="8" spans="1:9">
      <c r="A8" s="10">
        <v>3350104</v>
      </c>
      <c r="B8" s="39" t="s">
        <v>13</v>
      </c>
      <c r="C8" s="7">
        <v>12</v>
      </c>
      <c r="D8" s="8">
        <v>1320</v>
      </c>
      <c r="E8" s="8"/>
      <c r="F8" s="5">
        <f>D8/C8</f>
        <v>110</v>
      </c>
      <c r="G8" s="9">
        <v>0.2</v>
      </c>
      <c r="H8" s="5">
        <f>G8*D8</f>
        <v>264</v>
      </c>
      <c r="I8" s="5"/>
    </row>
    <row r="9" spans="1:9">
      <c r="A9" s="19">
        <v>2700002</v>
      </c>
      <c r="B9" s="40" t="s">
        <v>14</v>
      </c>
      <c r="C9" s="20">
        <v>8</v>
      </c>
      <c r="D9" s="21"/>
      <c r="E9" s="21">
        <v>320</v>
      </c>
      <c r="F9" s="22">
        <f>E9/20</f>
        <v>16</v>
      </c>
      <c r="G9" s="22">
        <v>2.5</v>
      </c>
      <c r="H9" s="22">
        <f>E9</f>
        <v>320</v>
      </c>
      <c r="I9" s="22" t="s">
        <v>28</v>
      </c>
    </row>
    <row r="10" spans="1:9">
      <c r="A10" s="38">
        <v>5521103</v>
      </c>
      <c r="B10" s="41" t="s">
        <v>55</v>
      </c>
      <c r="C10" s="27">
        <v>9</v>
      </c>
      <c r="D10" s="28"/>
      <c r="E10" s="28"/>
      <c r="F10" s="29">
        <f>D10/C10</f>
        <v>0</v>
      </c>
      <c r="G10" s="30">
        <v>0.125</v>
      </c>
      <c r="H10" s="29">
        <f>G10*D10</f>
        <v>0</v>
      </c>
      <c r="I10" s="29"/>
    </row>
    <row r="11" spans="1:9">
      <c r="A11" s="31">
        <v>3350111</v>
      </c>
      <c r="B11" s="32" t="s">
        <v>15</v>
      </c>
      <c r="C11" s="27">
        <v>12</v>
      </c>
      <c r="D11" s="28">
        <v>1056</v>
      </c>
      <c r="E11" s="28"/>
      <c r="F11" s="29">
        <f>D11/C11</f>
        <v>88</v>
      </c>
      <c r="G11" s="30">
        <v>0.2</v>
      </c>
      <c r="H11" s="29">
        <f>G11*D11</f>
        <v>211.20000000000002</v>
      </c>
      <c r="I11" s="29"/>
    </row>
    <row r="12" spans="1:9">
      <c r="A12" s="25">
        <v>2700005</v>
      </c>
      <c r="B12" s="32" t="s">
        <v>16</v>
      </c>
      <c r="C12" s="27">
        <v>8</v>
      </c>
      <c r="D12" s="28"/>
      <c r="E12" s="28">
        <v>220</v>
      </c>
      <c r="F12" s="29">
        <f>E12/20</f>
        <v>11</v>
      </c>
      <c r="G12" s="29">
        <v>2.5</v>
      </c>
      <c r="H12" s="29">
        <f>E12</f>
        <v>220</v>
      </c>
      <c r="I12" s="29" t="s">
        <v>28</v>
      </c>
    </row>
    <row r="13" spans="1:9">
      <c r="A13" s="25">
        <v>6159833</v>
      </c>
      <c r="B13" s="32" t="s">
        <v>17</v>
      </c>
      <c r="C13" s="27">
        <v>9</v>
      </c>
      <c r="D13" s="28"/>
      <c r="E13" s="28"/>
      <c r="F13" s="29">
        <f>D13/C13</f>
        <v>0</v>
      </c>
      <c r="G13" s="30">
        <v>0.125</v>
      </c>
      <c r="H13" s="29">
        <f>G13*D13</f>
        <v>0</v>
      </c>
      <c r="I13" s="29"/>
    </row>
    <row r="14" spans="1:9">
      <c r="A14" s="31">
        <v>3350128</v>
      </c>
      <c r="B14" s="32" t="s">
        <v>18</v>
      </c>
      <c r="C14" s="27">
        <v>12</v>
      </c>
      <c r="D14" s="28">
        <v>780</v>
      </c>
      <c r="E14" s="28"/>
      <c r="F14" s="29">
        <f>D14/C14</f>
        <v>65</v>
      </c>
      <c r="G14" s="30">
        <v>0.2</v>
      </c>
      <c r="H14" s="29">
        <f>G14*D14</f>
        <v>156</v>
      </c>
      <c r="I14" s="29"/>
    </row>
    <row r="15" spans="1:9">
      <c r="A15" s="25">
        <v>2700001</v>
      </c>
      <c r="B15" s="32" t="s">
        <v>19</v>
      </c>
      <c r="C15" s="27">
        <v>8</v>
      </c>
      <c r="D15" s="28"/>
      <c r="E15" s="28">
        <v>60</v>
      </c>
      <c r="F15" s="29">
        <f>E15/20</f>
        <v>3</v>
      </c>
      <c r="G15" s="29">
        <v>2.5</v>
      </c>
      <c r="H15" s="29">
        <f>E15</f>
        <v>60</v>
      </c>
      <c r="I15" s="29" t="s">
        <v>28</v>
      </c>
    </row>
    <row r="16" spans="1:9">
      <c r="A16" s="25">
        <v>6159819</v>
      </c>
      <c r="B16" s="32" t="s">
        <v>20</v>
      </c>
      <c r="C16" s="27">
        <v>9</v>
      </c>
      <c r="D16" s="28"/>
      <c r="E16" s="28"/>
      <c r="F16" s="29">
        <f>D16/C16</f>
        <v>0</v>
      </c>
      <c r="G16" s="30">
        <v>0.125</v>
      </c>
      <c r="H16" s="29">
        <f>G16*D16</f>
        <v>0</v>
      </c>
      <c r="I16" s="29"/>
    </row>
    <row r="17" spans="1:9">
      <c r="A17" s="25">
        <v>99876543</v>
      </c>
      <c r="B17" s="32" t="s">
        <v>21</v>
      </c>
      <c r="C17" s="27">
        <v>12</v>
      </c>
      <c r="D17" s="28"/>
      <c r="E17" s="28"/>
      <c r="F17" s="29">
        <f>D17/C17</f>
        <v>0</v>
      </c>
      <c r="G17" s="30">
        <v>0.2</v>
      </c>
      <c r="H17" s="29">
        <f>G17*D17</f>
        <v>0</v>
      </c>
      <c r="I17" s="29"/>
    </row>
    <row r="18" spans="1:9">
      <c r="A18" s="25">
        <v>6159802</v>
      </c>
      <c r="B18" s="32" t="s">
        <v>22</v>
      </c>
      <c r="C18" s="33">
        <v>9</v>
      </c>
      <c r="D18" s="28"/>
      <c r="E18" s="28"/>
      <c r="F18" s="29">
        <f>D18/C18</f>
        <v>0</v>
      </c>
      <c r="G18" s="30">
        <v>0.125</v>
      </c>
      <c r="H18" s="29">
        <f>G18*D18</f>
        <v>0</v>
      </c>
      <c r="I18" s="29"/>
    </row>
    <row r="19" spans="1:9">
      <c r="A19" s="25">
        <v>99876550</v>
      </c>
      <c r="B19" s="32" t="s">
        <v>23</v>
      </c>
      <c r="C19" s="33">
        <v>12</v>
      </c>
      <c r="D19" s="28"/>
      <c r="E19" s="28"/>
      <c r="F19" s="29">
        <f>D19/C19</f>
        <v>0</v>
      </c>
      <c r="G19" s="30">
        <v>0.2</v>
      </c>
      <c r="H19" s="29">
        <f>G19*D19</f>
        <v>0</v>
      </c>
      <c r="I19" s="29"/>
    </row>
    <row r="20" spans="1:9">
      <c r="A20" s="25">
        <v>6159949</v>
      </c>
      <c r="B20" s="32" t="s">
        <v>24</v>
      </c>
      <c r="C20" s="27">
        <v>2</v>
      </c>
      <c r="D20" s="28"/>
      <c r="E20" s="28">
        <v>49</v>
      </c>
      <c r="F20" s="29">
        <f>E20/7</f>
        <v>7</v>
      </c>
      <c r="G20" s="30">
        <v>3.5</v>
      </c>
      <c r="H20" s="29">
        <f>E20</f>
        <v>49</v>
      </c>
      <c r="I20" s="29" t="s">
        <v>25</v>
      </c>
    </row>
    <row r="21" spans="1:9">
      <c r="A21" s="25">
        <v>6159901</v>
      </c>
      <c r="B21" s="32" t="s">
        <v>26</v>
      </c>
      <c r="C21" s="27">
        <v>2</v>
      </c>
      <c r="D21" s="28"/>
      <c r="E21" s="28">
        <v>784</v>
      </c>
      <c r="F21" s="29">
        <f>E21/7</f>
        <v>112</v>
      </c>
      <c r="G21" s="30">
        <v>3.5</v>
      </c>
      <c r="H21" s="29">
        <f>E21</f>
        <v>784</v>
      </c>
      <c r="I21" s="29" t="s">
        <v>25</v>
      </c>
    </row>
    <row r="22" spans="1:9">
      <c r="A22" s="25">
        <v>99876321</v>
      </c>
      <c r="B22" s="42" t="s">
        <v>34</v>
      </c>
      <c r="C22" s="27">
        <v>12</v>
      </c>
      <c r="D22" s="28"/>
      <c r="E22" s="28"/>
      <c r="F22" s="29">
        <f>D22/C22</f>
        <v>0</v>
      </c>
      <c r="G22" s="30">
        <v>0.18</v>
      </c>
      <c r="H22" s="29">
        <f>G22*D22</f>
        <v>0</v>
      </c>
      <c r="I22" s="17"/>
    </row>
    <row r="23" spans="1:9">
      <c r="A23" s="25">
        <v>99876352</v>
      </c>
      <c r="B23" s="42" t="s">
        <v>33</v>
      </c>
      <c r="C23" s="27">
        <v>12</v>
      </c>
      <c r="D23" s="28"/>
      <c r="E23" s="28"/>
      <c r="F23" s="29">
        <f>D23/C23</f>
        <v>0</v>
      </c>
      <c r="G23" s="30">
        <v>0.18</v>
      </c>
      <c r="H23" s="29">
        <f>G23*D23</f>
        <v>0</v>
      </c>
      <c r="I23" s="29"/>
    </row>
    <row r="24" spans="1:9">
      <c r="A24" s="25">
        <v>783798</v>
      </c>
      <c r="B24" s="32" t="s">
        <v>47</v>
      </c>
      <c r="C24" s="34">
        <v>18</v>
      </c>
      <c r="D24" s="28">
        <v>162</v>
      </c>
      <c r="E24" s="28"/>
      <c r="F24" s="29">
        <f>D24/C24</f>
        <v>9</v>
      </c>
      <c r="G24" s="26">
        <v>0.2</v>
      </c>
      <c r="H24" s="29">
        <f>G24*D24</f>
        <v>32.4</v>
      </c>
      <c r="I24" s="35"/>
    </row>
    <row r="25" spans="1:9">
      <c r="A25" s="25">
        <v>783811</v>
      </c>
      <c r="B25" s="32" t="s">
        <v>49</v>
      </c>
      <c r="C25" s="34">
        <v>4</v>
      </c>
      <c r="D25" s="28"/>
      <c r="E25" s="28">
        <v>300</v>
      </c>
      <c r="F25" s="29">
        <f>E25/20</f>
        <v>15</v>
      </c>
      <c r="G25" s="26">
        <v>5</v>
      </c>
      <c r="H25" s="29">
        <f>E25</f>
        <v>300</v>
      </c>
      <c r="I25" s="5" t="s">
        <v>51</v>
      </c>
    </row>
    <row r="26" spans="1:9">
      <c r="A26" s="25">
        <v>783804</v>
      </c>
      <c r="B26" s="32" t="s">
        <v>48</v>
      </c>
      <c r="C26" s="34">
        <v>18</v>
      </c>
      <c r="D26" s="28">
        <v>72</v>
      </c>
      <c r="E26" s="28"/>
      <c r="F26" s="29">
        <f>D26/C26</f>
        <v>4</v>
      </c>
      <c r="G26" s="26">
        <v>0.2</v>
      </c>
      <c r="H26" s="29">
        <f>G26*D26</f>
        <v>14.4</v>
      </c>
      <c r="I26" s="35"/>
    </row>
    <row r="27" spans="1:9">
      <c r="A27" s="25">
        <v>783828</v>
      </c>
      <c r="B27" s="32" t="s">
        <v>50</v>
      </c>
      <c r="C27" s="34">
        <v>4</v>
      </c>
      <c r="D27" s="28"/>
      <c r="E27" s="28">
        <v>960</v>
      </c>
      <c r="F27" s="29">
        <f>E27/20</f>
        <v>48</v>
      </c>
      <c r="G27" s="26">
        <v>5</v>
      </c>
      <c r="H27" s="29">
        <f>E27</f>
        <v>960</v>
      </c>
      <c r="I27" s="5" t="s">
        <v>51</v>
      </c>
    </row>
    <row r="28" spans="1:9">
      <c r="A28" s="25">
        <v>9877786</v>
      </c>
      <c r="B28" s="32" t="s">
        <v>41</v>
      </c>
      <c r="C28" s="34">
        <v>4</v>
      </c>
      <c r="D28" s="36"/>
      <c r="E28" s="36"/>
      <c r="F28" s="35">
        <f>E28/12</f>
        <v>0</v>
      </c>
      <c r="G28" s="26">
        <v>3</v>
      </c>
      <c r="H28" s="35">
        <f>E28</f>
        <v>0</v>
      </c>
      <c r="I28" s="35" t="s">
        <v>42</v>
      </c>
    </row>
    <row r="29" spans="1:9">
      <c r="A29" s="25">
        <v>9877076</v>
      </c>
      <c r="B29" s="43" t="s">
        <v>27</v>
      </c>
      <c r="C29" s="34">
        <v>8</v>
      </c>
      <c r="D29" s="36">
        <v>568</v>
      </c>
      <c r="E29" s="36"/>
      <c r="F29" s="35">
        <f t="shared" ref="F29:F37" si="0">D29/C29</f>
        <v>71</v>
      </c>
      <c r="G29" s="26">
        <v>0.19</v>
      </c>
      <c r="H29" s="29">
        <f t="shared" ref="H29:H44" si="1">G29*D29</f>
        <v>107.92</v>
      </c>
      <c r="I29" s="35"/>
    </row>
    <row r="30" spans="1:9">
      <c r="A30" s="25">
        <v>8444194</v>
      </c>
      <c r="B30" s="43" t="s">
        <v>57</v>
      </c>
      <c r="C30" s="34">
        <v>6</v>
      </c>
      <c r="D30" s="36"/>
      <c r="E30" s="36"/>
      <c r="F30" s="35">
        <f t="shared" si="0"/>
        <v>0</v>
      </c>
      <c r="G30" s="26">
        <v>0.1</v>
      </c>
      <c r="H30" s="29">
        <f t="shared" si="1"/>
        <v>0</v>
      </c>
      <c r="I30" s="35"/>
    </row>
    <row r="31" spans="1:9">
      <c r="A31" s="25">
        <v>8444187</v>
      </c>
      <c r="B31" s="43" t="s">
        <v>37</v>
      </c>
      <c r="C31" s="34">
        <v>6</v>
      </c>
      <c r="D31" s="36">
        <v>720</v>
      </c>
      <c r="E31" s="36"/>
      <c r="F31" s="35">
        <f t="shared" si="0"/>
        <v>120</v>
      </c>
      <c r="G31" s="26">
        <v>0.1</v>
      </c>
      <c r="H31" s="29">
        <f t="shared" si="1"/>
        <v>72</v>
      </c>
      <c r="I31" s="35"/>
    </row>
    <row r="32" spans="1:9">
      <c r="A32" s="25">
        <v>8444163</v>
      </c>
      <c r="B32" s="43" t="s">
        <v>36</v>
      </c>
      <c r="C32" s="34">
        <v>8</v>
      </c>
      <c r="D32" s="36">
        <v>336</v>
      </c>
      <c r="E32" s="36"/>
      <c r="F32" s="35">
        <f t="shared" si="0"/>
        <v>42</v>
      </c>
      <c r="G32" s="26">
        <v>0.1</v>
      </c>
      <c r="H32" s="29">
        <f t="shared" si="1"/>
        <v>33.6</v>
      </c>
      <c r="I32" s="35"/>
    </row>
    <row r="33" spans="1:9">
      <c r="A33" s="25">
        <v>8444170</v>
      </c>
      <c r="B33" s="43" t="s">
        <v>38</v>
      </c>
      <c r="C33" s="34">
        <v>8</v>
      </c>
      <c r="D33" s="36"/>
      <c r="E33" s="36"/>
      <c r="F33" s="35">
        <f t="shared" si="0"/>
        <v>0</v>
      </c>
      <c r="G33" s="26">
        <v>0.1</v>
      </c>
      <c r="H33" s="29">
        <f t="shared" si="1"/>
        <v>0</v>
      </c>
      <c r="I33" s="35"/>
    </row>
    <row r="34" spans="1:9">
      <c r="A34" s="25">
        <v>9988377</v>
      </c>
      <c r="B34" s="43" t="s">
        <v>54</v>
      </c>
      <c r="C34" s="34">
        <v>16</v>
      </c>
      <c r="D34" s="36"/>
      <c r="E34" s="36"/>
      <c r="F34" s="35">
        <f t="shared" si="0"/>
        <v>0</v>
      </c>
      <c r="G34" s="26">
        <v>0.14000000000000001</v>
      </c>
      <c r="H34" s="29">
        <f t="shared" si="1"/>
        <v>0</v>
      </c>
      <c r="I34" s="35"/>
    </row>
    <row r="35" spans="1:9">
      <c r="A35" s="25">
        <v>9988391</v>
      </c>
      <c r="B35" s="43" t="s">
        <v>44</v>
      </c>
      <c r="C35" s="34">
        <v>16</v>
      </c>
      <c r="D35" s="36">
        <v>304</v>
      </c>
      <c r="E35" s="36"/>
      <c r="F35" s="35">
        <f t="shared" si="0"/>
        <v>19</v>
      </c>
      <c r="G35" s="26">
        <v>0.14000000000000001</v>
      </c>
      <c r="H35" s="29">
        <f t="shared" si="1"/>
        <v>42.56</v>
      </c>
      <c r="I35" s="35"/>
    </row>
    <row r="36" spans="1:9">
      <c r="A36" s="25">
        <v>5034819</v>
      </c>
      <c r="B36" s="43" t="s">
        <v>39</v>
      </c>
      <c r="C36" s="34">
        <v>6</v>
      </c>
      <c r="D36" s="36">
        <v>72</v>
      </c>
      <c r="E36" s="36"/>
      <c r="F36" s="35">
        <f t="shared" si="0"/>
        <v>12</v>
      </c>
      <c r="G36" s="26">
        <v>0.18</v>
      </c>
      <c r="H36" s="29">
        <f t="shared" si="1"/>
        <v>12.959999999999999</v>
      </c>
      <c r="I36" s="35"/>
    </row>
    <row r="37" spans="1:9">
      <c r="A37" s="25">
        <v>5034864</v>
      </c>
      <c r="B37" s="43" t="s">
        <v>40</v>
      </c>
      <c r="C37" s="34">
        <v>6</v>
      </c>
      <c r="D37" s="36"/>
      <c r="E37" s="36"/>
      <c r="F37" s="35">
        <f t="shared" si="0"/>
        <v>0</v>
      </c>
      <c r="G37" s="26">
        <v>0.18</v>
      </c>
      <c r="H37" s="29">
        <f t="shared" si="1"/>
        <v>0</v>
      </c>
      <c r="I37" s="35"/>
    </row>
    <row r="38" spans="1:9">
      <c r="A38" s="37">
        <v>5037308</v>
      </c>
      <c r="B38" s="44" t="s">
        <v>45</v>
      </c>
      <c r="C38" s="34">
        <v>3</v>
      </c>
      <c r="D38" s="36"/>
      <c r="E38" s="36"/>
      <c r="F38" s="29">
        <f>E38/13.5</f>
        <v>0</v>
      </c>
      <c r="G38" s="26">
        <v>4.5</v>
      </c>
      <c r="H38" s="29">
        <f t="shared" si="1"/>
        <v>0</v>
      </c>
      <c r="I38" s="35" t="s">
        <v>46</v>
      </c>
    </row>
    <row r="39" spans="1:9">
      <c r="A39" s="37">
        <v>2981244</v>
      </c>
      <c r="B39" s="44" t="s">
        <v>56</v>
      </c>
      <c r="C39" s="34">
        <v>6</v>
      </c>
      <c r="D39" s="36"/>
      <c r="E39" s="36"/>
      <c r="F39" s="29">
        <f>E39/7.8</f>
        <v>0</v>
      </c>
      <c r="G39" s="26">
        <v>1.5</v>
      </c>
      <c r="H39" s="29">
        <f t="shared" si="1"/>
        <v>0</v>
      </c>
      <c r="I39" s="35" t="s">
        <v>43</v>
      </c>
    </row>
    <row r="40" spans="1:9">
      <c r="A40" s="37">
        <v>3402729</v>
      </c>
      <c r="B40" s="44" t="s">
        <v>52</v>
      </c>
      <c r="C40" s="34">
        <v>12</v>
      </c>
      <c r="D40" s="36"/>
      <c r="E40" s="36"/>
      <c r="F40" s="35">
        <f>D40/C40</f>
        <v>0</v>
      </c>
      <c r="G40" s="26">
        <v>0.09</v>
      </c>
      <c r="H40" s="29">
        <f t="shared" si="1"/>
        <v>0</v>
      </c>
      <c r="I40" s="35"/>
    </row>
    <row r="41" spans="1:9">
      <c r="A41" s="37">
        <v>3402712</v>
      </c>
      <c r="B41" s="44" t="s">
        <v>53</v>
      </c>
      <c r="C41" s="34">
        <v>12</v>
      </c>
      <c r="D41" s="36"/>
      <c r="E41" s="36"/>
      <c r="F41" s="35">
        <f>D41/C41</f>
        <v>0</v>
      </c>
      <c r="G41" s="26">
        <v>0.2</v>
      </c>
      <c r="H41" s="29">
        <f t="shared" si="1"/>
        <v>0</v>
      </c>
      <c r="I41" s="35"/>
    </row>
    <row r="42" spans="1:9">
      <c r="A42" s="37">
        <v>8785198</v>
      </c>
      <c r="B42" s="44" t="s">
        <v>58</v>
      </c>
      <c r="C42" s="34">
        <v>5</v>
      </c>
      <c r="D42" s="36"/>
      <c r="E42" s="36"/>
      <c r="F42" s="29">
        <f>E42/16.5</f>
        <v>0</v>
      </c>
      <c r="G42" s="26">
        <v>3.2</v>
      </c>
      <c r="H42" s="29">
        <f t="shared" si="1"/>
        <v>0</v>
      </c>
      <c r="I42" s="35" t="s">
        <v>61</v>
      </c>
    </row>
    <row r="43" spans="1:9">
      <c r="A43" s="37">
        <v>8785211</v>
      </c>
      <c r="B43" s="44" t="s">
        <v>59</v>
      </c>
      <c r="C43" s="34">
        <v>5</v>
      </c>
      <c r="D43" s="36"/>
      <c r="E43" s="36"/>
      <c r="F43" s="29">
        <f>E43/16.5</f>
        <v>0</v>
      </c>
      <c r="G43" s="26">
        <v>3.2</v>
      </c>
      <c r="H43" s="29">
        <f t="shared" si="1"/>
        <v>0</v>
      </c>
      <c r="I43" s="35" t="s">
        <v>61</v>
      </c>
    </row>
    <row r="44" spans="1:9">
      <c r="A44" s="37">
        <v>8785228</v>
      </c>
      <c r="B44" s="44" t="s">
        <v>60</v>
      </c>
      <c r="C44" s="34">
        <v>5</v>
      </c>
      <c r="D44" s="36"/>
      <c r="E44" s="36"/>
      <c r="F44" s="29">
        <f>E44/16.5</f>
        <v>0</v>
      </c>
      <c r="G44" s="26">
        <v>3.2</v>
      </c>
      <c r="H44" s="29">
        <f t="shared" si="1"/>
        <v>0</v>
      </c>
      <c r="I44" s="35" t="s">
        <v>61</v>
      </c>
    </row>
    <row r="45" spans="1:9">
      <c r="B45" s="23" t="s">
        <v>32</v>
      </c>
      <c r="H45" s="24">
        <f>SUM(H4:H44)</f>
        <v>3840.04</v>
      </c>
    </row>
  </sheetData>
  <autoFilter ref="A1:I45" xr:uid="{1C77DFDF-4BD2-49BA-B0F9-85E5AC76650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5"/>
  <sheetViews>
    <sheetView workbookViewId="0">
      <selection activeCell="E15" sqref="E15"/>
    </sheetView>
  </sheetViews>
  <sheetFormatPr defaultRowHeight="12.75"/>
  <cols>
    <col min="2" max="2" width="90.85546875" style="1" customWidth="1"/>
    <col min="3" max="3" width="18.140625" style="1" customWidth="1"/>
    <col min="4" max="5" width="21.5703125" style="2" customWidth="1"/>
    <col min="6" max="7" width="14.5703125" style="1" customWidth="1"/>
    <col min="8" max="8" width="16.28515625" style="1" customWidth="1"/>
    <col min="9" max="9" width="40.7109375" style="1" bestFit="1" customWidth="1"/>
  </cols>
  <sheetData>
    <row r="1" spans="1:9">
      <c r="D1" s="3" t="s">
        <v>0</v>
      </c>
    </row>
    <row r="2" spans="1:9" ht="38.25">
      <c r="B2" s="16" t="s">
        <v>35</v>
      </c>
      <c r="C2" s="17"/>
      <c r="D2" s="18" t="s">
        <v>29</v>
      </c>
      <c r="E2" s="18" t="s">
        <v>30</v>
      </c>
      <c r="F2" s="17"/>
      <c r="G2" s="17"/>
      <c r="H2" s="17"/>
      <c r="I2" s="17"/>
    </row>
    <row r="3" spans="1:9">
      <c r="A3" s="4" t="s">
        <v>1</v>
      </c>
      <c r="B3" s="12" t="s">
        <v>2</v>
      </c>
      <c r="C3" s="12" t="s">
        <v>3</v>
      </c>
      <c r="D3" s="13" t="s">
        <v>4</v>
      </c>
      <c r="E3" s="13" t="s">
        <v>5</v>
      </c>
      <c r="F3" s="12" t="s">
        <v>6</v>
      </c>
      <c r="G3" s="14" t="s">
        <v>31</v>
      </c>
      <c r="H3" s="15" t="s">
        <v>7</v>
      </c>
      <c r="I3" s="15" t="s">
        <v>8</v>
      </c>
    </row>
    <row r="4" spans="1:9">
      <c r="A4" s="6">
        <v>6159826</v>
      </c>
      <c r="B4" s="39" t="s">
        <v>9</v>
      </c>
      <c r="C4" s="7">
        <v>9</v>
      </c>
      <c r="D4" s="8"/>
      <c r="E4" s="8"/>
      <c r="F4" s="5">
        <f>D4/C4</f>
        <v>0</v>
      </c>
      <c r="G4" s="9">
        <v>0.125</v>
      </c>
      <c r="H4" s="5">
        <f>G4*D4</f>
        <v>0</v>
      </c>
      <c r="I4" s="5"/>
    </row>
    <row r="5" spans="1:9">
      <c r="A5" s="10">
        <v>3350098</v>
      </c>
      <c r="B5" s="39" t="s">
        <v>10</v>
      </c>
      <c r="C5" s="7">
        <v>12</v>
      </c>
      <c r="D5" s="8"/>
      <c r="E5" s="8"/>
      <c r="F5" s="5">
        <f>D5/C5</f>
        <v>0</v>
      </c>
      <c r="G5" s="9">
        <v>0.2</v>
      </c>
      <c r="H5" s="5">
        <f>G5*D5</f>
        <v>0</v>
      </c>
      <c r="I5" s="5"/>
    </row>
    <row r="6" spans="1:9">
      <c r="A6" s="6">
        <v>2700004</v>
      </c>
      <c r="B6" s="39" t="s">
        <v>11</v>
      </c>
      <c r="C6" s="7">
        <v>8</v>
      </c>
      <c r="D6" s="8"/>
      <c r="E6" s="8">
        <v>120</v>
      </c>
      <c r="F6" s="5">
        <f>E6/20</f>
        <v>6</v>
      </c>
      <c r="G6" s="5">
        <v>2.5</v>
      </c>
      <c r="H6" s="5">
        <f>E6</f>
        <v>120</v>
      </c>
      <c r="I6" s="5" t="s">
        <v>28</v>
      </c>
    </row>
    <row r="7" spans="1:9">
      <c r="A7" s="6">
        <v>6159796</v>
      </c>
      <c r="B7" s="39" t="s">
        <v>12</v>
      </c>
      <c r="C7" s="7">
        <v>9</v>
      </c>
      <c r="D7" s="8"/>
      <c r="E7" s="8"/>
      <c r="F7" s="5">
        <f>D7/C7</f>
        <v>0</v>
      </c>
      <c r="G7" s="9">
        <v>0.125</v>
      </c>
      <c r="H7" s="5">
        <f>G7*D7</f>
        <v>0</v>
      </c>
      <c r="I7" s="5"/>
    </row>
    <row r="8" spans="1:9">
      <c r="A8" s="10">
        <v>3350104</v>
      </c>
      <c r="B8" s="39" t="s">
        <v>13</v>
      </c>
      <c r="C8" s="7">
        <v>12</v>
      </c>
      <c r="D8" s="8">
        <v>156</v>
      </c>
      <c r="E8" s="8"/>
      <c r="F8" s="5">
        <f>D8/C8</f>
        <v>13</v>
      </c>
      <c r="G8" s="9">
        <v>0.2</v>
      </c>
      <c r="H8" s="5">
        <f>G8*D8</f>
        <v>31.200000000000003</v>
      </c>
      <c r="I8" s="5"/>
    </row>
    <row r="9" spans="1:9">
      <c r="A9" s="19">
        <v>2700002</v>
      </c>
      <c r="B9" s="40" t="s">
        <v>14</v>
      </c>
      <c r="C9" s="20">
        <v>8</v>
      </c>
      <c r="D9" s="21"/>
      <c r="E9" s="21">
        <v>80</v>
      </c>
      <c r="F9" s="22">
        <f>E9/20</f>
        <v>4</v>
      </c>
      <c r="G9" s="22">
        <v>2.5</v>
      </c>
      <c r="H9" s="22">
        <f>E9</f>
        <v>80</v>
      </c>
      <c r="I9" s="22" t="s">
        <v>28</v>
      </c>
    </row>
    <row r="10" spans="1:9">
      <c r="A10" s="38">
        <v>5521103</v>
      </c>
      <c r="B10" s="41" t="s">
        <v>55</v>
      </c>
      <c r="C10" s="27">
        <v>9</v>
      </c>
      <c r="D10" s="28"/>
      <c r="E10" s="28"/>
      <c r="F10" s="29">
        <f>D10/C10</f>
        <v>0</v>
      </c>
      <c r="G10" s="30">
        <v>0.125</v>
      </c>
      <c r="H10" s="29">
        <f>G10*D10</f>
        <v>0</v>
      </c>
      <c r="I10" s="29"/>
    </row>
    <row r="11" spans="1:9">
      <c r="A11" s="31">
        <v>3350111</v>
      </c>
      <c r="B11" s="32" t="s">
        <v>15</v>
      </c>
      <c r="C11" s="27">
        <v>12</v>
      </c>
      <c r="D11" s="28">
        <v>120</v>
      </c>
      <c r="E11" s="28"/>
      <c r="F11" s="29">
        <f>D11/C11</f>
        <v>10</v>
      </c>
      <c r="G11" s="30">
        <v>0.2</v>
      </c>
      <c r="H11" s="29">
        <f>G11*D11</f>
        <v>24</v>
      </c>
      <c r="I11" s="29"/>
    </row>
    <row r="12" spans="1:9">
      <c r="A12" s="25">
        <v>2700005</v>
      </c>
      <c r="B12" s="32" t="s">
        <v>16</v>
      </c>
      <c r="C12" s="27">
        <v>8</v>
      </c>
      <c r="D12" s="28"/>
      <c r="E12" s="28"/>
      <c r="F12" s="29">
        <f>E12/20</f>
        <v>0</v>
      </c>
      <c r="G12" s="29">
        <v>2.5</v>
      </c>
      <c r="H12" s="29">
        <f>E12</f>
        <v>0</v>
      </c>
      <c r="I12" s="29" t="s">
        <v>28</v>
      </c>
    </row>
    <row r="13" spans="1:9">
      <c r="A13" s="25">
        <v>6159833</v>
      </c>
      <c r="B13" s="32" t="s">
        <v>17</v>
      </c>
      <c r="C13" s="27">
        <v>9</v>
      </c>
      <c r="D13" s="28"/>
      <c r="E13" s="28"/>
      <c r="F13" s="29">
        <f>D13/C13</f>
        <v>0</v>
      </c>
      <c r="G13" s="30">
        <v>0.125</v>
      </c>
      <c r="H13" s="29">
        <f>G13*D13</f>
        <v>0</v>
      </c>
      <c r="I13" s="29"/>
    </row>
    <row r="14" spans="1:9">
      <c r="A14" s="31">
        <v>3350128</v>
      </c>
      <c r="B14" s="32" t="s">
        <v>18</v>
      </c>
      <c r="C14" s="27">
        <v>12</v>
      </c>
      <c r="D14" s="28"/>
      <c r="E14" s="28"/>
      <c r="F14" s="29">
        <f>D14/C14</f>
        <v>0</v>
      </c>
      <c r="G14" s="30">
        <v>0.2</v>
      </c>
      <c r="H14" s="29">
        <f>G14*D14</f>
        <v>0</v>
      </c>
      <c r="I14" s="29"/>
    </row>
    <row r="15" spans="1:9">
      <c r="A15" s="25">
        <v>2700001</v>
      </c>
      <c r="B15" s="32" t="s">
        <v>19</v>
      </c>
      <c r="C15" s="27">
        <v>8</v>
      </c>
      <c r="D15" s="28"/>
      <c r="E15" s="28"/>
      <c r="F15" s="29">
        <f>E15/20</f>
        <v>0</v>
      </c>
      <c r="G15" s="29">
        <v>2.5</v>
      </c>
      <c r="H15" s="29">
        <f>E15</f>
        <v>0</v>
      </c>
      <c r="I15" s="29" t="s">
        <v>28</v>
      </c>
    </row>
    <row r="16" spans="1:9">
      <c r="A16" s="25">
        <v>6159819</v>
      </c>
      <c r="B16" s="32" t="s">
        <v>20</v>
      </c>
      <c r="C16" s="27">
        <v>9</v>
      </c>
      <c r="D16" s="28"/>
      <c r="E16" s="28"/>
      <c r="F16" s="29">
        <f>D16/C16</f>
        <v>0</v>
      </c>
      <c r="G16" s="30">
        <v>0.125</v>
      </c>
      <c r="H16" s="29">
        <f>G16*D16</f>
        <v>0</v>
      </c>
      <c r="I16" s="29"/>
    </row>
    <row r="17" spans="1:9">
      <c r="A17" s="25">
        <v>99876543</v>
      </c>
      <c r="B17" s="32" t="s">
        <v>21</v>
      </c>
      <c r="C17" s="27">
        <v>12</v>
      </c>
      <c r="D17" s="28"/>
      <c r="E17" s="28"/>
      <c r="F17" s="29">
        <f>D17/C17</f>
        <v>0</v>
      </c>
      <c r="G17" s="30">
        <v>0.2</v>
      </c>
      <c r="H17" s="29">
        <f>G17*D17</f>
        <v>0</v>
      </c>
      <c r="I17" s="29"/>
    </row>
    <row r="18" spans="1:9">
      <c r="A18" s="25">
        <v>6159802</v>
      </c>
      <c r="B18" s="32" t="s">
        <v>22</v>
      </c>
      <c r="C18" s="33">
        <v>9</v>
      </c>
      <c r="D18" s="28"/>
      <c r="E18" s="28"/>
      <c r="F18" s="29">
        <f>D18/C18</f>
        <v>0</v>
      </c>
      <c r="G18" s="30">
        <v>0.125</v>
      </c>
      <c r="H18" s="29">
        <f>G18*D18</f>
        <v>0</v>
      </c>
      <c r="I18" s="29"/>
    </row>
    <row r="19" spans="1:9">
      <c r="A19" s="25">
        <v>99876550</v>
      </c>
      <c r="B19" s="32" t="s">
        <v>23</v>
      </c>
      <c r="C19" s="33">
        <v>12</v>
      </c>
      <c r="D19" s="28"/>
      <c r="E19" s="28"/>
      <c r="F19" s="29">
        <f>D19/C19</f>
        <v>0</v>
      </c>
      <c r="G19" s="30">
        <v>0.2</v>
      </c>
      <c r="H19" s="29">
        <f>G19*D19</f>
        <v>0</v>
      </c>
      <c r="I19" s="29"/>
    </row>
    <row r="20" spans="1:9">
      <c r="A20" s="25">
        <v>6159949</v>
      </c>
      <c r="B20" s="32" t="s">
        <v>24</v>
      </c>
      <c r="C20" s="27">
        <v>2</v>
      </c>
      <c r="D20" s="28"/>
      <c r="E20" s="28"/>
      <c r="F20" s="29">
        <f>E20/7</f>
        <v>0</v>
      </c>
      <c r="G20" s="30">
        <v>3.5</v>
      </c>
      <c r="H20" s="29">
        <f>E20</f>
        <v>0</v>
      </c>
      <c r="I20" s="29" t="s">
        <v>25</v>
      </c>
    </row>
    <row r="21" spans="1:9">
      <c r="A21" s="25">
        <v>6159901</v>
      </c>
      <c r="B21" s="32" t="s">
        <v>26</v>
      </c>
      <c r="C21" s="27">
        <v>2</v>
      </c>
      <c r="D21" s="28"/>
      <c r="E21" s="28">
        <v>42</v>
      </c>
      <c r="F21" s="29">
        <f>E21/7</f>
        <v>6</v>
      </c>
      <c r="G21" s="30">
        <v>3.5</v>
      </c>
      <c r="H21" s="29">
        <f>E21</f>
        <v>42</v>
      </c>
      <c r="I21" s="29" t="s">
        <v>25</v>
      </c>
    </row>
    <row r="22" spans="1:9">
      <c r="A22" s="25">
        <v>99876321</v>
      </c>
      <c r="B22" s="42" t="s">
        <v>34</v>
      </c>
      <c r="C22" s="27">
        <v>12</v>
      </c>
      <c r="D22" s="28"/>
      <c r="E22" s="28"/>
      <c r="F22" s="29">
        <f>D22/C22</f>
        <v>0</v>
      </c>
      <c r="G22" s="30">
        <v>0.18</v>
      </c>
      <c r="H22" s="29">
        <f>G22*D22</f>
        <v>0</v>
      </c>
      <c r="I22" s="17"/>
    </row>
    <row r="23" spans="1:9">
      <c r="A23" s="25">
        <v>99876352</v>
      </c>
      <c r="B23" s="42" t="s">
        <v>33</v>
      </c>
      <c r="C23" s="27">
        <v>12</v>
      </c>
      <c r="D23" s="28"/>
      <c r="E23" s="28"/>
      <c r="F23" s="29">
        <f>D23/C23</f>
        <v>0</v>
      </c>
      <c r="G23" s="30">
        <v>0.18</v>
      </c>
      <c r="H23" s="29">
        <f>G23*D23</f>
        <v>0</v>
      </c>
      <c r="I23" s="29"/>
    </row>
    <row r="24" spans="1:9">
      <c r="A24" s="25">
        <v>783798</v>
      </c>
      <c r="B24" s="32" t="s">
        <v>47</v>
      </c>
      <c r="C24" s="34">
        <v>18</v>
      </c>
      <c r="D24" s="28"/>
      <c r="E24" s="28"/>
      <c r="F24" s="29">
        <f>D24/C24</f>
        <v>0</v>
      </c>
      <c r="G24" s="26">
        <v>0.2</v>
      </c>
      <c r="H24" s="29">
        <f>G24*D24</f>
        <v>0</v>
      </c>
      <c r="I24" s="35"/>
    </row>
    <row r="25" spans="1:9">
      <c r="A25" s="25">
        <v>783811</v>
      </c>
      <c r="B25" s="32" t="s">
        <v>49</v>
      </c>
      <c r="C25" s="34">
        <v>4</v>
      </c>
      <c r="D25" s="28"/>
      <c r="E25" s="28">
        <v>440</v>
      </c>
      <c r="F25" s="29">
        <f>E25/20</f>
        <v>22</v>
      </c>
      <c r="G25" s="26">
        <v>5</v>
      </c>
      <c r="H25" s="29">
        <f>E25</f>
        <v>440</v>
      </c>
      <c r="I25" s="5" t="s">
        <v>51</v>
      </c>
    </row>
    <row r="26" spans="1:9">
      <c r="A26" s="25">
        <v>783804</v>
      </c>
      <c r="B26" s="32" t="s">
        <v>48</v>
      </c>
      <c r="C26" s="34">
        <v>18</v>
      </c>
      <c r="D26" s="28"/>
      <c r="E26" s="28"/>
      <c r="F26" s="29">
        <f>D26/C26</f>
        <v>0</v>
      </c>
      <c r="G26" s="26">
        <v>0.2</v>
      </c>
      <c r="H26" s="29">
        <f>G26*D26</f>
        <v>0</v>
      </c>
      <c r="I26" s="35"/>
    </row>
    <row r="27" spans="1:9">
      <c r="A27" s="25">
        <v>783828</v>
      </c>
      <c r="B27" s="32" t="s">
        <v>50</v>
      </c>
      <c r="C27" s="34">
        <v>4</v>
      </c>
      <c r="D27" s="28"/>
      <c r="E27" s="28">
        <v>700</v>
      </c>
      <c r="F27" s="29">
        <f>E27/20</f>
        <v>35</v>
      </c>
      <c r="G27" s="26">
        <v>5</v>
      </c>
      <c r="H27" s="29">
        <f>E27</f>
        <v>700</v>
      </c>
      <c r="I27" s="5" t="s">
        <v>51</v>
      </c>
    </row>
    <row r="28" spans="1:9">
      <c r="A28" s="25">
        <v>9877786</v>
      </c>
      <c r="B28" s="32" t="s">
        <v>41</v>
      </c>
      <c r="C28" s="34">
        <v>4</v>
      </c>
      <c r="D28" s="36"/>
      <c r="E28" s="36"/>
      <c r="F28" s="35">
        <f>E28/12</f>
        <v>0</v>
      </c>
      <c r="G28" s="26">
        <v>3</v>
      </c>
      <c r="H28" s="35">
        <f>E28</f>
        <v>0</v>
      </c>
      <c r="I28" s="35" t="s">
        <v>42</v>
      </c>
    </row>
    <row r="29" spans="1:9">
      <c r="A29" s="25">
        <v>9877076</v>
      </c>
      <c r="B29" s="43" t="s">
        <v>27</v>
      </c>
      <c r="C29" s="34">
        <v>8</v>
      </c>
      <c r="D29" s="36">
        <v>168</v>
      </c>
      <c r="E29" s="36"/>
      <c r="F29" s="35">
        <f>D29/C29</f>
        <v>21</v>
      </c>
      <c r="G29" s="26">
        <v>0.19</v>
      </c>
      <c r="H29" s="29">
        <f>G29*D29</f>
        <v>31.92</v>
      </c>
      <c r="I29" s="35"/>
    </row>
    <row r="30" spans="1:9">
      <c r="A30" s="25">
        <v>8444194</v>
      </c>
      <c r="B30" s="43" t="s">
        <v>57</v>
      </c>
      <c r="C30" s="34">
        <v>6</v>
      </c>
      <c r="D30" s="36"/>
      <c r="E30" s="36"/>
      <c r="F30" s="35">
        <f>D30/C30</f>
        <v>0</v>
      </c>
      <c r="G30" s="26">
        <v>0.1</v>
      </c>
      <c r="H30" s="29">
        <f>G30*D30</f>
        <v>0</v>
      </c>
      <c r="I30" s="35"/>
    </row>
    <row r="31" spans="1:9">
      <c r="A31" s="25">
        <v>8444187</v>
      </c>
      <c r="B31" s="43" t="s">
        <v>37</v>
      </c>
      <c r="C31" s="34">
        <v>6</v>
      </c>
      <c r="D31" s="36"/>
      <c r="E31" s="36"/>
      <c r="F31" s="35">
        <f>D31/C31</f>
        <v>0</v>
      </c>
      <c r="G31" s="26">
        <v>0.1</v>
      </c>
      <c r="H31" s="29">
        <f>G31*D31</f>
        <v>0</v>
      </c>
      <c r="I31" s="35"/>
    </row>
    <row r="32" spans="1:9">
      <c r="A32" s="25">
        <v>8444163</v>
      </c>
      <c r="B32" s="43" t="s">
        <v>36</v>
      </c>
      <c r="C32" s="34">
        <v>8</v>
      </c>
      <c r="D32" s="36"/>
      <c r="E32" s="36"/>
      <c r="F32" s="35">
        <f>D32/C32</f>
        <v>0</v>
      </c>
      <c r="G32" s="26">
        <v>0.1</v>
      </c>
      <c r="H32" s="29">
        <f>G32*D32</f>
        <v>0</v>
      </c>
      <c r="I32" s="35"/>
    </row>
    <row r="33" spans="1:9">
      <c r="A33" s="25">
        <v>8444170</v>
      </c>
      <c r="B33" s="43" t="s">
        <v>38</v>
      </c>
      <c r="C33" s="34">
        <v>8</v>
      </c>
      <c r="D33" s="36"/>
      <c r="E33" s="36"/>
      <c r="F33" s="35">
        <f>D33/C33</f>
        <v>0</v>
      </c>
      <c r="G33" s="26">
        <v>0.1</v>
      </c>
      <c r="H33" s="29">
        <f>G33*D33</f>
        <v>0</v>
      </c>
      <c r="I33" s="35"/>
    </row>
    <row r="34" spans="1:9">
      <c r="A34" s="25">
        <v>9988377</v>
      </c>
      <c r="B34" s="43" t="s">
        <v>54</v>
      </c>
      <c r="C34" s="34">
        <v>16</v>
      </c>
      <c r="D34" s="36"/>
      <c r="E34" s="36"/>
      <c r="F34" s="35">
        <f>D34/C34</f>
        <v>0</v>
      </c>
      <c r="G34" s="26">
        <v>0.14000000000000001</v>
      </c>
      <c r="H34" s="29">
        <f>G34*D34</f>
        <v>0</v>
      </c>
      <c r="I34" s="35"/>
    </row>
    <row r="35" spans="1:9">
      <c r="A35" s="25">
        <v>9988391</v>
      </c>
      <c r="B35" s="43" t="s">
        <v>44</v>
      </c>
      <c r="C35" s="34">
        <v>16</v>
      </c>
      <c r="D35" s="36">
        <v>96</v>
      </c>
      <c r="E35" s="36"/>
      <c r="F35" s="35">
        <f>D35/C35</f>
        <v>6</v>
      </c>
      <c r="G35" s="26">
        <v>0.14000000000000001</v>
      </c>
      <c r="H35" s="29">
        <f>G35*D35</f>
        <v>13.440000000000001</v>
      </c>
      <c r="I35" s="35"/>
    </row>
    <row r="36" spans="1:9">
      <c r="A36" s="25">
        <v>5034819</v>
      </c>
      <c r="B36" s="43" t="s">
        <v>39</v>
      </c>
      <c r="C36" s="34">
        <v>6</v>
      </c>
      <c r="D36" s="36">
        <v>54</v>
      </c>
      <c r="E36" s="36"/>
      <c r="F36" s="35">
        <f>D36/C36</f>
        <v>9</v>
      </c>
      <c r="G36" s="26">
        <v>0.18</v>
      </c>
      <c r="H36" s="29">
        <f>G36*D36</f>
        <v>9.7199999999999989</v>
      </c>
      <c r="I36" s="35"/>
    </row>
    <row r="37" spans="1:9">
      <c r="A37" s="25">
        <v>5034864</v>
      </c>
      <c r="B37" s="43" t="s">
        <v>40</v>
      </c>
      <c r="C37" s="34">
        <v>6</v>
      </c>
      <c r="D37" s="36"/>
      <c r="E37" s="36"/>
      <c r="F37" s="35">
        <f>D37/C37</f>
        <v>0</v>
      </c>
      <c r="G37" s="26">
        <v>0.18</v>
      </c>
      <c r="H37" s="29">
        <f>G37*D37</f>
        <v>0</v>
      </c>
      <c r="I37" s="35"/>
    </row>
    <row r="38" spans="1:9">
      <c r="A38" s="37">
        <v>5037308</v>
      </c>
      <c r="B38" s="44" t="s">
        <v>45</v>
      </c>
      <c r="C38" s="34">
        <v>3</v>
      </c>
      <c r="D38" s="36"/>
      <c r="E38" s="36"/>
      <c r="F38" s="29">
        <f>E38/13.5</f>
        <v>0</v>
      </c>
      <c r="G38" s="26">
        <v>4.5</v>
      </c>
      <c r="H38" s="29">
        <f>G38*D38</f>
        <v>0</v>
      </c>
      <c r="I38" s="35" t="s">
        <v>46</v>
      </c>
    </row>
    <row r="39" spans="1:9">
      <c r="A39" s="37">
        <v>2981244</v>
      </c>
      <c r="B39" s="44" t="s">
        <v>56</v>
      </c>
      <c r="C39" s="34">
        <v>6</v>
      </c>
      <c r="D39" s="36"/>
      <c r="E39" s="36"/>
      <c r="F39" s="29">
        <f>E39/7.8</f>
        <v>0</v>
      </c>
      <c r="G39" s="26">
        <v>1.5</v>
      </c>
      <c r="H39" s="29">
        <f>G39*D39</f>
        <v>0</v>
      </c>
      <c r="I39" s="35" t="s">
        <v>43</v>
      </c>
    </row>
    <row r="40" spans="1:9">
      <c r="A40" s="37">
        <v>3402729</v>
      </c>
      <c r="B40" s="44" t="s">
        <v>52</v>
      </c>
      <c r="C40" s="34">
        <v>12</v>
      </c>
      <c r="D40" s="36"/>
      <c r="E40" s="36"/>
      <c r="F40" s="35">
        <f>D40/C40</f>
        <v>0</v>
      </c>
      <c r="G40" s="26">
        <v>0.09</v>
      </c>
      <c r="H40" s="29">
        <f>G40*D40</f>
        <v>0</v>
      </c>
      <c r="I40" s="35"/>
    </row>
    <row r="41" spans="1:9">
      <c r="A41" s="37">
        <v>3402712</v>
      </c>
      <c r="B41" s="44" t="s">
        <v>53</v>
      </c>
      <c r="C41" s="34">
        <v>12</v>
      </c>
      <c r="D41" s="36"/>
      <c r="E41" s="36"/>
      <c r="F41" s="35">
        <f>D41/C41</f>
        <v>0</v>
      </c>
      <c r="G41" s="26">
        <v>0.2</v>
      </c>
      <c r="H41" s="29">
        <f>G41*D41</f>
        <v>0</v>
      </c>
      <c r="I41" s="35"/>
    </row>
    <row r="42" spans="1:9">
      <c r="A42" s="37">
        <v>8785198</v>
      </c>
      <c r="B42" s="44" t="s">
        <v>58</v>
      </c>
      <c r="C42" s="34">
        <v>5</v>
      </c>
      <c r="D42" s="36"/>
      <c r="E42" s="36"/>
      <c r="F42" s="29">
        <f>E42/16.5</f>
        <v>0</v>
      </c>
      <c r="G42" s="26">
        <v>3.2</v>
      </c>
      <c r="H42" s="29">
        <f>G42*D42</f>
        <v>0</v>
      </c>
      <c r="I42" s="35" t="s">
        <v>61</v>
      </c>
    </row>
    <row r="43" spans="1:9">
      <c r="A43" s="37">
        <v>8785211</v>
      </c>
      <c r="B43" s="44" t="s">
        <v>59</v>
      </c>
      <c r="C43" s="34">
        <v>5</v>
      </c>
      <c r="D43" s="36"/>
      <c r="E43" s="36"/>
      <c r="F43" s="29">
        <f>E43/16.5</f>
        <v>0</v>
      </c>
      <c r="G43" s="26">
        <v>3.2</v>
      </c>
      <c r="H43" s="29">
        <f>G43*D43</f>
        <v>0</v>
      </c>
      <c r="I43" s="35" t="s">
        <v>61</v>
      </c>
    </row>
    <row r="44" spans="1:9">
      <c r="A44" s="37">
        <v>8785228</v>
      </c>
      <c r="B44" s="44" t="s">
        <v>60</v>
      </c>
      <c r="C44" s="34">
        <v>5</v>
      </c>
      <c r="D44" s="36"/>
      <c r="E44" s="36"/>
      <c r="F44" s="29">
        <f>E44/16.5</f>
        <v>0</v>
      </c>
      <c r="G44" s="26">
        <v>3.2</v>
      </c>
      <c r="H44" s="29">
        <f>G44*D44</f>
        <v>0</v>
      </c>
      <c r="I44" s="35" t="s">
        <v>61</v>
      </c>
    </row>
    <row r="45" spans="1:9">
      <c r="B45" s="23" t="s">
        <v>32</v>
      </c>
      <c r="H45" s="24">
        <f>SUM(H4:H44)</f>
        <v>1492.2800000000002</v>
      </c>
    </row>
  </sheetData>
  <autoFilter ref="A1:I45" xr:uid="{4EA2D5F0-E758-4808-82C3-165074EEC23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2024-02-26T12:38:21Z</dcterms:modified>
</cp:coreProperties>
</file>