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Симф Ост\"/>
    </mc:Choice>
  </mc:AlternateContent>
  <xr:revisionPtr revIDLastSave="0" documentId="13_ncr:1_{05597812-3CE5-4B66-85C8-6392534EB5D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9" i="1"/>
  <c r="AD40" i="1"/>
  <c r="AD41" i="1"/>
  <c r="AD42" i="1"/>
  <c r="AD43" i="1"/>
  <c r="AD44" i="1"/>
  <c r="AD45" i="1"/>
  <c r="AD46" i="1"/>
  <c r="AD47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U12" i="1"/>
  <c r="U14" i="1"/>
  <c r="U20" i="1"/>
  <c r="U22" i="1"/>
  <c r="U2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U8" i="1" s="1"/>
  <c r="K9" i="1"/>
  <c r="U9" i="1" s="1"/>
  <c r="K10" i="1"/>
  <c r="U10" i="1" s="1"/>
  <c r="K11" i="1"/>
  <c r="K12" i="1"/>
  <c r="K13" i="1"/>
  <c r="U13" i="1" s="1"/>
  <c r="K14" i="1"/>
  <c r="K15" i="1"/>
  <c r="K16" i="1"/>
  <c r="U16" i="1" s="1"/>
  <c r="K17" i="1"/>
  <c r="U17" i="1" s="1"/>
  <c r="K18" i="1"/>
  <c r="U18" i="1" s="1"/>
  <c r="K19" i="1"/>
  <c r="K20" i="1"/>
  <c r="K21" i="1"/>
  <c r="U21" i="1" s="1"/>
  <c r="K22" i="1"/>
  <c r="K23" i="1"/>
  <c r="K24" i="1"/>
  <c r="U24" i="1" s="1"/>
  <c r="K25" i="1"/>
  <c r="U25" i="1" s="1"/>
  <c r="K26" i="1"/>
  <c r="U26" i="1" s="1"/>
  <c r="K27" i="1"/>
  <c r="K29" i="1"/>
  <c r="U29" i="1" s="1"/>
  <c r="K30" i="1"/>
  <c r="U30" i="1" s="1"/>
  <c r="K31" i="1"/>
  <c r="K32" i="1"/>
  <c r="U32" i="1" s="1"/>
  <c r="K33" i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U33" i="1" s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J8" i="1"/>
  <c r="J10" i="1"/>
  <c r="J12" i="1"/>
  <c r="J14" i="1"/>
  <c r="J16" i="1"/>
  <c r="J18" i="1"/>
  <c r="J20" i="1"/>
  <c r="J22" i="1"/>
  <c r="J24" i="1"/>
  <c r="J26" i="1"/>
  <c r="J28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I6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7" i="1"/>
  <c r="AE7" i="1" s="1"/>
  <c r="E6" i="1"/>
  <c r="F6" i="1"/>
  <c r="J7" i="1" l="1"/>
  <c r="U34" i="1"/>
  <c r="V34" i="1"/>
  <c r="V33" i="1"/>
  <c r="T6" i="1"/>
  <c r="U31" i="1"/>
  <c r="U27" i="1"/>
  <c r="U23" i="1"/>
  <c r="U19" i="1"/>
  <c r="U15" i="1"/>
  <c r="U11" i="1"/>
  <c r="AE6" i="1"/>
  <c r="AB6" i="1"/>
  <c r="AA6" i="1"/>
  <c r="Z6" i="1"/>
  <c r="Y6" i="1"/>
  <c r="L6" i="1"/>
  <c r="K6" i="1"/>
  <c r="S6" i="1"/>
  <c r="J6" i="1"/>
</calcChain>
</file>

<file path=xl/sharedStrings.xml><?xml version="1.0" encoding="utf-8"?>
<sst xmlns="http://schemas.openxmlformats.org/spreadsheetml/2006/main" count="219" uniqueCount="119">
  <si>
    <t>Период: 20.02.2024 - 27.02.2024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</si>
  <si>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</si>
  <si>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</si>
  <si>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</si>
  <si>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</si>
  <si>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</si>
  <si>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</si>
  <si>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</si>
  <si>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</si>
  <si>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</si>
  <si>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</si>
  <si>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</si>
  <si>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</si>
  <si>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</si>
  <si>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</si>
  <si>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</si>
  <si>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</si>
  <si>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</si>
  <si>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</si>
  <si>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</si>
  <si>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</si>
  <si>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</si>
  <si>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</si>
  <si>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</si>
  <si>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</si>
  <si>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</si>
  <si>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</si>
  <si>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</si>
  <si>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</si>
  <si>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</si>
  <si>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</si>
  <si>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</si>
  <si>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</si>
  <si>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</si>
  <si>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</si>
  <si>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</si>
  <si>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</si>
  <si>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</si>
  <si>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</si>
  <si>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</si>
  <si>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</si>
  <si>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</si>
  <si>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</si>
  <si>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</si>
  <si>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</si>
  <si>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</si>
  <si>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</si>
  <si>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</si>
  <si>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</si>
  <si>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</si>
  <si>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</si>
  <si>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</si>
  <si>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</si>
  <si>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</si>
  <si>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</si>
  <si>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</si>
  <si>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</si>
  <si>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</si>
  <si>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</si>
  <si>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</si>
  <si>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</si>
  <si>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</si>
  <si>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</si>
  <si>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</si>
  <si>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</si>
  <si>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</si>
  <si>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</si>
  <si>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</si>
  <si>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</si>
  <si>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</si>
  <si>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</si>
  <si>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</si>
  <si>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</si>
  <si>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</si>
  <si>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</si>
  <si>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</si>
  <si>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</si>
  <si>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</si>
  <si>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</si>
  <si>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</si>
  <si>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</si>
  <si>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</si>
  <si>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</si>
  <si>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</si>
  <si>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</si>
  <si>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</si>
  <si>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</si>
  <si>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</si>
  <si>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</si>
  <si>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5976 МОЛОЧНЫЕ ТРАДИЦ. сос п/о в/у 1/350_45с  ОСТАНКИНО</t>
  </si>
  <si>
    <t>6309 ФИЛЕЙНАЯ Папа может вар п/о_Ашан  ОСТАНКИНО</t>
  </si>
  <si>
    <t>6758 СЕРВЕЛАТ КОПЧЕНЫЙ п/к в/у 0,31 кг 8 шт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</si>
  <si>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</si>
  <si>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</si>
  <si>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</si>
  <si>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</si>
  <si>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</si>
  <si>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</si>
  <si>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</si>
  <si>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</si>
  <si>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</si>
  <si>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</si>
  <si>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</si>
  <si>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</si>
  <si>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</si>
  <si>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</si>
  <si>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</si>
  <si>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</si>
  <si>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28,02,</t>
  </si>
  <si>
    <t>29,02,</t>
  </si>
  <si>
    <t>01,03,</t>
  </si>
  <si>
    <t>03,03,</t>
  </si>
  <si>
    <t>09,02,</t>
  </si>
  <si>
    <t>16,02,</t>
  </si>
  <si>
    <t>23,02,</t>
  </si>
  <si>
    <t>27,02,</t>
  </si>
  <si>
    <t>6,2т</t>
  </si>
  <si>
    <t>8д</t>
  </si>
  <si>
    <t>не зак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</si>
</sst>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16.02.2024 - 23.02.2024</v>
          </cell>
        </row>
        <row r="3">
          <cell r="Q3" t="str">
            <v>7д</v>
          </cell>
          <cell r="R3" t="str">
            <v>9д</v>
          </cell>
          <cell r="T3" t="str">
            <v>10д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25,02,</v>
          </cell>
          <cell r="L5" t="str">
            <v>27,02г</v>
          </cell>
          <cell r="M5" t="str">
            <v>27,02,</v>
          </cell>
          <cell r="Q5" t="str">
            <v>28,02,</v>
          </cell>
          <cell r="R5" t="str">
            <v>29,02,</v>
          </cell>
          <cell r="T5" t="str">
            <v>01,03,</v>
          </cell>
          <cell r="Y5" t="str">
            <v>02,02,</v>
          </cell>
          <cell r="Z5" t="str">
            <v>09,02,</v>
          </cell>
          <cell r="AA5" t="str">
            <v>16,02,</v>
          </cell>
          <cell r="AB5" t="str">
            <v>23,02,</v>
          </cell>
        </row>
        <row r="6">
          <cell r="E6">
            <v>74595.546000000017</v>
          </cell>
          <cell r="F6">
            <v>62535.956000000006</v>
          </cell>
          <cell r="I6">
            <v>73811.686999999991</v>
          </cell>
          <cell r="J6">
            <v>783.85900000000015</v>
          </cell>
          <cell r="K6">
            <v>9510</v>
          </cell>
          <cell r="L6">
            <v>34470</v>
          </cell>
          <cell r="M6">
            <v>4650</v>
          </cell>
          <cell r="N6">
            <v>0</v>
          </cell>
          <cell r="O6">
            <v>0</v>
          </cell>
          <cell r="P6">
            <v>0</v>
          </cell>
          <cell r="Q6">
            <v>18330</v>
          </cell>
          <cell r="R6">
            <v>15600</v>
          </cell>
          <cell r="S6">
            <v>14919.109200000004</v>
          </cell>
          <cell r="T6">
            <v>16950</v>
          </cell>
          <cell r="W6">
            <v>0</v>
          </cell>
          <cell r="X6">
            <v>0</v>
          </cell>
          <cell r="Y6">
            <v>14339.168000000003</v>
          </cell>
          <cell r="Z6">
            <v>15770.266600000004</v>
          </cell>
          <cell r="AA6">
            <v>14491.645600000002</v>
          </cell>
          <cell r="AB6">
            <v>14765.628999999999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149</v>
          </cell>
          <cell r="D7">
            <v>212</v>
          </cell>
          <cell r="E7">
            <v>247</v>
          </cell>
          <cell r="F7">
            <v>107</v>
          </cell>
          <cell r="G7">
            <v>0.4</v>
          </cell>
          <cell r="H7">
            <v>60</v>
          </cell>
          <cell r="I7">
            <v>255</v>
          </cell>
          <cell r="J7">
            <v>-8</v>
          </cell>
          <cell r="K7">
            <v>160</v>
          </cell>
          <cell r="L7">
            <v>80</v>
          </cell>
          <cell r="M7">
            <v>0</v>
          </cell>
          <cell r="Q7">
            <v>40</v>
          </cell>
          <cell r="R7">
            <v>80</v>
          </cell>
          <cell r="S7">
            <v>49.4</v>
          </cell>
          <cell r="U7">
            <v>9.4534412955465594</v>
          </cell>
          <cell r="V7">
            <v>2.165991902834008</v>
          </cell>
          <cell r="Y7">
            <v>38.200000000000003</v>
          </cell>
          <cell r="Z7">
            <v>42.4</v>
          </cell>
          <cell r="AA7">
            <v>37.200000000000003</v>
          </cell>
          <cell r="AB7">
            <v>44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86.867999999999995</v>
          </cell>
          <cell r="D8">
            <v>182.119</v>
          </cell>
          <cell r="E8">
            <v>164.81</v>
          </cell>
          <cell r="F8">
            <v>101.19199999999999</v>
          </cell>
          <cell r="G8">
            <v>1</v>
          </cell>
          <cell r="H8" t="e">
            <v>#N/A</v>
          </cell>
          <cell r="I8">
            <v>169.5</v>
          </cell>
          <cell r="J8">
            <v>-4.6899999999999977</v>
          </cell>
          <cell r="K8">
            <v>80</v>
          </cell>
          <cell r="L8">
            <v>40</v>
          </cell>
          <cell r="M8">
            <v>0</v>
          </cell>
          <cell r="Q8">
            <v>40</v>
          </cell>
          <cell r="R8">
            <v>50</v>
          </cell>
          <cell r="S8">
            <v>32.962000000000003</v>
          </cell>
          <cell r="U8">
            <v>9.4409319822826276</v>
          </cell>
          <cell r="V8">
            <v>3.0699593471269941</v>
          </cell>
          <cell r="Y8">
            <v>26.698399999999999</v>
          </cell>
          <cell r="Z8">
            <v>31.228400000000001</v>
          </cell>
          <cell r="AA8">
            <v>29.8154</v>
          </cell>
          <cell r="AB8">
            <v>27.747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884.16899999999998</v>
          </cell>
          <cell r="D9">
            <v>1943.924</v>
          </cell>
          <cell r="E9">
            <v>1540.6489999999999</v>
          </cell>
          <cell r="F9">
            <v>1262.644</v>
          </cell>
          <cell r="G9">
            <v>1</v>
          </cell>
          <cell r="H9">
            <v>45</v>
          </cell>
          <cell r="I9">
            <v>1527.5</v>
          </cell>
          <cell r="J9">
            <v>13.148999999999887</v>
          </cell>
          <cell r="K9">
            <v>300</v>
          </cell>
          <cell r="L9">
            <v>1200</v>
          </cell>
          <cell r="M9">
            <v>500</v>
          </cell>
          <cell r="S9">
            <v>308.12979999999999</v>
          </cell>
          <cell r="T9">
            <v>200</v>
          </cell>
          <cell r="U9">
            <v>11.237614797400317</v>
          </cell>
          <cell r="V9">
            <v>4.0977665905731939</v>
          </cell>
          <cell r="Y9">
            <v>321.03000000000003</v>
          </cell>
          <cell r="Z9">
            <v>364.48760000000004</v>
          </cell>
          <cell r="AA9">
            <v>316.48200000000003</v>
          </cell>
          <cell r="AB9">
            <v>266.08300000000003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989.05499999999995</v>
          </cell>
          <cell r="D10">
            <v>2686.3820000000001</v>
          </cell>
          <cell r="E10">
            <v>2111.848</v>
          </cell>
          <cell r="F10">
            <v>1547.373</v>
          </cell>
          <cell r="G10">
            <v>1</v>
          </cell>
          <cell r="H10">
            <v>60</v>
          </cell>
          <cell r="I10">
            <v>2063.6999999999998</v>
          </cell>
          <cell r="J10">
            <v>48.148000000000138</v>
          </cell>
          <cell r="K10">
            <v>100</v>
          </cell>
          <cell r="L10">
            <v>2000</v>
          </cell>
          <cell r="M10">
            <v>500</v>
          </cell>
          <cell r="Q10">
            <v>500</v>
          </cell>
          <cell r="R10">
            <v>600</v>
          </cell>
          <cell r="S10">
            <v>422.36959999999999</v>
          </cell>
          <cell r="T10">
            <v>1100</v>
          </cell>
          <cell r="U10">
            <v>15.028006276966902</v>
          </cell>
          <cell r="V10">
            <v>3.6635520170012237</v>
          </cell>
          <cell r="Y10">
            <v>356.95680000000004</v>
          </cell>
          <cell r="Z10">
            <v>404.09280000000001</v>
          </cell>
          <cell r="AA10">
            <v>399.78059999999999</v>
          </cell>
          <cell r="AB10">
            <v>517.726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51.155999999999999</v>
          </cell>
          <cell r="D11">
            <v>30</v>
          </cell>
          <cell r="E11">
            <v>28.475999999999999</v>
          </cell>
          <cell r="F11">
            <v>52.68</v>
          </cell>
          <cell r="G11">
            <v>1</v>
          </cell>
          <cell r="H11">
            <v>120</v>
          </cell>
          <cell r="I11">
            <v>26.5</v>
          </cell>
          <cell r="J11">
            <v>1.9759999999999991</v>
          </cell>
          <cell r="K11">
            <v>0</v>
          </cell>
          <cell r="L11">
            <v>0</v>
          </cell>
          <cell r="M11">
            <v>0</v>
          </cell>
          <cell r="Q11">
            <v>50</v>
          </cell>
          <cell r="S11">
            <v>5.6951999999999998</v>
          </cell>
          <cell r="U11">
            <v>18.029217586739712</v>
          </cell>
          <cell r="V11">
            <v>9.2498946481247373</v>
          </cell>
          <cell r="Y11">
            <v>4.0229999999999997</v>
          </cell>
          <cell r="Z11">
            <v>6.6616</v>
          </cell>
          <cell r="AA11">
            <v>3.5188000000000001</v>
          </cell>
          <cell r="AB11">
            <v>3.0859999999999999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36.052999999999997</v>
          </cell>
          <cell r="D12">
            <v>173.41499999999999</v>
          </cell>
          <cell r="E12">
            <v>90.519000000000005</v>
          </cell>
          <cell r="F12">
            <v>112.2</v>
          </cell>
          <cell r="G12">
            <v>1</v>
          </cell>
          <cell r="H12">
            <v>60</v>
          </cell>
          <cell r="I12">
            <v>96.9</v>
          </cell>
          <cell r="J12">
            <v>-6.3810000000000002</v>
          </cell>
          <cell r="K12">
            <v>50</v>
          </cell>
          <cell r="L12">
            <v>50</v>
          </cell>
          <cell r="M12">
            <v>0</v>
          </cell>
          <cell r="S12">
            <v>18.1038</v>
          </cell>
          <cell r="U12">
            <v>11.721296081485654</v>
          </cell>
          <cell r="V12">
            <v>6.1975938753189936</v>
          </cell>
          <cell r="Y12">
            <v>25</v>
          </cell>
          <cell r="Z12">
            <v>19</v>
          </cell>
          <cell r="AA12">
            <v>21.9436</v>
          </cell>
          <cell r="AB12">
            <v>25.609000000000002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268.71699999999998</v>
          </cell>
          <cell r="D13">
            <v>569.37</v>
          </cell>
          <cell r="E13">
            <v>439.17399999999998</v>
          </cell>
          <cell r="F13">
            <v>388.07100000000003</v>
          </cell>
          <cell r="G13">
            <v>1</v>
          </cell>
          <cell r="H13">
            <v>60</v>
          </cell>
          <cell r="I13">
            <v>431.05</v>
          </cell>
          <cell r="J13">
            <v>8.1239999999999668</v>
          </cell>
          <cell r="K13">
            <v>100</v>
          </cell>
          <cell r="L13">
            <v>350</v>
          </cell>
          <cell r="M13">
            <v>0</v>
          </cell>
          <cell r="Q13">
            <v>100</v>
          </cell>
          <cell r="R13">
            <v>100</v>
          </cell>
          <cell r="S13">
            <v>87.834800000000001</v>
          </cell>
          <cell r="T13">
            <v>200</v>
          </cell>
          <cell r="U13">
            <v>14.09544963955061</v>
          </cell>
          <cell r="V13">
            <v>4.4181918783898864</v>
          </cell>
          <cell r="Y13">
            <v>86.961800000000011</v>
          </cell>
          <cell r="Z13">
            <v>90.422799999999995</v>
          </cell>
          <cell r="AA13">
            <v>81.116799999999998</v>
          </cell>
          <cell r="AB13">
            <v>102.617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194</v>
          </cell>
          <cell r="D14">
            <v>605</v>
          </cell>
          <cell r="E14">
            <v>467</v>
          </cell>
          <cell r="F14">
            <v>324</v>
          </cell>
          <cell r="G14">
            <v>0.25</v>
          </cell>
          <cell r="H14">
            <v>120</v>
          </cell>
          <cell r="I14">
            <v>474</v>
          </cell>
          <cell r="J14">
            <v>-7</v>
          </cell>
          <cell r="K14">
            <v>120</v>
          </cell>
          <cell r="L14">
            <v>600</v>
          </cell>
          <cell r="M14">
            <v>0</v>
          </cell>
          <cell r="Q14">
            <v>600</v>
          </cell>
          <cell r="S14">
            <v>93.4</v>
          </cell>
          <cell r="U14">
            <v>17.601713062098501</v>
          </cell>
          <cell r="V14">
            <v>3.4689507494646681</v>
          </cell>
          <cell r="Y14">
            <v>91</v>
          </cell>
          <cell r="Z14">
            <v>94.6</v>
          </cell>
          <cell r="AA14">
            <v>85.4</v>
          </cell>
          <cell r="AB14">
            <v>96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11.957000000000001</v>
          </cell>
          <cell r="D15">
            <v>51.792000000000002</v>
          </cell>
          <cell r="E15">
            <v>42.997999999999998</v>
          </cell>
          <cell r="F15">
            <v>19.263999999999999</v>
          </cell>
          <cell r="G15">
            <v>1</v>
          </cell>
          <cell r="H15">
            <v>30</v>
          </cell>
          <cell r="I15">
            <v>43.8</v>
          </cell>
          <cell r="J15">
            <v>-0.8019999999999996</v>
          </cell>
          <cell r="K15">
            <v>10</v>
          </cell>
          <cell r="L15">
            <v>0</v>
          </cell>
          <cell r="M15">
            <v>0</v>
          </cell>
          <cell r="Q15">
            <v>20</v>
          </cell>
          <cell r="R15">
            <v>10</v>
          </cell>
          <cell r="S15">
            <v>8.5995999999999988</v>
          </cell>
          <cell r="U15">
            <v>6.8914833248058054</v>
          </cell>
          <cell r="V15">
            <v>2.2401041908926</v>
          </cell>
          <cell r="Y15">
            <v>4.4447999999999999</v>
          </cell>
          <cell r="Z15">
            <v>7.4218000000000002</v>
          </cell>
          <cell r="AA15">
            <v>7.7207999999999997</v>
          </cell>
          <cell r="AB15">
            <v>1.4650000000000001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D16">
            <v>77.385000000000005</v>
          </cell>
          <cell r="E16">
            <v>56.600999999999999</v>
          </cell>
          <cell r="F16">
            <v>20.783999999999999</v>
          </cell>
          <cell r="G16">
            <v>1</v>
          </cell>
          <cell r="H16">
            <v>30</v>
          </cell>
          <cell r="I16">
            <v>64.5</v>
          </cell>
          <cell r="J16">
            <v>-7.8990000000000009</v>
          </cell>
          <cell r="K16">
            <v>50</v>
          </cell>
          <cell r="L16">
            <v>0</v>
          </cell>
          <cell r="M16">
            <v>0</v>
          </cell>
          <cell r="Q16">
            <v>10</v>
          </cell>
          <cell r="R16">
            <v>20</v>
          </cell>
          <cell r="S16">
            <v>11.3202</v>
          </cell>
          <cell r="U16">
            <v>8.9030229147894904</v>
          </cell>
          <cell r="V16">
            <v>1.8360099644882599</v>
          </cell>
          <cell r="Y16">
            <v>2.9508000000000001</v>
          </cell>
          <cell r="Z16">
            <v>13.577000000000002</v>
          </cell>
          <cell r="AA16">
            <v>9.9563999999999986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420.35899999999998</v>
          </cell>
          <cell r="D17">
            <v>861.31</v>
          </cell>
          <cell r="E17">
            <v>680</v>
          </cell>
          <cell r="F17">
            <v>642</v>
          </cell>
          <cell r="G17">
            <v>1</v>
          </cell>
          <cell r="H17">
            <v>60</v>
          </cell>
          <cell r="I17">
            <v>638.13499999999999</v>
          </cell>
          <cell r="J17">
            <v>41.865000000000009</v>
          </cell>
          <cell r="K17">
            <v>100</v>
          </cell>
          <cell r="L17">
            <v>300</v>
          </cell>
          <cell r="M17">
            <v>0</v>
          </cell>
          <cell r="Q17">
            <v>200</v>
          </cell>
          <cell r="R17">
            <v>150</v>
          </cell>
          <cell r="S17">
            <v>136</v>
          </cell>
          <cell r="T17">
            <v>300</v>
          </cell>
          <cell r="U17">
            <v>12.441176470588236</v>
          </cell>
          <cell r="V17">
            <v>4.7205882352941178</v>
          </cell>
          <cell r="Y17">
            <v>30.4</v>
          </cell>
          <cell r="Z17">
            <v>114.8</v>
          </cell>
          <cell r="AA17">
            <v>115.2</v>
          </cell>
          <cell r="AB17">
            <v>85.010999999999996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21.2</v>
          </cell>
          <cell r="D18">
            <v>218.51599999999999</v>
          </cell>
          <cell r="E18">
            <v>113.67100000000001</v>
          </cell>
          <cell r="F18">
            <v>122.16200000000001</v>
          </cell>
          <cell r="G18">
            <v>1</v>
          </cell>
          <cell r="H18">
            <v>60</v>
          </cell>
          <cell r="I18">
            <v>125.252</v>
          </cell>
          <cell r="J18">
            <v>-11.580999999999989</v>
          </cell>
          <cell r="K18">
            <v>0</v>
          </cell>
          <cell r="L18">
            <v>50</v>
          </cell>
          <cell r="M18">
            <v>0</v>
          </cell>
          <cell r="Q18">
            <v>30</v>
          </cell>
          <cell r="R18">
            <v>30</v>
          </cell>
          <cell r="S18">
            <v>22.734200000000001</v>
          </cell>
          <cell r="U18">
            <v>10.212015377712873</v>
          </cell>
          <cell r="V18">
            <v>5.3734901601991716</v>
          </cell>
          <cell r="Y18">
            <v>10.3376</v>
          </cell>
          <cell r="Z18">
            <v>16.2944</v>
          </cell>
          <cell r="AA18">
            <v>28.360800000000001</v>
          </cell>
          <cell r="AB18">
            <v>19.263000000000002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245.66800000000001</v>
          </cell>
          <cell r="D19">
            <v>254.53100000000001</v>
          </cell>
          <cell r="E19">
            <v>370.80200000000002</v>
          </cell>
          <cell r="F19">
            <v>125.857</v>
          </cell>
          <cell r="G19">
            <v>1</v>
          </cell>
          <cell r="H19">
            <v>45</v>
          </cell>
          <cell r="I19">
            <v>358.6</v>
          </cell>
          <cell r="J19">
            <v>12.201999999999998</v>
          </cell>
          <cell r="K19">
            <v>150</v>
          </cell>
          <cell r="L19">
            <v>150</v>
          </cell>
          <cell r="M19">
            <v>0</v>
          </cell>
          <cell r="Q19">
            <v>200</v>
          </cell>
          <cell r="R19">
            <v>100</v>
          </cell>
          <cell r="S19">
            <v>74.16040000000001</v>
          </cell>
          <cell r="U19">
            <v>9.7876629575892231</v>
          </cell>
          <cell r="V19">
            <v>1.697091709321956</v>
          </cell>
          <cell r="Y19">
            <v>63.673199999999994</v>
          </cell>
          <cell r="Z19">
            <v>69.630200000000002</v>
          </cell>
          <cell r="AA19">
            <v>54.459600000000002</v>
          </cell>
          <cell r="AB19">
            <v>84.363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425</v>
          </cell>
          <cell r="D20">
            <v>1023</v>
          </cell>
          <cell r="E20">
            <v>734</v>
          </cell>
          <cell r="F20">
            <v>691</v>
          </cell>
          <cell r="G20">
            <v>0.25</v>
          </cell>
          <cell r="H20">
            <v>120</v>
          </cell>
          <cell r="I20">
            <v>747</v>
          </cell>
          <cell r="J20">
            <v>-13</v>
          </cell>
          <cell r="K20">
            <v>200</v>
          </cell>
          <cell r="L20">
            <v>1000</v>
          </cell>
          <cell r="M20">
            <v>0</v>
          </cell>
          <cell r="Q20">
            <v>600</v>
          </cell>
          <cell r="S20">
            <v>146.80000000000001</v>
          </cell>
          <cell r="U20">
            <v>16.968664850136239</v>
          </cell>
          <cell r="V20">
            <v>4.7070844686648501</v>
          </cell>
          <cell r="Y20">
            <v>161.80000000000001</v>
          </cell>
          <cell r="Z20">
            <v>154.6</v>
          </cell>
          <cell r="AA20">
            <v>149.6</v>
          </cell>
          <cell r="AB20">
            <v>143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453.09300000000002</v>
          </cell>
          <cell r="D21">
            <v>1249.902</v>
          </cell>
          <cell r="E21">
            <v>931.73599999999999</v>
          </cell>
          <cell r="F21">
            <v>757.74</v>
          </cell>
          <cell r="G21">
            <v>1</v>
          </cell>
          <cell r="H21">
            <v>45</v>
          </cell>
          <cell r="I21">
            <v>900.9</v>
          </cell>
          <cell r="J21">
            <v>30.836000000000013</v>
          </cell>
          <cell r="K21">
            <v>110</v>
          </cell>
          <cell r="L21">
            <v>550</v>
          </cell>
          <cell r="M21">
            <v>0</v>
          </cell>
          <cell r="Q21">
            <v>400</v>
          </cell>
          <cell r="R21">
            <v>100</v>
          </cell>
          <cell r="S21">
            <v>186.34719999999999</v>
          </cell>
          <cell r="U21">
            <v>10.291219830509931</v>
          </cell>
          <cell r="V21">
            <v>4.0662805773309181</v>
          </cell>
          <cell r="Y21">
            <v>179.7184</v>
          </cell>
          <cell r="Z21">
            <v>179.1636</v>
          </cell>
          <cell r="AA21">
            <v>181.2928</v>
          </cell>
          <cell r="AB21">
            <v>228.40299999999999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189</v>
          </cell>
          <cell r="D22">
            <v>6435</v>
          </cell>
          <cell r="E22">
            <v>2011</v>
          </cell>
          <cell r="F22">
            <v>1966</v>
          </cell>
          <cell r="G22">
            <v>0.12</v>
          </cell>
          <cell r="H22">
            <v>60</v>
          </cell>
          <cell r="I22">
            <v>2000</v>
          </cell>
          <cell r="J22">
            <v>11</v>
          </cell>
          <cell r="K22">
            <v>320</v>
          </cell>
          <cell r="L22">
            <v>800</v>
          </cell>
          <cell r="M22">
            <v>0</v>
          </cell>
          <cell r="Q22">
            <v>800</v>
          </cell>
          <cell r="R22">
            <v>200</v>
          </cell>
          <cell r="S22">
            <v>402.2</v>
          </cell>
          <cell r="U22">
            <v>10.15912481352561</v>
          </cell>
          <cell r="V22">
            <v>4.8881153654898064</v>
          </cell>
          <cell r="Y22">
            <v>364.8</v>
          </cell>
          <cell r="Z22">
            <v>324.39999999999998</v>
          </cell>
          <cell r="AA22">
            <v>464</v>
          </cell>
          <cell r="AB22">
            <v>361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436</v>
          </cell>
          <cell r="D23">
            <v>823</v>
          </cell>
          <cell r="E23">
            <v>807</v>
          </cell>
          <cell r="F23">
            <v>433</v>
          </cell>
          <cell r="G23">
            <v>0.25</v>
          </cell>
          <cell r="H23">
            <v>120</v>
          </cell>
          <cell r="I23">
            <v>824</v>
          </cell>
          <cell r="J23">
            <v>-17</v>
          </cell>
          <cell r="K23">
            <v>320</v>
          </cell>
          <cell r="L23">
            <v>1000</v>
          </cell>
          <cell r="M23">
            <v>0</v>
          </cell>
          <cell r="Q23">
            <v>600</v>
          </cell>
          <cell r="R23">
            <v>400</v>
          </cell>
          <cell r="S23">
            <v>161.4</v>
          </cell>
          <cell r="U23">
            <v>17.057001239157373</v>
          </cell>
          <cell r="V23">
            <v>2.6827757125154892</v>
          </cell>
          <cell r="Y23">
            <v>144.6</v>
          </cell>
          <cell r="Z23">
            <v>153.4</v>
          </cell>
          <cell r="AA23">
            <v>122.4</v>
          </cell>
          <cell r="AB23">
            <v>143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51.039000000000001</v>
          </cell>
          <cell r="D24">
            <v>53.628999999999998</v>
          </cell>
          <cell r="E24">
            <v>62.6</v>
          </cell>
          <cell r="F24">
            <v>37.933</v>
          </cell>
          <cell r="G24">
            <v>1</v>
          </cell>
          <cell r="H24">
            <v>120</v>
          </cell>
          <cell r="I24">
            <v>63.7</v>
          </cell>
          <cell r="J24">
            <v>-1.1000000000000014</v>
          </cell>
          <cell r="K24">
            <v>30</v>
          </cell>
          <cell r="L24">
            <v>50</v>
          </cell>
          <cell r="M24">
            <v>0</v>
          </cell>
          <cell r="Q24">
            <v>100</v>
          </cell>
          <cell r="S24">
            <v>12.52</v>
          </cell>
          <cell r="U24">
            <v>17.406789137380191</v>
          </cell>
          <cell r="V24">
            <v>3.0297923322683706</v>
          </cell>
          <cell r="Y24">
            <v>9.1417999999999999</v>
          </cell>
          <cell r="Z24">
            <v>11.651199999999999</v>
          </cell>
          <cell r="AA24">
            <v>10.3566</v>
          </cell>
          <cell r="AB24">
            <v>16.526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102.914</v>
          </cell>
          <cell r="D25">
            <v>100.36799999999999</v>
          </cell>
          <cell r="E25">
            <v>148.54400000000001</v>
          </cell>
          <cell r="F25">
            <v>54.738</v>
          </cell>
          <cell r="G25">
            <v>1</v>
          </cell>
          <cell r="H25">
            <v>45</v>
          </cell>
          <cell r="I25">
            <v>146.19999999999999</v>
          </cell>
          <cell r="J25">
            <v>2.3440000000000225</v>
          </cell>
          <cell r="K25">
            <v>50</v>
          </cell>
          <cell r="L25">
            <v>60</v>
          </cell>
          <cell r="M25">
            <v>0</v>
          </cell>
          <cell r="Q25">
            <v>80</v>
          </cell>
          <cell r="R25">
            <v>50</v>
          </cell>
          <cell r="S25">
            <v>29.708800000000004</v>
          </cell>
          <cell r="U25">
            <v>9.9208988582507533</v>
          </cell>
          <cell r="V25">
            <v>1.8424843817320118</v>
          </cell>
          <cell r="Y25">
            <v>18.021000000000001</v>
          </cell>
          <cell r="Z25">
            <v>28.7988</v>
          </cell>
          <cell r="AA25">
            <v>21.934000000000001</v>
          </cell>
          <cell r="AB25">
            <v>38.915999999999997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250.60900000000001</v>
          </cell>
          <cell r="D26">
            <v>376.827</v>
          </cell>
          <cell r="E26">
            <v>321.28500000000003</v>
          </cell>
          <cell r="F26">
            <v>302.06200000000001</v>
          </cell>
          <cell r="G26">
            <v>1</v>
          </cell>
          <cell r="H26">
            <v>60</v>
          </cell>
          <cell r="I26">
            <v>311.7</v>
          </cell>
          <cell r="J26">
            <v>9.5850000000000364</v>
          </cell>
          <cell r="K26">
            <v>0</v>
          </cell>
          <cell r="L26">
            <v>350</v>
          </cell>
          <cell r="M26">
            <v>0</v>
          </cell>
          <cell r="Q26">
            <v>50</v>
          </cell>
          <cell r="S26">
            <v>64.257000000000005</v>
          </cell>
          <cell r="T26">
            <v>200</v>
          </cell>
          <cell r="U26">
            <v>14.038346016776382</v>
          </cell>
          <cell r="V26">
            <v>4.7008419316183447</v>
          </cell>
          <cell r="Y26">
            <v>67.585000000000008</v>
          </cell>
          <cell r="Z26">
            <v>74.652599999999993</v>
          </cell>
          <cell r="AA26">
            <v>64.948000000000008</v>
          </cell>
          <cell r="AB26">
            <v>56.756999999999998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494</v>
          </cell>
          <cell r="D27">
            <v>746</v>
          </cell>
          <cell r="E27">
            <v>677</v>
          </cell>
          <cell r="F27">
            <v>549</v>
          </cell>
          <cell r="G27">
            <v>0.22</v>
          </cell>
          <cell r="H27">
            <v>120</v>
          </cell>
          <cell r="I27">
            <v>690</v>
          </cell>
          <cell r="J27">
            <v>-13</v>
          </cell>
          <cell r="K27">
            <v>200</v>
          </cell>
          <cell r="L27">
            <v>320</v>
          </cell>
          <cell r="M27">
            <v>0</v>
          </cell>
          <cell r="Q27">
            <v>200</v>
          </cell>
          <cell r="R27">
            <v>120</v>
          </cell>
          <cell r="S27">
            <v>135.4</v>
          </cell>
          <cell r="U27">
            <v>10.258493353028065</v>
          </cell>
          <cell r="V27">
            <v>4.0546528803545048</v>
          </cell>
          <cell r="Y27">
            <v>122.2</v>
          </cell>
          <cell r="Z27">
            <v>155.4</v>
          </cell>
          <cell r="AA27">
            <v>129.6</v>
          </cell>
          <cell r="AB27">
            <v>135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86.491</v>
          </cell>
          <cell r="D28">
            <v>203.715</v>
          </cell>
          <cell r="E28">
            <v>162.26</v>
          </cell>
          <cell r="F28">
            <v>126.861</v>
          </cell>
          <cell r="G28">
            <v>1</v>
          </cell>
          <cell r="H28">
            <v>45</v>
          </cell>
          <cell r="I28">
            <v>158.5</v>
          </cell>
          <cell r="J28">
            <v>3.7599999999999909</v>
          </cell>
          <cell r="K28">
            <v>50</v>
          </cell>
          <cell r="L28">
            <v>70</v>
          </cell>
          <cell r="M28">
            <v>0</v>
          </cell>
          <cell r="Q28">
            <v>50</v>
          </cell>
          <cell r="R28">
            <v>30</v>
          </cell>
          <cell r="S28">
            <v>32.451999999999998</v>
          </cell>
          <cell r="U28">
            <v>10.072137310489339</v>
          </cell>
          <cell r="V28">
            <v>3.9091889559965489</v>
          </cell>
          <cell r="Y28">
            <v>27.285599999999999</v>
          </cell>
          <cell r="Z28">
            <v>33.723200000000006</v>
          </cell>
          <cell r="AA28">
            <v>33.163799999999995</v>
          </cell>
          <cell r="AB28">
            <v>38.802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50</v>
          </cell>
          <cell r="D29">
            <v>410</v>
          </cell>
          <cell r="E29">
            <v>284</v>
          </cell>
          <cell r="F29">
            <v>129</v>
          </cell>
          <cell r="G29">
            <v>0.6</v>
          </cell>
          <cell r="H29" t="e">
            <v>#N/A</v>
          </cell>
          <cell r="I29">
            <v>287</v>
          </cell>
          <cell r="J29">
            <v>-3</v>
          </cell>
          <cell r="K29">
            <v>80</v>
          </cell>
          <cell r="L29">
            <v>80</v>
          </cell>
          <cell r="M29">
            <v>0</v>
          </cell>
          <cell r="Q29">
            <v>80</v>
          </cell>
          <cell r="R29">
            <v>80</v>
          </cell>
          <cell r="S29">
            <v>56.8</v>
          </cell>
          <cell r="U29">
            <v>7.904929577464789</v>
          </cell>
          <cell r="V29">
            <v>2.2711267605633805</v>
          </cell>
          <cell r="Y29">
            <v>26.2</v>
          </cell>
          <cell r="Z29">
            <v>33.799999999999997</v>
          </cell>
          <cell r="AA29">
            <v>44.4</v>
          </cell>
          <cell r="AB29">
            <v>39</v>
          </cell>
          <cell r="AC29" t="str">
            <v>новый</v>
          </cell>
          <cell r="AD29" t="str">
            <v>костик</v>
          </cell>
        </row>
        <row r="30">
          <cell r="A30" t="str">
            <v>6025 ВЕТЧ.ФИРМЕННАЯ С ИНДЕЙКОЙ п/о   ОСТАНКИНО</v>
          </cell>
          <cell r="B30" t="str">
            <v>кг</v>
          </cell>
          <cell r="C30">
            <v>30.015000000000001</v>
          </cell>
          <cell r="D30">
            <v>18.184999999999999</v>
          </cell>
          <cell r="E30">
            <v>12.018000000000001</v>
          </cell>
          <cell r="F30">
            <v>36.182000000000002</v>
          </cell>
          <cell r="G30">
            <v>1</v>
          </cell>
          <cell r="H30" t="e">
            <v>#N/A</v>
          </cell>
          <cell r="I30">
            <v>10.3</v>
          </cell>
          <cell r="J30">
            <v>1.718</v>
          </cell>
          <cell r="K30">
            <v>0</v>
          </cell>
          <cell r="L30">
            <v>0</v>
          </cell>
          <cell r="M30">
            <v>0</v>
          </cell>
          <cell r="S30">
            <v>2.4036</v>
          </cell>
          <cell r="U30">
            <v>15.053253453153603</v>
          </cell>
          <cell r="V30">
            <v>15.053253453153603</v>
          </cell>
          <cell r="Y30">
            <v>5.3789999999999996</v>
          </cell>
          <cell r="Z30">
            <v>4.1880000000000006</v>
          </cell>
          <cell r="AA30">
            <v>1.2</v>
          </cell>
          <cell r="AB30">
            <v>2.99</v>
          </cell>
          <cell r="AC30" t="str">
            <v>увел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215.352</v>
          </cell>
          <cell r="D31">
            <v>261.34899999999999</v>
          </cell>
          <cell r="E31">
            <v>304.05500000000001</v>
          </cell>
          <cell r="F31">
            <v>172.64599999999999</v>
          </cell>
          <cell r="G31">
            <v>1</v>
          </cell>
          <cell r="H31">
            <v>45</v>
          </cell>
          <cell r="I31">
            <v>294.89999999999998</v>
          </cell>
          <cell r="J31">
            <v>9.1550000000000296</v>
          </cell>
          <cell r="K31">
            <v>150</v>
          </cell>
          <cell r="L31">
            <v>120</v>
          </cell>
          <cell r="M31">
            <v>0</v>
          </cell>
          <cell r="Q31">
            <v>70</v>
          </cell>
          <cell r="R31">
            <v>80</v>
          </cell>
          <cell r="S31">
            <v>60.811</v>
          </cell>
          <cell r="U31">
            <v>9.745703902254526</v>
          </cell>
          <cell r="V31">
            <v>2.8390587229284172</v>
          </cell>
          <cell r="Y31">
            <v>42.515000000000001</v>
          </cell>
          <cell r="Z31">
            <v>64.975800000000007</v>
          </cell>
          <cell r="AA31">
            <v>52.701599999999999</v>
          </cell>
          <cell r="AB31">
            <v>54.119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829</v>
          </cell>
          <cell r="D32">
            <v>2007</v>
          </cell>
          <cell r="E32">
            <v>970</v>
          </cell>
          <cell r="F32">
            <v>643</v>
          </cell>
          <cell r="G32">
            <v>0.4</v>
          </cell>
          <cell r="H32">
            <v>45</v>
          </cell>
          <cell r="I32">
            <v>972</v>
          </cell>
          <cell r="J32">
            <v>-2</v>
          </cell>
          <cell r="K32">
            <v>200</v>
          </cell>
          <cell r="L32">
            <v>400</v>
          </cell>
          <cell r="M32">
            <v>0</v>
          </cell>
          <cell r="Q32">
            <v>400</v>
          </cell>
          <cell r="R32">
            <v>280</v>
          </cell>
          <cell r="S32">
            <v>194</v>
          </cell>
          <cell r="U32">
            <v>9.9123711340206189</v>
          </cell>
          <cell r="V32">
            <v>3.3144329896907219</v>
          </cell>
          <cell r="Y32">
            <v>213.8</v>
          </cell>
          <cell r="Z32">
            <v>238.2</v>
          </cell>
          <cell r="AA32">
            <v>182.2</v>
          </cell>
          <cell r="AB32">
            <v>183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1357.287</v>
          </cell>
          <cell r="D33">
            <v>2369.8209999999999</v>
          </cell>
          <cell r="E33">
            <v>2170</v>
          </cell>
          <cell r="F33">
            <v>1350</v>
          </cell>
          <cell r="G33">
            <v>1</v>
          </cell>
          <cell r="H33">
            <v>45</v>
          </cell>
          <cell r="I33">
            <v>1724.5</v>
          </cell>
          <cell r="J33">
            <v>445.5</v>
          </cell>
          <cell r="K33">
            <v>500</v>
          </cell>
          <cell r="L33">
            <v>1350</v>
          </cell>
          <cell r="M33">
            <v>500</v>
          </cell>
          <cell r="Q33">
            <v>600</v>
          </cell>
          <cell r="R33">
            <v>200</v>
          </cell>
          <cell r="S33">
            <v>434</v>
          </cell>
          <cell r="T33">
            <v>350</v>
          </cell>
          <cell r="U33">
            <v>11.175115207373272</v>
          </cell>
          <cell r="V33">
            <v>3.1105990783410138</v>
          </cell>
          <cell r="Y33">
            <v>511</v>
          </cell>
          <cell r="Z33">
            <v>369.6</v>
          </cell>
          <cell r="AA33">
            <v>382.8</v>
          </cell>
          <cell r="AB33">
            <v>302.16899999999998</v>
          </cell>
          <cell r="AC33" t="str">
            <v>м350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236.28800000000001</v>
          </cell>
          <cell r="D34">
            <v>920.43799999999999</v>
          </cell>
          <cell r="E34">
            <v>630.55100000000004</v>
          </cell>
          <cell r="F34">
            <v>521.93100000000004</v>
          </cell>
          <cell r="G34">
            <v>1</v>
          </cell>
          <cell r="H34">
            <v>45</v>
          </cell>
          <cell r="I34">
            <v>600.4</v>
          </cell>
          <cell r="J34">
            <v>30.151000000000067</v>
          </cell>
          <cell r="K34">
            <v>80</v>
          </cell>
          <cell r="L34">
            <v>350</v>
          </cell>
          <cell r="M34">
            <v>150</v>
          </cell>
          <cell r="Q34">
            <v>100</v>
          </cell>
          <cell r="R34">
            <v>100</v>
          </cell>
          <cell r="S34">
            <v>126.11020000000001</v>
          </cell>
          <cell r="T34">
            <v>100</v>
          </cell>
          <cell r="U34">
            <v>11.116713794760456</v>
          </cell>
          <cell r="V34">
            <v>4.1386898125607603</v>
          </cell>
          <cell r="Y34">
            <v>130.7946</v>
          </cell>
          <cell r="Z34">
            <v>125.9896</v>
          </cell>
          <cell r="AA34">
            <v>128.5592</v>
          </cell>
          <cell r="AB34">
            <v>122.825</v>
          </cell>
          <cell r="AC34">
            <v>0</v>
          </cell>
          <cell r="AD34" t="str">
            <v>костик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288</v>
          </cell>
          <cell r="D35">
            <v>207</v>
          </cell>
          <cell r="E35">
            <v>196</v>
          </cell>
          <cell r="F35">
            <v>203</v>
          </cell>
          <cell r="G35">
            <v>0</v>
          </cell>
          <cell r="H35">
            <v>45</v>
          </cell>
          <cell r="I35">
            <v>199</v>
          </cell>
          <cell r="J35">
            <v>-3</v>
          </cell>
          <cell r="K35">
            <v>0</v>
          </cell>
          <cell r="L35">
            <v>0</v>
          </cell>
          <cell r="M35">
            <v>0</v>
          </cell>
          <cell r="S35">
            <v>39.200000000000003</v>
          </cell>
          <cell r="U35">
            <v>5.1785714285714279</v>
          </cell>
          <cell r="V35">
            <v>5.1785714285714279</v>
          </cell>
          <cell r="Y35">
            <v>37.799999999999997</v>
          </cell>
          <cell r="Z35">
            <v>55</v>
          </cell>
          <cell r="AA35">
            <v>24.8</v>
          </cell>
          <cell r="AB35">
            <v>40</v>
          </cell>
          <cell r="AC35" t="str">
            <v>замена</v>
          </cell>
          <cell r="AD35" t="e">
            <v>#N/A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302</v>
          </cell>
          <cell r="D36">
            <v>214</v>
          </cell>
          <cell r="E36">
            <v>189</v>
          </cell>
          <cell r="F36">
            <v>312</v>
          </cell>
          <cell r="G36">
            <v>0.35</v>
          </cell>
          <cell r="H36">
            <v>45</v>
          </cell>
          <cell r="I36">
            <v>200</v>
          </cell>
          <cell r="J36">
            <v>-11</v>
          </cell>
          <cell r="K36">
            <v>0</v>
          </cell>
          <cell r="L36">
            <v>0</v>
          </cell>
          <cell r="M36">
            <v>0</v>
          </cell>
          <cell r="S36">
            <v>37.799999999999997</v>
          </cell>
          <cell r="U36">
            <v>8.2539682539682548</v>
          </cell>
          <cell r="V36">
            <v>8.2539682539682548</v>
          </cell>
          <cell r="Y36">
            <v>45.6</v>
          </cell>
          <cell r="Z36">
            <v>56</v>
          </cell>
          <cell r="AA36">
            <v>51.6</v>
          </cell>
          <cell r="AB36">
            <v>19</v>
          </cell>
          <cell r="AC36" t="str">
            <v>магаз</v>
          </cell>
          <cell r="AD36" t="str">
            <v>кос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175</v>
          </cell>
          <cell r="D37">
            <v>242</v>
          </cell>
          <cell r="E37">
            <v>170</v>
          </cell>
          <cell r="F37">
            <v>244</v>
          </cell>
          <cell r="G37">
            <v>0.35</v>
          </cell>
          <cell r="H37">
            <v>45</v>
          </cell>
          <cell r="I37">
            <v>171</v>
          </cell>
          <cell r="J37">
            <v>-1</v>
          </cell>
          <cell r="K37">
            <v>80</v>
          </cell>
          <cell r="L37">
            <v>40</v>
          </cell>
          <cell r="M37">
            <v>0</v>
          </cell>
          <cell r="S37">
            <v>34</v>
          </cell>
          <cell r="U37">
            <v>10.705882352941176</v>
          </cell>
          <cell r="V37">
            <v>7.1764705882352944</v>
          </cell>
          <cell r="Y37">
            <v>27.8</v>
          </cell>
          <cell r="Z37">
            <v>47</v>
          </cell>
          <cell r="AA37">
            <v>46.4</v>
          </cell>
          <cell r="AB37">
            <v>22</v>
          </cell>
          <cell r="AC37" t="str">
            <v>магаз</v>
          </cell>
          <cell r="AD37" t="str">
            <v>костик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45</v>
          </cell>
          <cell r="D38">
            <v>77</v>
          </cell>
          <cell r="E38">
            <v>90</v>
          </cell>
          <cell r="F38">
            <v>28</v>
          </cell>
          <cell r="G38">
            <v>0.4</v>
          </cell>
          <cell r="H38">
            <v>45</v>
          </cell>
          <cell r="I38">
            <v>94</v>
          </cell>
          <cell r="J38">
            <v>-4</v>
          </cell>
          <cell r="K38">
            <v>40</v>
          </cell>
          <cell r="L38">
            <v>40</v>
          </cell>
          <cell r="M38">
            <v>0</v>
          </cell>
          <cell r="Q38">
            <v>40</v>
          </cell>
          <cell r="S38">
            <v>18</v>
          </cell>
          <cell r="U38">
            <v>8.2222222222222214</v>
          </cell>
          <cell r="V38">
            <v>1.5555555555555556</v>
          </cell>
          <cell r="Y38">
            <v>14</v>
          </cell>
          <cell r="Z38">
            <v>15</v>
          </cell>
          <cell r="AA38">
            <v>13.2</v>
          </cell>
          <cell r="AB38">
            <v>3</v>
          </cell>
          <cell r="AC38" t="str">
            <v>магаз</v>
          </cell>
          <cell r="AD38" t="str">
            <v>костик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309</v>
          </cell>
          <cell r="D39">
            <v>107</v>
          </cell>
          <cell r="E39">
            <v>304</v>
          </cell>
          <cell r="F39">
            <v>6</v>
          </cell>
          <cell r="G39">
            <v>0.09</v>
          </cell>
          <cell r="H39" t="e">
            <v>#N/A</v>
          </cell>
          <cell r="I39">
            <v>323</v>
          </cell>
          <cell r="J39">
            <v>-19</v>
          </cell>
          <cell r="K39">
            <v>40</v>
          </cell>
          <cell r="L39">
            <v>0</v>
          </cell>
          <cell r="M39">
            <v>0</v>
          </cell>
          <cell r="Q39">
            <v>240</v>
          </cell>
          <cell r="R39">
            <v>240</v>
          </cell>
          <cell r="S39">
            <v>60.8</v>
          </cell>
          <cell r="U39">
            <v>8.651315789473685</v>
          </cell>
          <cell r="V39">
            <v>9.8684210526315791E-2</v>
          </cell>
          <cell r="Y39">
            <v>48.8</v>
          </cell>
          <cell r="Z39">
            <v>86</v>
          </cell>
          <cell r="AA39">
            <v>75.599999999999994</v>
          </cell>
          <cell r="AB39">
            <v>63</v>
          </cell>
          <cell r="AC39" t="e">
            <v>#N/A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444</v>
          </cell>
          <cell r="D40">
            <v>371</v>
          </cell>
          <cell r="E40">
            <v>294</v>
          </cell>
          <cell r="F40">
            <v>355</v>
          </cell>
          <cell r="G40">
            <v>0.09</v>
          </cell>
          <cell r="H40" t="e">
            <v>#N/A</v>
          </cell>
          <cell r="I40">
            <v>299</v>
          </cell>
          <cell r="J40">
            <v>-5</v>
          </cell>
          <cell r="K40">
            <v>0</v>
          </cell>
          <cell r="L40">
            <v>0</v>
          </cell>
          <cell r="M40">
            <v>0</v>
          </cell>
          <cell r="R40">
            <v>200</v>
          </cell>
          <cell r="S40">
            <v>58.8</v>
          </cell>
          <cell r="U40">
            <v>9.4387755102040813</v>
          </cell>
          <cell r="V40">
            <v>6.0374149659863949</v>
          </cell>
          <cell r="Y40">
            <v>41.8</v>
          </cell>
          <cell r="Z40">
            <v>77.8</v>
          </cell>
          <cell r="AA40">
            <v>63.2</v>
          </cell>
          <cell r="AB40">
            <v>88</v>
          </cell>
          <cell r="AC40" t="str">
            <v>замена</v>
          </cell>
          <cell r="AD40" t="str">
            <v>увел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605</v>
          </cell>
          <cell r="D41">
            <v>535</v>
          </cell>
          <cell r="E41">
            <v>413</v>
          </cell>
          <cell r="F41">
            <v>455</v>
          </cell>
          <cell r="G41">
            <v>0.09</v>
          </cell>
          <cell r="H41" t="e">
            <v>#N/A</v>
          </cell>
          <cell r="I41">
            <v>416</v>
          </cell>
          <cell r="J41">
            <v>-3</v>
          </cell>
          <cell r="K41">
            <v>50</v>
          </cell>
          <cell r="L41">
            <v>70</v>
          </cell>
          <cell r="M41">
            <v>0</v>
          </cell>
          <cell r="Q41">
            <v>50</v>
          </cell>
          <cell r="R41">
            <v>120</v>
          </cell>
          <cell r="S41">
            <v>82.6</v>
          </cell>
          <cell r="U41">
            <v>9.0193704600484264</v>
          </cell>
          <cell r="V41">
            <v>5.5084745762711869</v>
          </cell>
          <cell r="Y41">
            <v>67.400000000000006</v>
          </cell>
          <cell r="Z41">
            <v>126</v>
          </cell>
          <cell r="AA41">
            <v>100.8</v>
          </cell>
          <cell r="AB41">
            <v>67</v>
          </cell>
          <cell r="AC41" t="str">
            <v>костик</v>
          </cell>
          <cell r="AD41">
            <v>0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91</v>
          </cell>
          <cell r="D42">
            <v>153</v>
          </cell>
          <cell r="E42">
            <v>76</v>
          </cell>
          <cell r="F42">
            <v>78</v>
          </cell>
          <cell r="G42">
            <v>0.38</v>
          </cell>
          <cell r="H42">
            <v>45</v>
          </cell>
          <cell r="I42">
            <v>77</v>
          </cell>
          <cell r="J42">
            <v>-1</v>
          </cell>
          <cell r="K42">
            <v>40</v>
          </cell>
          <cell r="L42">
            <v>0</v>
          </cell>
          <cell r="M42">
            <v>0</v>
          </cell>
          <cell r="R42">
            <v>40</v>
          </cell>
          <cell r="S42">
            <v>15.2</v>
          </cell>
          <cell r="U42">
            <v>10.394736842105264</v>
          </cell>
          <cell r="V42">
            <v>5.1315789473684212</v>
          </cell>
          <cell r="Y42">
            <v>31.4</v>
          </cell>
          <cell r="Z42">
            <v>19.399999999999999</v>
          </cell>
          <cell r="AA42">
            <v>20</v>
          </cell>
          <cell r="AB42">
            <v>13</v>
          </cell>
          <cell r="AC42">
            <v>0</v>
          </cell>
          <cell r="AD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138</v>
          </cell>
          <cell r="D43">
            <v>44</v>
          </cell>
          <cell r="E43">
            <v>145</v>
          </cell>
          <cell r="F43">
            <v>35</v>
          </cell>
          <cell r="G43">
            <v>0.4</v>
          </cell>
          <cell r="H43">
            <v>60</v>
          </cell>
          <cell r="I43">
            <v>147</v>
          </cell>
          <cell r="J43">
            <v>-2</v>
          </cell>
          <cell r="K43">
            <v>120</v>
          </cell>
          <cell r="L43">
            <v>80</v>
          </cell>
          <cell r="M43">
            <v>0</v>
          </cell>
          <cell r="R43">
            <v>40</v>
          </cell>
          <cell r="S43">
            <v>29</v>
          </cell>
          <cell r="U43">
            <v>9.4827586206896548</v>
          </cell>
          <cell r="V43">
            <v>1.2068965517241379</v>
          </cell>
          <cell r="Y43">
            <v>32.200000000000003</v>
          </cell>
          <cell r="Z43">
            <v>27.8</v>
          </cell>
          <cell r="AA43">
            <v>20.2</v>
          </cell>
          <cell r="AB43">
            <v>52</v>
          </cell>
          <cell r="AC43" t="str">
            <v>костик</v>
          </cell>
          <cell r="AD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209</v>
          </cell>
          <cell r="D44">
            <v>284</v>
          </cell>
          <cell r="E44">
            <v>239</v>
          </cell>
          <cell r="F44">
            <v>251</v>
          </cell>
          <cell r="G44">
            <v>0.4</v>
          </cell>
          <cell r="H44">
            <v>60</v>
          </cell>
          <cell r="I44">
            <v>243</v>
          </cell>
          <cell r="J44">
            <v>-4</v>
          </cell>
          <cell r="K44">
            <v>40</v>
          </cell>
          <cell r="L44">
            <v>80</v>
          </cell>
          <cell r="M44">
            <v>0</v>
          </cell>
          <cell r="R44">
            <v>80</v>
          </cell>
          <cell r="S44">
            <v>47.8</v>
          </cell>
          <cell r="U44">
            <v>9.435146443514645</v>
          </cell>
          <cell r="V44">
            <v>5.2510460251046025</v>
          </cell>
          <cell r="Y44">
            <v>54.4</v>
          </cell>
          <cell r="Z44">
            <v>64.400000000000006</v>
          </cell>
          <cell r="AA44">
            <v>52.8</v>
          </cell>
          <cell r="AB44">
            <v>82</v>
          </cell>
          <cell r="AC44" t="str">
            <v>костик</v>
          </cell>
          <cell r="AD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323</v>
          </cell>
          <cell r="D45">
            <v>1097</v>
          </cell>
          <cell r="E45">
            <v>528</v>
          </cell>
          <cell r="F45">
            <v>271</v>
          </cell>
          <cell r="G45">
            <v>0.3</v>
          </cell>
          <cell r="H45">
            <v>45</v>
          </cell>
          <cell r="I45">
            <v>518</v>
          </cell>
          <cell r="J45">
            <v>10</v>
          </cell>
          <cell r="K45">
            <v>120</v>
          </cell>
          <cell r="L45">
            <v>240</v>
          </cell>
          <cell r="M45">
            <v>0</v>
          </cell>
          <cell r="Q45">
            <v>240</v>
          </cell>
          <cell r="R45">
            <v>120</v>
          </cell>
          <cell r="S45">
            <v>105.6</v>
          </cell>
          <cell r="U45">
            <v>9.3844696969696972</v>
          </cell>
          <cell r="V45">
            <v>2.5662878787878789</v>
          </cell>
          <cell r="Y45">
            <v>91.6</v>
          </cell>
          <cell r="Z45">
            <v>101.4</v>
          </cell>
          <cell r="AA45">
            <v>96.6</v>
          </cell>
          <cell r="AB45">
            <v>131</v>
          </cell>
          <cell r="AC45">
            <v>0</v>
          </cell>
          <cell r="AD45" t="str">
            <v>кост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1905</v>
          </cell>
          <cell r="D46">
            <v>6293</v>
          </cell>
          <cell r="E46">
            <v>2501</v>
          </cell>
          <cell r="F46">
            <v>1664</v>
          </cell>
          <cell r="G46">
            <v>0.27</v>
          </cell>
          <cell r="H46">
            <v>45</v>
          </cell>
          <cell r="I46">
            <v>2503</v>
          </cell>
          <cell r="J46">
            <v>-2</v>
          </cell>
          <cell r="K46">
            <v>900</v>
          </cell>
          <cell r="L46">
            <v>900</v>
          </cell>
          <cell r="M46">
            <v>0</v>
          </cell>
          <cell r="Q46">
            <v>600</v>
          </cell>
          <cell r="R46">
            <v>900</v>
          </cell>
          <cell r="S46">
            <v>500.2</v>
          </cell>
          <cell r="U46">
            <v>9.9240303878448621</v>
          </cell>
          <cell r="V46">
            <v>3.3266693322670933</v>
          </cell>
          <cell r="Y46">
            <v>477.8</v>
          </cell>
          <cell r="Z46">
            <v>530.6</v>
          </cell>
          <cell r="AA46">
            <v>443.4</v>
          </cell>
          <cell r="AB46">
            <v>404</v>
          </cell>
          <cell r="AC46" t="str">
            <v>м-600</v>
          </cell>
          <cell r="AD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C47">
            <v>80</v>
          </cell>
          <cell r="D47">
            <v>396</v>
          </cell>
          <cell r="E47">
            <v>173</v>
          </cell>
          <cell r="F47">
            <v>300</v>
          </cell>
          <cell r="G47">
            <v>0.35</v>
          </cell>
          <cell r="H47">
            <v>45</v>
          </cell>
          <cell r="I47">
            <v>177</v>
          </cell>
          <cell r="J47">
            <v>-4</v>
          </cell>
          <cell r="K47">
            <v>80</v>
          </cell>
          <cell r="L47">
            <v>40</v>
          </cell>
          <cell r="M47">
            <v>0</v>
          </cell>
          <cell r="S47">
            <v>34.6</v>
          </cell>
          <cell r="U47">
            <v>12.138728323699421</v>
          </cell>
          <cell r="V47">
            <v>8.6705202312138727</v>
          </cell>
          <cell r="Y47">
            <v>17.600000000000001</v>
          </cell>
          <cell r="Z47">
            <v>35.799999999999997</v>
          </cell>
          <cell r="AA47">
            <v>50.8</v>
          </cell>
          <cell r="AB47">
            <v>23</v>
          </cell>
          <cell r="AC47" t="str">
            <v>костик</v>
          </cell>
          <cell r="AD47" t="e">
            <v>#N/A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C48">
            <v>147.72800000000001</v>
          </cell>
          <cell r="D48">
            <v>248.22800000000001</v>
          </cell>
          <cell r="E48">
            <v>267.73899999999998</v>
          </cell>
          <cell r="F48">
            <v>125.143</v>
          </cell>
          <cell r="G48">
            <v>1</v>
          </cell>
          <cell r="H48">
            <v>45</v>
          </cell>
          <cell r="I48">
            <v>256.5</v>
          </cell>
          <cell r="J48">
            <v>11.238999999999976</v>
          </cell>
          <cell r="K48">
            <v>120</v>
          </cell>
          <cell r="L48">
            <v>70</v>
          </cell>
          <cell r="M48">
            <v>0</v>
          </cell>
          <cell r="Q48">
            <v>120</v>
          </cell>
          <cell r="R48">
            <v>80</v>
          </cell>
          <cell r="S48">
            <v>53.547799999999995</v>
          </cell>
          <cell r="U48">
            <v>9.6202458364302554</v>
          </cell>
          <cell r="V48">
            <v>2.3370334542222091</v>
          </cell>
          <cell r="Y48">
            <v>55.440200000000004</v>
          </cell>
          <cell r="Z48">
            <v>48.476600000000005</v>
          </cell>
          <cell r="AA48">
            <v>45.111000000000004</v>
          </cell>
          <cell r="AB48">
            <v>61.927</v>
          </cell>
          <cell r="AC48" t="e">
            <v>#N/A</v>
          </cell>
          <cell r="AD48" t="e">
            <v>#N/A</v>
          </cell>
        </row>
        <row r="49">
          <cell r="A49" t="str">
            <v>6309 ФИЛЕЙНАЯ Папа может вар п/о_Ашан  ОСТАНКИНО</v>
          </cell>
          <cell r="B49" t="str">
            <v>кг</v>
          </cell>
          <cell r="D49">
            <v>154.596</v>
          </cell>
          <cell r="E49">
            <v>31.114999999999998</v>
          </cell>
          <cell r="F49">
            <v>123.48099999999999</v>
          </cell>
          <cell r="G49">
            <v>0</v>
          </cell>
          <cell r="H49" t="e">
            <v>#N/A</v>
          </cell>
          <cell r="I49">
            <v>30.75</v>
          </cell>
          <cell r="J49">
            <v>0.36499999999999844</v>
          </cell>
          <cell r="K49">
            <v>0</v>
          </cell>
          <cell r="L49">
            <v>0</v>
          </cell>
          <cell r="M49">
            <v>0</v>
          </cell>
          <cell r="S49">
            <v>6.2229999999999999</v>
          </cell>
          <cell r="U49">
            <v>19.84268037923831</v>
          </cell>
          <cell r="V49">
            <v>19.84268037923831</v>
          </cell>
          <cell r="Y49">
            <v>0</v>
          </cell>
          <cell r="Z49">
            <v>0</v>
          </cell>
          <cell r="AA49">
            <v>0</v>
          </cell>
          <cell r="AB49">
            <v>31.114999999999998</v>
          </cell>
          <cell r="AC49" t="str">
            <v>косяк ск</v>
          </cell>
          <cell r="AD49" t="e">
            <v>#N/A</v>
          </cell>
        </row>
        <row r="50">
          <cell r="A50" t="str">
            <v>6325 ДОКТОРСКАЯ ПРЕМИУМ вар п/о 0.4кг 8шт.  ОСТАНКИНО</v>
          </cell>
          <cell r="B50" t="str">
            <v>шт</v>
          </cell>
          <cell r="C50">
            <v>316</v>
          </cell>
          <cell r="D50">
            <v>776</v>
          </cell>
          <cell r="E50">
            <v>545</v>
          </cell>
          <cell r="F50">
            <v>538</v>
          </cell>
          <cell r="G50">
            <v>0.4</v>
          </cell>
          <cell r="H50">
            <v>60</v>
          </cell>
          <cell r="I50">
            <v>554</v>
          </cell>
          <cell r="J50">
            <v>-9</v>
          </cell>
          <cell r="K50">
            <v>120</v>
          </cell>
          <cell r="L50">
            <v>200</v>
          </cell>
          <cell r="M50">
            <v>0</v>
          </cell>
          <cell r="R50">
            <v>200</v>
          </cell>
          <cell r="S50">
            <v>109</v>
          </cell>
          <cell r="U50">
            <v>9.7064220183486238</v>
          </cell>
          <cell r="V50">
            <v>4.9357798165137616</v>
          </cell>
          <cell r="Y50">
            <v>119.2</v>
          </cell>
          <cell r="Z50">
            <v>108</v>
          </cell>
          <cell r="AA50">
            <v>115.2</v>
          </cell>
          <cell r="AB50">
            <v>106</v>
          </cell>
          <cell r="AC50">
            <v>0</v>
          </cell>
          <cell r="AD50" t="e">
            <v>#N/A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4249</v>
          </cell>
          <cell r="D51">
            <v>8584</v>
          </cell>
          <cell r="E51">
            <v>7113</v>
          </cell>
          <cell r="F51">
            <v>5585</v>
          </cell>
          <cell r="G51">
            <v>0.4</v>
          </cell>
          <cell r="H51">
            <v>60</v>
          </cell>
          <cell r="I51">
            <v>7231</v>
          </cell>
          <cell r="J51">
            <v>-118</v>
          </cell>
          <cell r="K51">
            <v>1200</v>
          </cell>
          <cell r="L51">
            <v>3800</v>
          </cell>
          <cell r="M51">
            <v>1000</v>
          </cell>
          <cell r="Q51">
            <v>1200</v>
          </cell>
          <cell r="R51">
            <v>800</v>
          </cell>
          <cell r="S51">
            <v>1422.6</v>
          </cell>
          <cell r="T51">
            <v>3600</v>
          </cell>
          <cell r="U51">
            <v>12.079994376493744</v>
          </cell>
          <cell r="V51">
            <v>3.9259103050752144</v>
          </cell>
          <cell r="Y51">
            <v>1307</v>
          </cell>
          <cell r="Z51">
            <v>1509.8</v>
          </cell>
          <cell r="AA51">
            <v>1311.8</v>
          </cell>
          <cell r="AB51">
            <v>1168</v>
          </cell>
          <cell r="AC51">
            <v>0</v>
          </cell>
          <cell r="AD51">
            <v>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679</v>
          </cell>
          <cell r="D52">
            <v>2443</v>
          </cell>
          <cell r="E52">
            <v>1444</v>
          </cell>
          <cell r="F52">
            <v>1650</v>
          </cell>
          <cell r="G52">
            <v>0.4</v>
          </cell>
          <cell r="H52">
            <v>60</v>
          </cell>
          <cell r="I52">
            <v>1466</v>
          </cell>
          <cell r="J52">
            <v>-22</v>
          </cell>
          <cell r="K52">
            <v>0</v>
          </cell>
          <cell r="L52">
            <v>400</v>
          </cell>
          <cell r="M52">
            <v>0</v>
          </cell>
          <cell r="Q52">
            <v>400</v>
          </cell>
          <cell r="R52">
            <v>200</v>
          </cell>
          <cell r="S52">
            <v>288.8</v>
          </cell>
          <cell r="T52">
            <v>800</v>
          </cell>
          <cell r="U52">
            <v>11.945983379501385</v>
          </cell>
          <cell r="V52">
            <v>5.7132963988919663</v>
          </cell>
          <cell r="Y52">
            <v>344.8</v>
          </cell>
          <cell r="Z52">
            <v>310.2</v>
          </cell>
          <cell r="AA52">
            <v>318.8</v>
          </cell>
          <cell r="AB52">
            <v>217</v>
          </cell>
          <cell r="AC52">
            <v>0</v>
          </cell>
          <cell r="AD52" t="e">
            <v>#N/A</v>
          </cell>
        </row>
        <row r="53">
          <cell r="A53" t="str">
            <v>6392 ФИЛЕЙНАЯ Папа может вар п/о 0.4кг. ОСТАНКИНО</v>
          </cell>
          <cell r="B53" t="str">
            <v>шт</v>
          </cell>
          <cell r="C53">
            <v>1702</v>
          </cell>
          <cell r="D53">
            <v>7469</v>
          </cell>
          <cell r="E53">
            <v>4917</v>
          </cell>
          <cell r="F53">
            <v>4216</v>
          </cell>
          <cell r="G53">
            <v>0.4</v>
          </cell>
          <cell r="H53">
            <v>60</v>
          </cell>
          <cell r="I53">
            <v>4944</v>
          </cell>
          <cell r="J53">
            <v>-27</v>
          </cell>
          <cell r="K53">
            <v>0</v>
          </cell>
          <cell r="L53">
            <v>2400</v>
          </cell>
          <cell r="M53">
            <v>800</v>
          </cell>
          <cell r="Q53">
            <v>1400</v>
          </cell>
          <cell r="R53">
            <v>600</v>
          </cell>
          <cell r="S53">
            <v>983.4</v>
          </cell>
          <cell r="T53">
            <v>2400</v>
          </cell>
          <cell r="U53">
            <v>12.015456579214968</v>
          </cell>
          <cell r="V53">
            <v>4.2871669717307306</v>
          </cell>
          <cell r="Y53">
            <v>830.6</v>
          </cell>
          <cell r="Z53">
            <v>901.2</v>
          </cell>
          <cell r="AA53">
            <v>922.2</v>
          </cell>
          <cell r="AB53">
            <v>1122</v>
          </cell>
          <cell r="AC53" t="str">
            <v>м280</v>
          </cell>
          <cell r="AD53" t="e">
            <v>#N/A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373</v>
          </cell>
          <cell r="D54">
            <v>1286</v>
          </cell>
          <cell r="E54">
            <v>748</v>
          </cell>
          <cell r="F54">
            <v>866</v>
          </cell>
          <cell r="G54">
            <v>0.35</v>
          </cell>
          <cell r="H54">
            <v>60</v>
          </cell>
          <cell r="I54">
            <v>785</v>
          </cell>
          <cell r="J54">
            <v>-37</v>
          </cell>
          <cell r="K54">
            <v>200</v>
          </cell>
          <cell r="L54">
            <v>240</v>
          </cell>
          <cell r="M54">
            <v>0</v>
          </cell>
          <cell r="R54">
            <v>80</v>
          </cell>
          <cell r="S54">
            <v>149.6</v>
          </cell>
          <cell r="T54">
            <v>200</v>
          </cell>
          <cell r="U54">
            <v>10.601604278074866</v>
          </cell>
          <cell r="V54">
            <v>5.7887700534759361</v>
          </cell>
          <cell r="Y54">
            <v>210.8</v>
          </cell>
          <cell r="Z54">
            <v>170.8</v>
          </cell>
          <cell r="AA54">
            <v>179</v>
          </cell>
          <cell r="AB54">
            <v>188</v>
          </cell>
          <cell r="AC54" t="str">
            <v>костик</v>
          </cell>
          <cell r="AD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346</v>
          </cell>
          <cell r="D55">
            <v>674</v>
          </cell>
          <cell r="E55">
            <v>466</v>
          </cell>
          <cell r="F55">
            <v>208</v>
          </cell>
          <cell r="G55">
            <v>0.3</v>
          </cell>
          <cell r="H55">
            <v>45</v>
          </cell>
          <cell r="I55">
            <v>472</v>
          </cell>
          <cell r="J55">
            <v>-6</v>
          </cell>
          <cell r="K55">
            <v>60</v>
          </cell>
          <cell r="L55">
            <v>60</v>
          </cell>
          <cell r="M55">
            <v>0</v>
          </cell>
          <cell r="Q55">
            <v>320</v>
          </cell>
          <cell r="R55">
            <v>160</v>
          </cell>
          <cell r="S55">
            <v>93.2</v>
          </cell>
          <cell r="U55">
            <v>8.6695278969957084</v>
          </cell>
          <cell r="V55">
            <v>2.2317596566523603</v>
          </cell>
          <cell r="Y55">
            <v>89.8</v>
          </cell>
          <cell r="Z55">
            <v>104.8</v>
          </cell>
          <cell r="AA55">
            <v>83.2</v>
          </cell>
          <cell r="AB55">
            <v>127</v>
          </cell>
          <cell r="AC55" t="str">
            <v>м160</v>
          </cell>
          <cell r="AD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79</v>
          </cell>
          <cell r="D56">
            <v>576</v>
          </cell>
          <cell r="E56">
            <v>357</v>
          </cell>
          <cell r="F56">
            <v>115</v>
          </cell>
          <cell r="G56">
            <v>0.1</v>
          </cell>
          <cell r="H56" t="e">
            <v>#N/A</v>
          </cell>
          <cell r="I56">
            <v>425</v>
          </cell>
          <cell r="J56">
            <v>-68</v>
          </cell>
          <cell r="K56">
            <v>160</v>
          </cell>
          <cell r="L56">
            <v>70</v>
          </cell>
          <cell r="M56">
            <v>0</v>
          </cell>
          <cell r="Q56">
            <v>160</v>
          </cell>
          <cell r="R56">
            <v>140</v>
          </cell>
          <cell r="S56">
            <v>71.400000000000006</v>
          </cell>
          <cell r="U56">
            <v>9.0336134453781511</v>
          </cell>
          <cell r="V56">
            <v>1.6106442577030811</v>
          </cell>
          <cell r="Y56">
            <v>69</v>
          </cell>
          <cell r="Z56">
            <v>60.4</v>
          </cell>
          <cell r="AA56">
            <v>77</v>
          </cell>
          <cell r="AB56">
            <v>100</v>
          </cell>
          <cell r="AC56" t="str">
            <v>костик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324</v>
          </cell>
          <cell r="D57">
            <v>2509</v>
          </cell>
          <cell r="E57">
            <v>998</v>
          </cell>
          <cell r="F57">
            <v>564</v>
          </cell>
          <cell r="G57">
            <v>0.1</v>
          </cell>
          <cell r="H57">
            <v>60</v>
          </cell>
          <cell r="I57">
            <v>1016</v>
          </cell>
          <cell r="J57">
            <v>-18</v>
          </cell>
          <cell r="K57">
            <v>280</v>
          </cell>
          <cell r="L57">
            <v>280</v>
          </cell>
          <cell r="M57">
            <v>0</v>
          </cell>
          <cell r="Q57">
            <v>420</v>
          </cell>
          <cell r="R57">
            <v>280</v>
          </cell>
          <cell r="S57">
            <v>199.6</v>
          </cell>
          <cell r="U57">
            <v>9.1382765531062127</v>
          </cell>
          <cell r="V57">
            <v>2.8256513026052104</v>
          </cell>
          <cell r="Y57">
            <v>160.4</v>
          </cell>
          <cell r="Z57">
            <v>156.6</v>
          </cell>
          <cell r="AA57">
            <v>177.8</v>
          </cell>
          <cell r="AB57">
            <v>172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336</v>
          </cell>
          <cell r="D58">
            <v>1341</v>
          </cell>
          <cell r="E58">
            <v>729</v>
          </cell>
          <cell r="F58">
            <v>367</v>
          </cell>
          <cell r="G58">
            <v>0.1</v>
          </cell>
          <cell r="H58">
            <v>60</v>
          </cell>
          <cell r="I58">
            <v>760</v>
          </cell>
          <cell r="J58">
            <v>-31</v>
          </cell>
          <cell r="K58">
            <v>140</v>
          </cell>
          <cell r="L58">
            <v>140</v>
          </cell>
          <cell r="M58">
            <v>0</v>
          </cell>
          <cell r="Q58">
            <v>560</v>
          </cell>
          <cell r="R58">
            <v>140</v>
          </cell>
          <cell r="S58">
            <v>145.80000000000001</v>
          </cell>
          <cell r="U58">
            <v>9.2386831275720152</v>
          </cell>
          <cell r="V58">
            <v>2.5171467764060353</v>
          </cell>
          <cell r="Y58">
            <v>138.6</v>
          </cell>
          <cell r="Z58">
            <v>131.4</v>
          </cell>
          <cell r="AA58">
            <v>132</v>
          </cell>
          <cell r="AB58">
            <v>181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307</v>
          </cell>
          <cell r="D59">
            <v>344</v>
          </cell>
          <cell r="E59">
            <v>294</v>
          </cell>
          <cell r="F59">
            <v>144</v>
          </cell>
          <cell r="G59">
            <v>0.4</v>
          </cell>
          <cell r="H59">
            <v>30</v>
          </cell>
          <cell r="I59">
            <v>295</v>
          </cell>
          <cell r="J59">
            <v>-1</v>
          </cell>
          <cell r="K59">
            <v>0</v>
          </cell>
          <cell r="L59">
            <v>0</v>
          </cell>
          <cell r="M59">
            <v>0</v>
          </cell>
          <cell r="Q59">
            <v>300</v>
          </cell>
          <cell r="R59">
            <v>90</v>
          </cell>
          <cell r="S59">
            <v>58.8</v>
          </cell>
          <cell r="U59">
            <v>9.0816326530612255</v>
          </cell>
          <cell r="V59">
            <v>2.4489795918367347</v>
          </cell>
          <cell r="Y59">
            <v>57.2</v>
          </cell>
          <cell r="Z59">
            <v>62</v>
          </cell>
          <cell r="AA59">
            <v>22.2</v>
          </cell>
          <cell r="AB59">
            <v>44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277.233</v>
          </cell>
          <cell r="D60">
            <v>422.36500000000001</v>
          </cell>
          <cell r="E60">
            <v>425.87799999999999</v>
          </cell>
          <cell r="F60">
            <v>267.75400000000002</v>
          </cell>
          <cell r="G60">
            <v>1</v>
          </cell>
          <cell r="H60">
            <v>45</v>
          </cell>
          <cell r="I60">
            <v>439.5</v>
          </cell>
          <cell r="J60">
            <v>-13.622000000000014</v>
          </cell>
          <cell r="K60">
            <v>100</v>
          </cell>
          <cell r="L60">
            <v>120</v>
          </cell>
          <cell r="M60">
            <v>0</v>
          </cell>
          <cell r="Q60">
            <v>200</v>
          </cell>
          <cell r="R60">
            <v>150</v>
          </cell>
          <cell r="S60">
            <v>85.175600000000003</v>
          </cell>
          <cell r="U60">
            <v>9.8356101982257833</v>
          </cell>
          <cell r="V60">
            <v>3.1435528484683406</v>
          </cell>
          <cell r="Y60">
            <v>89.518000000000001</v>
          </cell>
          <cell r="Z60">
            <v>91.36760000000001</v>
          </cell>
          <cell r="AA60">
            <v>77.908000000000001</v>
          </cell>
          <cell r="AB60">
            <v>79.251999999999995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689</v>
          </cell>
          <cell r="D61">
            <v>290</v>
          </cell>
          <cell r="E61">
            <v>408</v>
          </cell>
          <cell r="F61">
            <v>566</v>
          </cell>
          <cell r="G61">
            <v>0.28000000000000003</v>
          </cell>
          <cell r="H61">
            <v>45</v>
          </cell>
          <cell r="I61">
            <v>415</v>
          </cell>
          <cell r="J61">
            <v>-7</v>
          </cell>
          <cell r="K61">
            <v>0</v>
          </cell>
          <cell r="L61">
            <v>0</v>
          </cell>
          <cell r="M61">
            <v>0</v>
          </cell>
          <cell r="R61">
            <v>120</v>
          </cell>
          <cell r="S61">
            <v>81.599999999999994</v>
          </cell>
          <cell r="U61">
            <v>8.4068627450980404</v>
          </cell>
          <cell r="V61">
            <v>6.9362745098039218</v>
          </cell>
          <cell r="Y61">
            <v>110.6</v>
          </cell>
          <cell r="Z61">
            <v>145.80000000000001</v>
          </cell>
          <cell r="AA61">
            <v>83.8</v>
          </cell>
          <cell r="AB61">
            <v>101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36.557000000000002</v>
          </cell>
          <cell r="D62">
            <v>64.168000000000006</v>
          </cell>
          <cell r="E62">
            <v>56.075000000000003</v>
          </cell>
          <cell r="F62">
            <v>43.582000000000001</v>
          </cell>
          <cell r="G62">
            <v>1</v>
          </cell>
          <cell r="H62">
            <v>45</v>
          </cell>
          <cell r="I62">
            <v>53</v>
          </cell>
          <cell r="J62">
            <v>3.0750000000000028</v>
          </cell>
          <cell r="K62">
            <v>10</v>
          </cell>
          <cell r="L62">
            <v>10</v>
          </cell>
          <cell r="M62">
            <v>0</v>
          </cell>
          <cell r="Q62">
            <v>20</v>
          </cell>
          <cell r="R62">
            <v>20</v>
          </cell>
          <cell r="S62">
            <v>11.215</v>
          </cell>
          <cell r="U62">
            <v>9.2360231832367354</v>
          </cell>
          <cell r="V62">
            <v>3.8860454748105218</v>
          </cell>
          <cell r="Y62">
            <v>9.4353999999999996</v>
          </cell>
          <cell r="Z62">
            <v>11.330200000000001</v>
          </cell>
          <cell r="AA62">
            <v>10.641200000000001</v>
          </cell>
          <cell r="AB62">
            <v>18.984999999999999</v>
          </cell>
          <cell r="AC62" t="str">
            <v>магаз</v>
          </cell>
          <cell r="AD62" t="e">
            <v>#N/A</v>
          </cell>
        </row>
        <row r="63">
          <cell r="A63" t="str">
            <v>6593 ДОКТОРСКАЯ СН вар п/о 0.45кг 8шт.  ОСТАНКИНО</v>
          </cell>
          <cell r="B63" t="str">
            <v>шт</v>
          </cell>
          <cell r="C63">
            <v>198</v>
          </cell>
          <cell r="D63">
            <v>87</v>
          </cell>
          <cell r="E63">
            <v>168</v>
          </cell>
          <cell r="F63">
            <v>113</v>
          </cell>
          <cell r="G63">
            <v>0.45</v>
          </cell>
          <cell r="H63">
            <v>60</v>
          </cell>
          <cell r="I63">
            <v>172</v>
          </cell>
          <cell r="J63">
            <v>-4</v>
          </cell>
          <cell r="K63">
            <v>0</v>
          </cell>
          <cell r="L63">
            <v>40</v>
          </cell>
          <cell r="M63">
            <v>0</v>
          </cell>
          <cell r="Q63">
            <v>40</v>
          </cell>
          <cell r="R63">
            <v>40</v>
          </cell>
          <cell r="S63">
            <v>33.6</v>
          </cell>
          <cell r="U63">
            <v>6.9345238095238093</v>
          </cell>
          <cell r="V63">
            <v>3.3630952380952381</v>
          </cell>
          <cell r="Y63">
            <v>30.4</v>
          </cell>
          <cell r="Z63">
            <v>43.4</v>
          </cell>
          <cell r="AA63">
            <v>27.4</v>
          </cell>
          <cell r="AB63">
            <v>28</v>
          </cell>
          <cell r="AC63" t="str">
            <v>магаз</v>
          </cell>
          <cell r="AD63" t="e">
            <v>#N/A</v>
          </cell>
        </row>
        <row r="64">
          <cell r="A64" t="str">
            <v>6595 МОЛОЧНАЯ СН вар п/о 0.45кг 8шт.  ОСТАНКИНО</v>
          </cell>
          <cell r="B64" t="str">
            <v>шт</v>
          </cell>
          <cell r="C64">
            <v>197</v>
          </cell>
          <cell r="D64">
            <v>85</v>
          </cell>
          <cell r="E64">
            <v>178</v>
          </cell>
          <cell r="F64">
            <v>101</v>
          </cell>
          <cell r="G64">
            <v>0.45</v>
          </cell>
          <cell r="H64">
            <v>60</v>
          </cell>
          <cell r="I64">
            <v>181</v>
          </cell>
          <cell r="J64">
            <v>-3</v>
          </cell>
          <cell r="K64">
            <v>0</v>
          </cell>
          <cell r="L64">
            <v>40</v>
          </cell>
          <cell r="M64">
            <v>0</v>
          </cell>
          <cell r="Q64">
            <v>80</v>
          </cell>
          <cell r="R64">
            <v>40</v>
          </cell>
          <cell r="S64">
            <v>35.6</v>
          </cell>
          <cell r="U64">
            <v>7.3314606741573032</v>
          </cell>
          <cell r="V64">
            <v>2.8370786516853932</v>
          </cell>
          <cell r="Y64">
            <v>33.4</v>
          </cell>
          <cell r="Z64">
            <v>43.4</v>
          </cell>
          <cell r="AA64">
            <v>25.8</v>
          </cell>
          <cell r="AB64">
            <v>26</v>
          </cell>
          <cell r="AC64" t="str">
            <v>магаз</v>
          </cell>
          <cell r="AD64" t="e">
            <v>#N/A</v>
          </cell>
        </row>
        <row r="65">
          <cell r="A65" t="str">
            <v>6597 РУССКАЯ СН вар п/о 0.45кг 8шт.  ОСТАНКИНО</v>
          </cell>
          <cell r="B65" t="str">
            <v>шт</v>
          </cell>
          <cell r="C65">
            <v>114</v>
          </cell>
          <cell r="D65">
            <v>42</v>
          </cell>
          <cell r="E65">
            <v>94</v>
          </cell>
          <cell r="F65">
            <v>60</v>
          </cell>
          <cell r="G65">
            <v>0.45</v>
          </cell>
          <cell r="H65">
            <v>60</v>
          </cell>
          <cell r="I65">
            <v>96</v>
          </cell>
          <cell r="J65">
            <v>-2</v>
          </cell>
          <cell r="K65">
            <v>40</v>
          </cell>
          <cell r="L65">
            <v>0</v>
          </cell>
          <cell r="M65">
            <v>0</v>
          </cell>
          <cell r="Q65">
            <v>40</v>
          </cell>
          <cell r="S65">
            <v>18.8</v>
          </cell>
          <cell r="U65">
            <v>7.4468085106382977</v>
          </cell>
          <cell r="V65">
            <v>3.1914893617021276</v>
          </cell>
          <cell r="Y65">
            <v>3.8</v>
          </cell>
          <cell r="Z65">
            <v>21.2</v>
          </cell>
          <cell r="AA65">
            <v>13.2</v>
          </cell>
          <cell r="AB65">
            <v>13</v>
          </cell>
          <cell r="AC65" t="str">
            <v>невыв</v>
          </cell>
          <cell r="AD65" t="str">
            <v>костик</v>
          </cell>
        </row>
        <row r="66">
          <cell r="A66" t="str">
            <v>6601 ГОВЯЖЬИ СН сос п/о мгс 1*6  ОСТАНКИНО</v>
          </cell>
          <cell r="B66" t="str">
            <v>кг</v>
          </cell>
          <cell r="C66">
            <v>85.588999999999999</v>
          </cell>
          <cell r="D66">
            <v>262.81799999999998</v>
          </cell>
          <cell r="E66">
            <v>214.22200000000001</v>
          </cell>
          <cell r="F66">
            <v>122.75700000000001</v>
          </cell>
          <cell r="G66">
            <v>1</v>
          </cell>
          <cell r="H66">
            <v>45</v>
          </cell>
          <cell r="I66">
            <v>216</v>
          </cell>
          <cell r="J66">
            <v>-1.7779999999999916</v>
          </cell>
          <cell r="K66">
            <v>40</v>
          </cell>
          <cell r="L66">
            <v>40</v>
          </cell>
          <cell r="M66">
            <v>0</v>
          </cell>
          <cell r="Q66">
            <v>100</v>
          </cell>
          <cell r="R66">
            <v>90</v>
          </cell>
          <cell r="S66">
            <v>42.8444</v>
          </cell>
          <cell r="U66">
            <v>9.1670556712195754</v>
          </cell>
          <cell r="V66">
            <v>2.8651819140891228</v>
          </cell>
          <cell r="Y66">
            <v>26.769600000000004</v>
          </cell>
          <cell r="Z66">
            <v>36.866799999999998</v>
          </cell>
          <cell r="AA66">
            <v>37.6126</v>
          </cell>
          <cell r="AB66">
            <v>39.396999999999998</v>
          </cell>
          <cell r="AC66" t="str">
            <v>к</v>
          </cell>
          <cell r="AD66" t="e">
            <v>#N/A</v>
          </cell>
        </row>
        <row r="67">
          <cell r="A67" t="str">
            <v>6602 БАВАРСКИЕ ПМ сос ц/о мгс 0,35кг 8шт.  ОСТАНКИНО</v>
          </cell>
          <cell r="B67" t="str">
            <v>шт</v>
          </cell>
          <cell r="C67">
            <v>904</v>
          </cell>
          <cell r="D67">
            <v>624</v>
          </cell>
          <cell r="E67">
            <v>600</v>
          </cell>
          <cell r="F67">
            <v>911</v>
          </cell>
          <cell r="G67">
            <v>0.35</v>
          </cell>
          <cell r="H67" t="e">
            <v>#N/A</v>
          </cell>
          <cell r="I67">
            <v>620</v>
          </cell>
          <cell r="J67">
            <v>-20</v>
          </cell>
          <cell r="K67">
            <v>0</v>
          </cell>
          <cell r="L67">
            <v>0</v>
          </cell>
          <cell r="M67">
            <v>0</v>
          </cell>
          <cell r="R67">
            <v>120</v>
          </cell>
          <cell r="S67">
            <v>120</v>
          </cell>
          <cell r="U67">
            <v>8.5916666666666668</v>
          </cell>
          <cell r="V67">
            <v>7.5916666666666668</v>
          </cell>
          <cell r="Y67">
            <v>115</v>
          </cell>
          <cell r="Z67">
            <v>191.2</v>
          </cell>
          <cell r="AA67">
            <v>175.8</v>
          </cell>
          <cell r="AB67">
            <v>107</v>
          </cell>
          <cell r="AC67" t="str">
            <v>костик</v>
          </cell>
          <cell r="AD67" t="e">
            <v>#N/A</v>
          </cell>
        </row>
        <row r="68">
          <cell r="A68" t="str">
            <v>6645 ВЕТЧ.КЛАССИЧЕСКАЯ СН п/о 0.8кг 4шт.  ОСТАНКИНО</v>
          </cell>
          <cell r="B68" t="str">
            <v>шт</v>
          </cell>
          <cell r="C68">
            <v>24</v>
          </cell>
          <cell r="D68">
            <v>78</v>
          </cell>
          <cell r="E68">
            <v>88</v>
          </cell>
          <cell r="F68">
            <v>12</v>
          </cell>
          <cell r="G68">
            <v>0.8</v>
          </cell>
          <cell r="H68">
            <v>60</v>
          </cell>
          <cell r="I68">
            <v>94</v>
          </cell>
          <cell r="J68">
            <v>-6</v>
          </cell>
          <cell r="K68">
            <v>40</v>
          </cell>
          <cell r="L68">
            <v>0</v>
          </cell>
          <cell r="M68">
            <v>0</v>
          </cell>
          <cell r="Q68">
            <v>40</v>
          </cell>
          <cell r="R68">
            <v>40</v>
          </cell>
          <cell r="S68">
            <v>17.600000000000001</v>
          </cell>
          <cell r="U68">
            <v>7.4999999999999991</v>
          </cell>
          <cell r="V68">
            <v>0.68181818181818177</v>
          </cell>
          <cell r="Y68">
            <v>1.2</v>
          </cell>
          <cell r="Z68">
            <v>9.1999999999999993</v>
          </cell>
          <cell r="AA68">
            <v>11.2</v>
          </cell>
          <cell r="AB68">
            <v>20</v>
          </cell>
          <cell r="AC68" t="str">
            <v>магаз</v>
          </cell>
          <cell r="AD68" t="str">
            <v>костик</v>
          </cell>
        </row>
        <row r="69">
          <cell r="A69" t="str">
            <v>6658 АРОМАТНАЯ С ЧЕСНОЧКОМ СН в/к мтс 0.330кг  ОСТАНКИНО</v>
          </cell>
          <cell r="B69" t="str">
            <v>шт</v>
          </cell>
          <cell r="D69">
            <v>270</v>
          </cell>
          <cell r="E69">
            <v>76</v>
          </cell>
          <cell r="F69">
            <v>194</v>
          </cell>
          <cell r="G69">
            <v>0.33</v>
          </cell>
          <cell r="H69" t="e">
            <v>#N/A</v>
          </cell>
          <cell r="I69">
            <v>78</v>
          </cell>
          <cell r="J69">
            <v>-2</v>
          </cell>
          <cell r="K69">
            <v>0</v>
          </cell>
          <cell r="L69">
            <v>0</v>
          </cell>
          <cell r="M69">
            <v>0</v>
          </cell>
          <cell r="S69">
            <v>15.2</v>
          </cell>
          <cell r="U69">
            <v>12.763157894736842</v>
          </cell>
          <cell r="V69">
            <v>12.763157894736842</v>
          </cell>
          <cell r="Y69">
            <v>6.4</v>
          </cell>
          <cell r="Z69">
            <v>12.2</v>
          </cell>
          <cell r="AA69">
            <v>27.8</v>
          </cell>
          <cell r="AB69">
            <v>12</v>
          </cell>
          <cell r="AC69" t="e">
            <v>#N/A</v>
          </cell>
          <cell r="AD69" t="str">
            <v>костик</v>
          </cell>
        </row>
        <row r="70">
          <cell r="A70" t="str">
            <v>6661 СОЧНЫЙ ГРИЛЬ ПМ сос п/о мгс 1.5*4_Маяк  ОСТАНКИНО</v>
          </cell>
          <cell r="B70" t="str">
            <v>кг</v>
          </cell>
          <cell r="C70">
            <v>48.954000000000001</v>
          </cell>
          <cell r="D70">
            <v>58.084000000000003</v>
          </cell>
          <cell r="E70">
            <v>72.055999999999997</v>
          </cell>
          <cell r="F70">
            <v>33.408999999999999</v>
          </cell>
          <cell r="G70">
            <v>1</v>
          </cell>
          <cell r="H70">
            <v>45</v>
          </cell>
          <cell r="I70">
            <v>71.099999999999994</v>
          </cell>
          <cell r="J70">
            <v>0.95600000000000307</v>
          </cell>
          <cell r="K70">
            <v>20</v>
          </cell>
          <cell r="L70">
            <v>0</v>
          </cell>
          <cell r="M70">
            <v>0</v>
          </cell>
          <cell r="Q70">
            <v>40</v>
          </cell>
          <cell r="R70">
            <v>50</v>
          </cell>
          <cell r="S70">
            <v>14.411199999999999</v>
          </cell>
          <cell r="U70">
            <v>9.9512184967247705</v>
          </cell>
          <cell r="V70">
            <v>2.3182663483956922</v>
          </cell>
          <cell r="Y70">
            <v>9.3033999999999999</v>
          </cell>
          <cell r="Z70">
            <v>13.419999999999998</v>
          </cell>
          <cell r="AA70">
            <v>11.327999999999999</v>
          </cell>
          <cell r="AB70">
            <v>17.204999999999998</v>
          </cell>
          <cell r="AC70" t="str">
            <v>увел</v>
          </cell>
          <cell r="AD70" t="e">
            <v>#N/A</v>
          </cell>
        </row>
        <row r="71">
          <cell r="A71" t="str">
            <v>6666 БОЯНСКАЯ Папа может п/к в/у 0,28кг 8 шт. ОСТАНКИНО</v>
          </cell>
          <cell r="B71" t="str">
            <v>шт</v>
          </cell>
          <cell r="C71">
            <v>907</v>
          </cell>
          <cell r="D71">
            <v>2467</v>
          </cell>
          <cell r="E71">
            <v>1360</v>
          </cell>
          <cell r="F71">
            <v>597</v>
          </cell>
          <cell r="G71">
            <v>0.28000000000000003</v>
          </cell>
          <cell r="H71">
            <v>45</v>
          </cell>
          <cell r="I71">
            <v>1383</v>
          </cell>
          <cell r="J71">
            <v>-23</v>
          </cell>
          <cell r="K71">
            <v>480</v>
          </cell>
          <cell r="L71">
            <v>480</v>
          </cell>
          <cell r="M71">
            <v>0</v>
          </cell>
          <cell r="Q71">
            <v>600</v>
          </cell>
          <cell r="R71">
            <v>400</v>
          </cell>
          <cell r="S71">
            <v>272</v>
          </cell>
          <cell r="U71">
            <v>9.4007352941176467</v>
          </cell>
          <cell r="V71">
            <v>2.1948529411764706</v>
          </cell>
          <cell r="Y71">
            <v>252</v>
          </cell>
          <cell r="Z71">
            <v>280</v>
          </cell>
          <cell r="AA71">
            <v>236</v>
          </cell>
          <cell r="AB71">
            <v>259</v>
          </cell>
          <cell r="AC71" t="e">
            <v>#N/A</v>
          </cell>
          <cell r="AD71" t="e">
            <v>#N/A</v>
          </cell>
        </row>
        <row r="72">
          <cell r="A72" t="str">
            <v>6669 ВЕНСКАЯ САЛЯМИ п/к в/у 0.28кг 8шт  ОСТАНКИНО</v>
          </cell>
          <cell r="B72" t="str">
            <v>шт</v>
          </cell>
          <cell r="C72">
            <v>393</v>
          </cell>
          <cell r="D72">
            <v>466</v>
          </cell>
          <cell r="E72">
            <v>490</v>
          </cell>
          <cell r="F72">
            <v>354</v>
          </cell>
          <cell r="G72">
            <v>0.28000000000000003</v>
          </cell>
          <cell r="H72">
            <v>45</v>
          </cell>
          <cell r="I72">
            <v>503</v>
          </cell>
          <cell r="J72">
            <v>-13</v>
          </cell>
          <cell r="K72">
            <v>200</v>
          </cell>
          <cell r="L72">
            <v>200</v>
          </cell>
          <cell r="M72">
            <v>0</v>
          </cell>
          <cell r="R72">
            <v>160</v>
          </cell>
          <cell r="S72">
            <v>98</v>
          </cell>
          <cell r="U72">
            <v>9.3265306122448983</v>
          </cell>
          <cell r="V72">
            <v>3.6122448979591835</v>
          </cell>
          <cell r="Y72">
            <v>122.2</v>
          </cell>
          <cell r="Z72">
            <v>123</v>
          </cell>
          <cell r="AA72">
            <v>95</v>
          </cell>
          <cell r="AB72">
            <v>96</v>
          </cell>
          <cell r="AC72" t="e">
            <v>#N/A</v>
          </cell>
          <cell r="AD72" t="e">
            <v>#N/A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1334</v>
          </cell>
          <cell r="D73">
            <v>4368</v>
          </cell>
          <cell r="E73">
            <v>2280</v>
          </cell>
          <cell r="F73">
            <v>1466</v>
          </cell>
          <cell r="G73">
            <v>0.35</v>
          </cell>
          <cell r="H73">
            <v>45</v>
          </cell>
          <cell r="I73">
            <v>2319</v>
          </cell>
          <cell r="J73">
            <v>-39</v>
          </cell>
          <cell r="K73">
            <v>0</v>
          </cell>
          <cell r="L73">
            <v>1400</v>
          </cell>
          <cell r="M73">
            <v>400</v>
          </cell>
          <cell r="Q73">
            <v>600</v>
          </cell>
          <cell r="R73">
            <v>600</v>
          </cell>
          <cell r="S73">
            <v>456</v>
          </cell>
          <cell r="T73">
            <v>600</v>
          </cell>
          <cell r="U73">
            <v>11.109649122807017</v>
          </cell>
          <cell r="V73">
            <v>3.2149122807017543</v>
          </cell>
          <cell r="Y73">
            <v>437.4</v>
          </cell>
          <cell r="Z73">
            <v>478</v>
          </cell>
          <cell r="AA73">
            <v>422</v>
          </cell>
          <cell r="AB73">
            <v>448</v>
          </cell>
          <cell r="AC73">
            <v>0</v>
          </cell>
          <cell r="AD73" t="e">
            <v>#N/A</v>
          </cell>
        </row>
        <row r="74">
          <cell r="A74" t="str">
            <v>6684 СЕРВЕЛАТ КАРЕЛЬСКИЙ ПМ в/к в/у 0.28кг  ОСТАНКИНО</v>
          </cell>
          <cell r="B74" t="str">
            <v>шт</v>
          </cell>
          <cell r="C74">
            <v>974</v>
          </cell>
          <cell r="D74">
            <v>3047</v>
          </cell>
          <cell r="E74">
            <v>1574</v>
          </cell>
          <cell r="F74">
            <v>1199</v>
          </cell>
          <cell r="G74">
            <v>0.28000000000000003</v>
          </cell>
          <cell r="H74">
            <v>45</v>
          </cell>
          <cell r="I74">
            <v>1587</v>
          </cell>
          <cell r="J74">
            <v>-13</v>
          </cell>
          <cell r="K74">
            <v>400</v>
          </cell>
          <cell r="L74">
            <v>600</v>
          </cell>
          <cell r="M74">
            <v>0</v>
          </cell>
          <cell r="Q74">
            <v>600</v>
          </cell>
          <cell r="R74">
            <v>400</v>
          </cell>
          <cell r="S74">
            <v>314.8</v>
          </cell>
          <cell r="T74">
            <v>200</v>
          </cell>
          <cell r="U74">
            <v>10.797331639135958</v>
          </cell>
          <cell r="V74">
            <v>3.8087674714104192</v>
          </cell>
          <cell r="Y74">
            <v>363</v>
          </cell>
          <cell r="Z74">
            <v>333</v>
          </cell>
          <cell r="AA74">
            <v>306</v>
          </cell>
          <cell r="AB74">
            <v>321</v>
          </cell>
          <cell r="AC74" t="str">
            <v>???</v>
          </cell>
          <cell r="AD74" t="e">
            <v>#N/A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4397</v>
          </cell>
          <cell r="D75">
            <v>28581</v>
          </cell>
          <cell r="E75">
            <v>5931</v>
          </cell>
          <cell r="F75">
            <v>7162</v>
          </cell>
          <cell r="G75">
            <v>0.35</v>
          </cell>
          <cell r="H75">
            <v>45</v>
          </cell>
          <cell r="I75">
            <v>5980</v>
          </cell>
          <cell r="J75">
            <v>-49</v>
          </cell>
          <cell r="K75">
            <v>0</v>
          </cell>
          <cell r="L75">
            <v>1600</v>
          </cell>
          <cell r="M75">
            <v>0</v>
          </cell>
          <cell r="Q75">
            <v>1000</v>
          </cell>
          <cell r="R75">
            <v>1400</v>
          </cell>
          <cell r="S75">
            <v>1186.2</v>
          </cell>
          <cell r="T75">
            <v>1800</v>
          </cell>
          <cell r="U75">
            <v>10.927330972854493</v>
          </cell>
          <cell r="V75">
            <v>6.0377676614398919</v>
          </cell>
          <cell r="Y75">
            <v>1408.4</v>
          </cell>
          <cell r="Z75">
            <v>1566.8</v>
          </cell>
          <cell r="AA75">
            <v>1368</v>
          </cell>
          <cell r="AB75">
            <v>1378</v>
          </cell>
          <cell r="AC75" t="str">
            <v>борд02,02</v>
          </cell>
          <cell r="AD75" t="e">
            <v>#N/A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382</v>
          </cell>
          <cell r="D76">
            <v>838</v>
          </cell>
          <cell r="E76">
            <v>492</v>
          </cell>
          <cell r="F76">
            <v>405</v>
          </cell>
          <cell r="G76">
            <v>0.28000000000000003</v>
          </cell>
          <cell r="H76">
            <v>45</v>
          </cell>
          <cell r="I76">
            <v>496</v>
          </cell>
          <cell r="J76">
            <v>-4</v>
          </cell>
          <cell r="K76">
            <v>200</v>
          </cell>
          <cell r="L76">
            <v>160</v>
          </cell>
          <cell r="M76">
            <v>0</v>
          </cell>
          <cell r="R76">
            <v>120</v>
          </cell>
          <cell r="S76">
            <v>98.4</v>
          </cell>
          <cell r="U76">
            <v>8.9939024390243905</v>
          </cell>
          <cell r="V76">
            <v>4.1158536585365848</v>
          </cell>
          <cell r="Y76">
            <v>122.8</v>
          </cell>
          <cell r="Z76">
            <v>128</v>
          </cell>
          <cell r="AA76">
            <v>102.8</v>
          </cell>
          <cell r="AB76">
            <v>101</v>
          </cell>
          <cell r="AC76">
            <v>0</v>
          </cell>
          <cell r="AD76" t="e">
            <v>#N/A</v>
          </cell>
        </row>
        <row r="77">
          <cell r="A77" t="str">
            <v>6697 СЕРВЕЛАТ ФИНСКИЙ ПМ в/к в/у 0,35кг 8шт.  ОСТАНКИНО</v>
          </cell>
          <cell r="B77" t="str">
            <v>шт</v>
          </cell>
          <cell r="C77">
            <v>3319</v>
          </cell>
          <cell r="D77">
            <v>17635</v>
          </cell>
          <cell r="E77">
            <v>6590</v>
          </cell>
          <cell r="F77">
            <v>5588</v>
          </cell>
          <cell r="G77">
            <v>0.35</v>
          </cell>
          <cell r="H77">
            <v>45</v>
          </cell>
          <cell r="I77">
            <v>6654</v>
          </cell>
          <cell r="J77">
            <v>-64</v>
          </cell>
          <cell r="K77">
            <v>0</v>
          </cell>
          <cell r="L77">
            <v>3600</v>
          </cell>
          <cell r="M77">
            <v>800</v>
          </cell>
          <cell r="Q77">
            <v>1000</v>
          </cell>
          <cell r="R77">
            <v>1400</v>
          </cell>
          <cell r="S77">
            <v>1318</v>
          </cell>
          <cell r="T77">
            <v>2200</v>
          </cell>
          <cell r="U77">
            <v>11.068285280728377</v>
          </cell>
          <cell r="V77">
            <v>4.2397572078907437</v>
          </cell>
          <cell r="Y77">
            <v>1223.5999999999999</v>
          </cell>
          <cell r="Z77">
            <v>1301.2</v>
          </cell>
          <cell r="AA77">
            <v>1250</v>
          </cell>
          <cell r="AB77">
            <v>1240</v>
          </cell>
          <cell r="AC77" t="str">
            <v>плакат17</v>
          </cell>
          <cell r="AD77" t="e">
            <v>#N/A</v>
          </cell>
        </row>
        <row r="78">
          <cell r="A78" t="str">
            <v>6713 СОЧНЫЙ ГРИЛЬ ПМ сос п/о мгс 0.41кг 8шт.  ОСТАНКИНО</v>
          </cell>
          <cell r="B78" t="str">
            <v>шт</v>
          </cell>
          <cell r="C78">
            <v>1143</v>
          </cell>
          <cell r="D78">
            <v>1541</v>
          </cell>
          <cell r="E78">
            <v>1532</v>
          </cell>
          <cell r="F78">
            <v>834</v>
          </cell>
          <cell r="G78">
            <v>0.41</v>
          </cell>
          <cell r="H78">
            <v>45</v>
          </cell>
          <cell r="I78">
            <v>1555</v>
          </cell>
          <cell r="J78">
            <v>-23</v>
          </cell>
          <cell r="K78">
            <v>480</v>
          </cell>
          <cell r="L78">
            <v>600</v>
          </cell>
          <cell r="M78">
            <v>0</v>
          </cell>
          <cell r="Q78">
            <v>600</v>
          </cell>
          <cell r="R78">
            <v>400</v>
          </cell>
          <cell r="S78">
            <v>306.39999999999998</v>
          </cell>
          <cell r="T78">
            <v>200</v>
          </cell>
          <cell r="U78">
            <v>10.163185378590079</v>
          </cell>
          <cell r="V78">
            <v>2.7219321148825069</v>
          </cell>
          <cell r="Y78">
            <v>256</v>
          </cell>
          <cell r="Z78">
            <v>353.6</v>
          </cell>
          <cell r="AA78">
            <v>289.8</v>
          </cell>
          <cell r="AB78">
            <v>263</v>
          </cell>
          <cell r="AC78" t="e">
            <v>#N/A</v>
          </cell>
          <cell r="AD78" t="e">
            <v>#N/A</v>
          </cell>
        </row>
        <row r="79">
          <cell r="A79" t="str">
            <v>6716 ОСОБАЯ Коровино (в сетке) 0.5кг 8шт.  ОСТАНКИНО</v>
          </cell>
          <cell r="B79" t="str">
            <v>шт</v>
          </cell>
          <cell r="C79">
            <v>305</v>
          </cell>
          <cell r="D79">
            <v>597</v>
          </cell>
          <cell r="E79">
            <v>711</v>
          </cell>
          <cell r="F79">
            <v>300</v>
          </cell>
          <cell r="G79">
            <v>0.5</v>
          </cell>
          <cell r="H79">
            <v>0.6</v>
          </cell>
          <cell r="I79">
            <v>693</v>
          </cell>
          <cell r="J79">
            <v>18</v>
          </cell>
          <cell r="K79">
            <v>120</v>
          </cell>
          <cell r="L79">
            <v>200</v>
          </cell>
          <cell r="M79">
            <v>0</v>
          </cell>
          <cell r="Q79">
            <v>320</v>
          </cell>
          <cell r="R79">
            <v>280</v>
          </cell>
          <cell r="S79">
            <v>142.19999999999999</v>
          </cell>
          <cell r="U79">
            <v>8.5794655414908583</v>
          </cell>
          <cell r="V79">
            <v>2.109704641350211</v>
          </cell>
          <cell r="Y79">
            <v>106.6</v>
          </cell>
          <cell r="Z79">
            <v>128.4</v>
          </cell>
          <cell r="AA79">
            <v>112.2</v>
          </cell>
          <cell r="AB79">
            <v>146</v>
          </cell>
          <cell r="AC79">
            <v>0</v>
          </cell>
          <cell r="AD79" t="str">
            <v>кост</v>
          </cell>
        </row>
        <row r="80">
          <cell r="A80" t="str">
            <v>6722 СОЧНЫЕ ПМ сос п/о мгс 0,41кг 10шт.  ОСТАНКИНО</v>
          </cell>
          <cell r="B80" t="str">
            <v>шт</v>
          </cell>
          <cell r="C80">
            <v>3837</v>
          </cell>
          <cell r="D80">
            <v>10143</v>
          </cell>
          <cell r="E80">
            <v>6649</v>
          </cell>
          <cell r="F80">
            <v>6107</v>
          </cell>
          <cell r="G80">
            <v>0.41</v>
          </cell>
          <cell r="H80">
            <v>45</v>
          </cell>
          <cell r="I80">
            <v>5738</v>
          </cell>
          <cell r="J80">
            <v>911</v>
          </cell>
          <cell r="K80">
            <v>0</v>
          </cell>
          <cell r="L80">
            <v>3600</v>
          </cell>
          <cell r="M80">
            <v>0</v>
          </cell>
          <cell r="Q80">
            <v>1000</v>
          </cell>
          <cell r="R80">
            <v>1800</v>
          </cell>
          <cell r="S80">
            <v>1329.8</v>
          </cell>
          <cell r="T80">
            <v>2000</v>
          </cell>
          <cell r="U80">
            <v>10.909159272070989</v>
          </cell>
          <cell r="V80">
            <v>4.5924199127688379</v>
          </cell>
          <cell r="Y80">
            <v>1350</v>
          </cell>
          <cell r="Z80">
            <v>1492.8</v>
          </cell>
          <cell r="AA80">
            <v>1367</v>
          </cell>
          <cell r="AB80">
            <v>1263</v>
          </cell>
          <cell r="AC80" t="str">
            <v>м800</v>
          </cell>
          <cell r="AD80" t="e">
            <v>#N/A</v>
          </cell>
        </row>
        <row r="81">
          <cell r="A81" t="str">
            <v>6726 СЛИВОЧНЫЕ ПМ сос п/о мгс 0.41кг 10шт.  ОСТАНКИНО</v>
          </cell>
          <cell r="B81" t="str">
            <v>шт</v>
          </cell>
          <cell r="C81">
            <v>1390</v>
          </cell>
          <cell r="D81">
            <v>5942</v>
          </cell>
          <cell r="E81">
            <v>2263</v>
          </cell>
          <cell r="F81">
            <v>2398</v>
          </cell>
          <cell r="G81">
            <v>0.41</v>
          </cell>
          <cell r="H81">
            <v>45</v>
          </cell>
          <cell r="I81">
            <v>2298</v>
          </cell>
          <cell r="J81">
            <v>-35</v>
          </cell>
          <cell r="K81">
            <v>0</v>
          </cell>
          <cell r="L81">
            <v>1200</v>
          </cell>
          <cell r="M81">
            <v>0</v>
          </cell>
          <cell r="R81">
            <v>600</v>
          </cell>
          <cell r="S81">
            <v>452.6</v>
          </cell>
          <cell r="T81">
            <v>500</v>
          </cell>
          <cell r="U81">
            <v>10.380026513477684</v>
          </cell>
          <cell r="V81">
            <v>5.2982766239505077</v>
          </cell>
          <cell r="Y81">
            <v>447.8</v>
          </cell>
          <cell r="Z81">
            <v>531</v>
          </cell>
          <cell r="AA81">
            <v>498.8</v>
          </cell>
          <cell r="AB81">
            <v>373</v>
          </cell>
          <cell r="AC81" t="str">
            <v>м-400</v>
          </cell>
          <cell r="AD81" t="e">
            <v>#N/A</v>
          </cell>
        </row>
        <row r="82">
          <cell r="A82" t="str">
            <v>6734 ОСОБАЯ СО ШПИКОМ Коровино (в сетке) 0,5кг ОСТАНКИНО</v>
          </cell>
          <cell r="B82" t="str">
            <v>шт</v>
          </cell>
          <cell r="C82">
            <v>42</v>
          </cell>
          <cell r="D82">
            <v>132</v>
          </cell>
          <cell r="E82">
            <v>121</v>
          </cell>
          <cell r="F82">
            <v>43</v>
          </cell>
          <cell r="G82">
            <v>0.5</v>
          </cell>
          <cell r="H82" t="e">
            <v>#N/A</v>
          </cell>
          <cell r="I82">
            <v>132</v>
          </cell>
          <cell r="J82">
            <v>-11</v>
          </cell>
          <cell r="K82">
            <v>0</v>
          </cell>
          <cell r="L82">
            <v>40</v>
          </cell>
          <cell r="M82">
            <v>0</v>
          </cell>
          <cell r="Q82">
            <v>80</v>
          </cell>
          <cell r="R82">
            <v>40</v>
          </cell>
          <cell r="S82">
            <v>24.2</v>
          </cell>
          <cell r="U82">
            <v>8.3884297520661164</v>
          </cell>
          <cell r="V82">
            <v>1.7768595041322315</v>
          </cell>
          <cell r="Y82">
            <v>13.2</v>
          </cell>
          <cell r="Z82">
            <v>14.2</v>
          </cell>
          <cell r="AA82">
            <v>15</v>
          </cell>
          <cell r="AB82">
            <v>33</v>
          </cell>
          <cell r="AC82" t="str">
            <v>увел</v>
          </cell>
          <cell r="AD82" t="str">
            <v>костик</v>
          </cell>
        </row>
        <row r="83">
          <cell r="A83" t="str">
            <v>6750 МОЛОЧНЫЕ ГОСТ СН сос п/о мгс 0,41 кг 10шт ОСТАНКИНО</v>
          </cell>
          <cell r="B83" t="str">
            <v>шт</v>
          </cell>
          <cell r="C83">
            <v>193</v>
          </cell>
          <cell r="D83">
            <v>62</v>
          </cell>
          <cell r="E83">
            <v>107</v>
          </cell>
          <cell r="F83">
            <v>146</v>
          </cell>
          <cell r="G83">
            <v>0.41</v>
          </cell>
          <cell r="H83" t="e">
            <v>#N/A</v>
          </cell>
          <cell r="I83">
            <v>109</v>
          </cell>
          <cell r="J83">
            <v>-2</v>
          </cell>
          <cell r="K83">
            <v>0</v>
          </cell>
          <cell r="L83">
            <v>0</v>
          </cell>
          <cell r="M83">
            <v>0</v>
          </cell>
          <cell r="R83">
            <v>40</v>
          </cell>
          <cell r="S83">
            <v>21.4</v>
          </cell>
          <cell r="U83">
            <v>8.6915887850467293</v>
          </cell>
          <cell r="V83">
            <v>6.8224299065420562</v>
          </cell>
          <cell r="Y83">
            <v>29</v>
          </cell>
          <cell r="Z83">
            <v>35.6</v>
          </cell>
          <cell r="AA83">
            <v>18</v>
          </cell>
          <cell r="AB83">
            <v>11</v>
          </cell>
          <cell r="AC83" t="str">
            <v>костик</v>
          </cell>
          <cell r="AD83" t="e">
            <v>#N/A</v>
          </cell>
        </row>
        <row r="84">
          <cell r="A84" t="str">
            <v>6751 СЛИВОЧНЫЕ СН сос п/о мгс 0,41кг 10шт.  ОСТАНКИНО</v>
          </cell>
          <cell r="B84" t="str">
            <v>шт</v>
          </cell>
          <cell r="C84">
            <v>330</v>
          </cell>
          <cell r="D84">
            <v>162</v>
          </cell>
          <cell r="E84">
            <v>158</v>
          </cell>
          <cell r="F84">
            <v>326</v>
          </cell>
          <cell r="G84">
            <v>0.41</v>
          </cell>
          <cell r="H84" t="e">
            <v>#N/A</v>
          </cell>
          <cell r="I84">
            <v>166</v>
          </cell>
          <cell r="J84">
            <v>-8</v>
          </cell>
          <cell r="K84">
            <v>0</v>
          </cell>
          <cell r="L84">
            <v>0</v>
          </cell>
          <cell r="M84">
            <v>0</v>
          </cell>
          <cell r="S84">
            <v>31.6</v>
          </cell>
          <cell r="U84">
            <v>10.316455696202532</v>
          </cell>
          <cell r="V84">
            <v>10.316455696202532</v>
          </cell>
          <cell r="Y84">
            <v>46.2</v>
          </cell>
          <cell r="Z84">
            <v>69.8</v>
          </cell>
          <cell r="AA84">
            <v>36.4</v>
          </cell>
          <cell r="AB84">
            <v>30</v>
          </cell>
          <cell r="AC84" t="str">
            <v>увел</v>
          </cell>
          <cell r="AD84" t="e">
            <v>#N/A</v>
          </cell>
        </row>
        <row r="85">
          <cell r="A85" t="str">
            <v>6756 ВЕТЧ.ЛЮБИТЕЛЬСКАЯ п/о  ОСТАНКИНО</v>
          </cell>
          <cell r="B85" t="str">
            <v>кг</v>
          </cell>
          <cell r="C85">
            <v>102.807</v>
          </cell>
          <cell r="D85">
            <v>230.16399999999999</v>
          </cell>
          <cell r="E85">
            <v>130.1</v>
          </cell>
          <cell r="F85">
            <v>199.83600000000001</v>
          </cell>
          <cell r="G85">
            <v>1</v>
          </cell>
          <cell r="H85" t="e">
            <v>#N/A</v>
          </cell>
          <cell r="I85">
            <v>132.30000000000001</v>
          </cell>
          <cell r="J85">
            <v>-2.2000000000000171</v>
          </cell>
          <cell r="K85">
            <v>80</v>
          </cell>
          <cell r="L85">
            <v>70</v>
          </cell>
          <cell r="M85">
            <v>0</v>
          </cell>
          <cell r="S85">
            <v>26.02</v>
          </cell>
          <cell r="U85">
            <v>13.444888547271331</v>
          </cell>
          <cell r="V85">
            <v>7.6800922367409692</v>
          </cell>
          <cell r="Y85">
            <v>21.951599999999999</v>
          </cell>
          <cell r="Z85">
            <v>35.243000000000002</v>
          </cell>
          <cell r="AA85">
            <v>36.002200000000002</v>
          </cell>
          <cell r="AB85">
            <v>22.574000000000002</v>
          </cell>
          <cell r="AC85" t="e">
            <v>#N/A</v>
          </cell>
          <cell r="AD85" t="e">
            <v>#N/A</v>
          </cell>
        </row>
        <row r="86">
          <cell r="A86" t="str">
            <v>6758 СЕРВЕЛАТ КОПЧЕНЫЙ п/к в/у 0,31 кг 8 шт  ОСТАНКИНО</v>
          </cell>
          <cell r="B86" t="str">
            <v>шт</v>
          </cell>
          <cell r="D86">
            <v>994</v>
          </cell>
          <cell r="E86">
            <v>520</v>
          </cell>
          <cell r="F86">
            <v>472</v>
          </cell>
          <cell r="G86">
            <v>0</v>
          </cell>
          <cell r="H86" t="e">
            <v>#N/A</v>
          </cell>
          <cell r="I86">
            <v>528</v>
          </cell>
          <cell r="J86">
            <v>-8</v>
          </cell>
          <cell r="K86">
            <v>0</v>
          </cell>
          <cell r="L86">
            <v>0</v>
          </cell>
          <cell r="M86">
            <v>0</v>
          </cell>
          <cell r="S86">
            <v>104</v>
          </cell>
          <cell r="U86">
            <v>4.5384615384615383</v>
          </cell>
          <cell r="V86">
            <v>4.5384615384615383</v>
          </cell>
          <cell r="Y86">
            <v>0</v>
          </cell>
          <cell r="Z86">
            <v>0</v>
          </cell>
          <cell r="AA86">
            <v>0</v>
          </cell>
          <cell r="AB86">
            <v>327</v>
          </cell>
          <cell r="AC86" t="e">
            <v>#N/A</v>
          </cell>
          <cell r="AD86" t="e">
            <v>#N/A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C87">
            <v>55.588000000000001</v>
          </cell>
          <cell r="D87">
            <v>27.995000000000001</v>
          </cell>
          <cell r="E87">
            <v>59.255000000000003</v>
          </cell>
          <cell r="F87">
            <v>24.327999999999999</v>
          </cell>
          <cell r="G87">
            <v>0</v>
          </cell>
          <cell r="H87" t="e">
            <v>#N/A</v>
          </cell>
          <cell r="I87">
            <v>60</v>
          </cell>
          <cell r="J87">
            <v>-0.74499999999999744</v>
          </cell>
          <cell r="K87">
            <v>0</v>
          </cell>
          <cell r="L87">
            <v>0</v>
          </cell>
          <cell r="M87">
            <v>0</v>
          </cell>
          <cell r="S87">
            <v>11.851000000000001</v>
          </cell>
          <cell r="U87">
            <v>2.0528225466205381</v>
          </cell>
          <cell r="V87">
            <v>2.0528225466205381</v>
          </cell>
          <cell r="Y87">
            <v>2.343</v>
          </cell>
          <cell r="Z87">
            <v>7.3230000000000004</v>
          </cell>
          <cell r="AA87">
            <v>8.8824000000000005</v>
          </cell>
          <cell r="AB87">
            <v>13.811</v>
          </cell>
          <cell r="AC87" t="str">
            <v>акция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C88">
            <v>133</v>
          </cell>
          <cell r="D88">
            <v>6</v>
          </cell>
          <cell r="E88">
            <v>54</v>
          </cell>
          <cell r="F88">
            <v>81</v>
          </cell>
          <cell r="G88">
            <v>0</v>
          </cell>
          <cell r="H88" t="e">
            <v>#N/A</v>
          </cell>
          <cell r="I88">
            <v>60</v>
          </cell>
          <cell r="J88">
            <v>-6</v>
          </cell>
          <cell r="K88">
            <v>0</v>
          </cell>
          <cell r="L88">
            <v>0</v>
          </cell>
          <cell r="M88">
            <v>0</v>
          </cell>
          <cell r="S88">
            <v>10.8</v>
          </cell>
          <cell r="U88">
            <v>7.4999999999999991</v>
          </cell>
          <cell r="V88">
            <v>7.4999999999999991</v>
          </cell>
          <cell r="Y88">
            <v>4</v>
          </cell>
          <cell r="Z88">
            <v>4.2</v>
          </cell>
          <cell r="AA88">
            <v>4.5999999999999996</v>
          </cell>
          <cell r="AB88">
            <v>24</v>
          </cell>
          <cell r="AC88" t="str">
            <v>акция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241</v>
          </cell>
          <cell r="D89">
            <v>1724</v>
          </cell>
          <cell r="E89">
            <v>978</v>
          </cell>
          <cell r="F89">
            <v>974</v>
          </cell>
          <cell r="G89">
            <v>0</v>
          </cell>
          <cell r="H89">
            <v>0</v>
          </cell>
          <cell r="I89">
            <v>991</v>
          </cell>
          <cell r="J89">
            <v>-13</v>
          </cell>
          <cell r="K89">
            <v>0</v>
          </cell>
          <cell r="L89">
            <v>0</v>
          </cell>
          <cell r="M89">
            <v>0</v>
          </cell>
          <cell r="S89">
            <v>195.6</v>
          </cell>
          <cell r="U89">
            <v>4.9795501022494886</v>
          </cell>
          <cell r="V89">
            <v>4.9795501022494886</v>
          </cell>
          <cell r="Y89">
            <v>162.19999999999999</v>
          </cell>
          <cell r="Z89">
            <v>176.2</v>
          </cell>
          <cell r="AA89">
            <v>158.56400000000002</v>
          </cell>
          <cell r="AB89">
            <v>195</v>
          </cell>
          <cell r="AC89" t="e">
            <v>#N/A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240.99299999999999</v>
          </cell>
          <cell r="D90">
            <v>309.33800000000002</v>
          </cell>
          <cell r="E90">
            <v>408.50900000000001</v>
          </cell>
          <cell r="F90">
            <v>135.346</v>
          </cell>
          <cell r="G90">
            <v>0</v>
          </cell>
          <cell r="H90">
            <v>0</v>
          </cell>
          <cell r="I90">
            <v>384</v>
          </cell>
          <cell r="J90">
            <v>24.509000000000015</v>
          </cell>
          <cell r="K90">
            <v>0</v>
          </cell>
          <cell r="L90">
            <v>0</v>
          </cell>
          <cell r="M90">
            <v>0</v>
          </cell>
          <cell r="S90">
            <v>81.701800000000006</v>
          </cell>
          <cell r="U90">
            <v>1.6565852894305877</v>
          </cell>
          <cell r="V90">
            <v>1.6565852894305877</v>
          </cell>
          <cell r="Y90">
            <v>77.09</v>
          </cell>
          <cell r="Z90">
            <v>59.48</v>
          </cell>
          <cell r="AA90">
            <v>60.285400000000003</v>
          </cell>
          <cell r="AB90">
            <v>95.885999999999996</v>
          </cell>
          <cell r="AC90" t="e">
            <v>#N/A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21.02.2024 - 27.02.2024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58.8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609.41800000000001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581.51800000000003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13.75</v>
          </cell>
          <cell r="F10">
            <v>1121.2370000000001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7.5</v>
          </cell>
          <cell r="F11">
            <v>197.68899999999999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209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1217</v>
          </cell>
          <cell r="F13">
            <v>2907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3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161</v>
          </cell>
          <cell r="F15">
            <v>2584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795</v>
          </cell>
          <cell r="F16">
            <v>4832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116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164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239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253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270</v>
          </cell>
        </row>
        <row r="23">
          <cell r="A23" t="str">
            <v xml:space="preserve"> 068  Колбаса Особая ТМ Особый рецепт, 0,5 кг, ПОКОМ</v>
          </cell>
          <cell r="F23">
            <v>141</v>
          </cell>
        </row>
        <row r="24">
          <cell r="A24" t="str">
            <v xml:space="preserve"> 079  Колбаса Сервелат Кремлевский,  0.35 кг, ПОКОМ</v>
          </cell>
          <cell r="F24">
            <v>28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35</v>
          </cell>
          <cell r="F25">
            <v>1192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345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F27">
            <v>847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360</v>
          </cell>
          <cell r="F28">
            <v>557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210</v>
          </cell>
          <cell r="F29">
            <v>922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952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4.0049999999999999</v>
          </cell>
          <cell r="F32">
            <v>668.43399999999997</v>
          </cell>
        </row>
        <row r="33">
          <cell r="A33" t="str">
            <v xml:space="preserve"> 201  Ветчина Нежная ТМ Особый рецепт, (2,5кг), ПОКОМ</v>
          </cell>
          <cell r="D33">
            <v>20</v>
          </cell>
          <cell r="F33">
            <v>7828.9480000000003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3.2040000000000002</v>
          </cell>
          <cell r="F34">
            <v>347.18099999999998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1.6020000000000001</v>
          </cell>
          <cell r="F35">
            <v>991.43299999999999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252.79400000000001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</v>
          </cell>
          <cell r="F37">
            <v>8767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19.5</v>
          </cell>
          <cell r="F38">
            <v>261.916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67.204999999999998</v>
          </cell>
        </row>
        <row r="40">
          <cell r="A40" t="str">
            <v xml:space="preserve"> 226  Колбаса Княжеская, с/к белков.обол в термоусад. пакете, ВЕС, ТМ Стародворье ПОКОМ</v>
          </cell>
          <cell r="F40">
            <v>0.35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6.4080000000000004</v>
          </cell>
          <cell r="F41">
            <v>711.73400000000004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2.5</v>
          </cell>
          <cell r="F42">
            <v>6885.1289999999999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6125.8549999999996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5.6070000000000002</v>
          </cell>
          <cell r="F44">
            <v>375.46600000000001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9.6120000000000001</v>
          </cell>
          <cell r="F45">
            <v>376.70100000000002</v>
          </cell>
        </row>
        <row r="46">
          <cell r="A46" t="str">
            <v xml:space="preserve"> 240  Колбаса Салями охотничья, ВЕС. ПОКОМ</v>
          </cell>
          <cell r="D46">
            <v>0.90300000000000002</v>
          </cell>
          <cell r="F46">
            <v>30.388000000000002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9.6110000000000007</v>
          </cell>
          <cell r="F47">
            <v>667.36400000000003</v>
          </cell>
        </row>
        <row r="48">
          <cell r="A48" t="str">
            <v xml:space="preserve"> 243  Колбаса Сервелат Зернистый, ВЕС.  ПОКОМ</v>
          </cell>
          <cell r="F48">
            <v>120.708</v>
          </cell>
        </row>
        <row r="49">
          <cell r="A49" t="str">
            <v xml:space="preserve"> 244  Колбаса Сервелат Кремлевский, ВЕС. ПОКОМ</v>
          </cell>
          <cell r="F49">
            <v>0.7</v>
          </cell>
        </row>
        <row r="50">
          <cell r="A50" t="str">
            <v xml:space="preserve"> 247  Сардельки Нежные, ВЕС.  ПОКОМ</v>
          </cell>
          <cell r="F50">
            <v>184.3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177.61099999999999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11.7</v>
          </cell>
          <cell r="F52">
            <v>1053.011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82.4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18.213999999999999</v>
          </cell>
          <cell r="F54">
            <v>153.423</v>
          </cell>
        </row>
        <row r="55">
          <cell r="A55" t="str">
            <v xml:space="preserve"> 263  Шпикачки Стародворские, ВЕС.  ПОКОМ</v>
          </cell>
          <cell r="F55">
            <v>135.68299999999999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386.96300000000002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327.98500000000001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338.24700000000001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1981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425</v>
          </cell>
          <cell r="F60">
            <v>3907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363</v>
          </cell>
          <cell r="F61">
            <v>3643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660.09299999999996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</v>
          </cell>
          <cell r="F63">
            <v>381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9</v>
          </cell>
          <cell r="F65">
            <v>1423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253.67099999999999</v>
          </cell>
        </row>
        <row r="67">
          <cell r="A67" t="str">
            <v xml:space="preserve"> 298  Колбаса Сливушка ТМ Вязанка, 0,375кг,  ПОКОМ</v>
          </cell>
          <cell r="F67">
            <v>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9</v>
          </cell>
          <cell r="F68">
            <v>3311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13</v>
          </cell>
          <cell r="F69">
            <v>3537</v>
          </cell>
        </row>
        <row r="70">
          <cell r="A70" t="str">
            <v xml:space="preserve"> 303  Колбаса Мясорубская ТМ Стародворье с рубленой грудинкой в/у 0,4 кг срез  ПОКОМ</v>
          </cell>
          <cell r="F70">
            <v>10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0.7</v>
          </cell>
          <cell r="F71">
            <v>80.872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7.5839999999999996</v>
          </cell>
          <cell r="F72">
            <v>161.261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9</v>
          </cell>
          <cell r="F73">
            <v>1520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10</v>
          </cell>
          <cell r="F74">
            <v>1928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948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3.9</v>
          </cell>
          <cell r="F76">
            <v>300.22399999999999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5.2</v>
          </cell>
          <cell r="F77">
            <v>686.97299999999996</v>
          </cell>
        </row>
        <row r="78">
          <cell r="A78" t="str">
            <v xml:space="preserve"> 316  Колбаса Нежная ТМ Зареченские ВЕС  ПОКОМ</v>
          </cell>
          <cell r="F78">
            <v>148.762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4.2</v>
          </cell>
        </row>
        <row r="80">
          <cell r="A80" t="str">
            <v xml:space="preserve"> 318  Сосиски Датские ТМ Зареченские, ВЕС  ПОКОМ</v>
          </cell>
          <cell r="F80">
            <v>2602.11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</v>
          </cell>
          <cell r="F81">
            <v>3148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724</v>
          </cell>
          <cell r="F82">
            <v>5726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15</v>
          </cell>
          <cell r="F83">
            <v>1176</v>
          </cell>
        </row>
        <row r="84">
          <cell r="A84" t="str">
            <v xml:space="preserve"> 328  Сардельки Сочинки Стародворье ТМ  0,4 кг ПОКОМ</v>
          </cell>
          <cell r="D84">
            <v>3</v>
          </cell>
          <cell r="F84">
            <v>558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2</v>
          </cell>
          <cell r="F85">
            <v>496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1.3</v>
          </cell>
          <cell r="F86">
            <v>1441.7429999999999</v>
          </cell>
        </row>
        <row r="87">
          <cell r="A87" t="str">
            <v xml:space="preserve"> 331  Сосиски Сочинки по-баварски ВЕС ТМ Стародворье  Поком</v>
          </cell>
          <cell r="F87">
            <v>1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314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206.46199999999999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353</v>
          </cell>
          <cell r="F90">
            <v>3527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</v>
          </cell>
          <cell r="F91">
            <v>2315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F92">
            <v>604.36300000000006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F93">
            <v>422.89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4.5999999999999996</v>
          </cell>
          <cell r="F94">
            <v>941.30100000000004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3.2</v>
          </cell>
          <cell r="F95">
            <v>549.65700000000004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81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2</v>
          </cell>
          <cell r="F97">
            <v>243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348</v>
          </cell>
        </row>
        <row r="99">
          <cell r="A99" t="str">
            <v xml:space="preserve"> 364  Сардельки Филейские Вязанка ВЕС NDX ТМ Вязанка  ПОКОМ</v>
          </cell>
          <cell r="F99">
            <v>249.8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2</v>
          </cell>
        </row>
        <row r="101">
          <cell r="A101" t="str">
            <v xml:space="preserve"> 372  Ветчина Сочинка ТМ Стародворье. ВЕС ПОКОМ</v>
          </cell>
          <cell r="F101">
            <v>1.3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1.3</v>
          </cell>
          <cell r="F102">
            <v>51.451000000000001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</v>
          </cell>
          <cell r="F103">
            <v>501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4</v>
          </cell>
          <cell r="F104">
            <v>526</v>
          </cell>
        </row>
        <row r="105">
          <cell r="A105" t="str">
            <v xml:space="preserve"> 378  Колбаса Докторская Дугушка 0,6кг НЕГОСТ ТМ Стародворье  ПОКОМ </v>
          </cell>
          <cell r="F105">
            <v>1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2</v>
          </cell>
          <cell r="F106">
            <v>2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F107">
            <v>1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4</v>
          </cell>
          <cell r="F108">
            <v>2181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485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496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5</v>
          </cell>
          <cell r="F111">
            <v>375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277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1383</v>
          </cell>
          <cell r="F113">
            <v>5238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1922</v>
          </cell>
          <cell r="F114">
            <v>12513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F115">
            <v>217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F116">
            <v>249</v>
          </cell>
        </row>
        <row r="117">
          <cell r="A117" t="str">
            <v xml:space="preserve"> 416  Сосиски Датские ТМ Особый рецепт, ВЕС  ПОКОМ</v>
          </cell>
          <cell r="D117">
            <v>1.3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F118">
            <v>63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3</v>
          </cell>
          <cell r="F119">
            <v>438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3</v>
          </cell>
          <cell r="F120">
            <v>317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D121">
            <v>1</v>
          </cell>
          <cell r="F121">
            <v>89</v>
          </cell>
        </row>
        <row r="122">
          <cell r="A122" t="str">
            <v xml:space="preserve"> 421  Сосиски Царедворские 0,33 кг ТМ Стародворье  ПОКОМ</v>
          </cell>
          <cell r="F122">
            <v>738</v>
          </cell>
        </row>
        <row r="123">
          <cell r="A123" t="str">
            <v xml:space="preserve"> 422  Деликатесы Бекон Балыкбургский ТМ Баварушка  0,15 кг.ПОКОМ</v>
          </cell>
          <cell r="F123">
            <v>198</v>
          </cell>
        </row>
        <row r="124">
          <cell r="A124" t="str">
            <v xml:space="preserve"> 426  Колбаса варенокопченая из мяса птицы Сервелат Царедворский, 0,28 кг срез ПОКОМ</v>
          </cell>
          <cell r="F124">
            <v>424</v>
          </cell>
        </row>
        <row r="125">
          <cell r="A125" t="str">
            <v xml:space="preserve"> 428  Сосиски Царедворские по-баварски ТМ Стародворье, 0,33 кг ПОКОМ</v>
          </cell>
          <cell r="F125">
            <v>155</v>
          </cell>
        </row>
        <row r="126">
          <cell r="A126" t="str">
            <v>3215 ВЕТЧ.МЯСНАЯ Папа может п/о 0.4кг 8шт.    ОСТАНКИНО</v>
          </cell>
          <cell r="D126">
            <v>225</v>
          </cell>
          <cell r="F126">
            <v>225</v>
          </cell>
        </row>
        <row r="127">
          <cell r="A127" t="str">
            <v>3297 СЫТНЫЕ Папа может сар б/о мгс 1*3 СНГ  ОСТАНКИНО</v>
          </cell>
          <cell r="D127">
            <v>173.5</v>
          </cell>
          <cell r="F127">
            <v>173.5</v>
          </cell>
        </row>
        <row r="128">
          <cell r="A128" t="str">
            <v>3812 СОЧНЫЕ сос п/о мгс 2*2  ОСТАНКИНО</v>
          </cell>
          <cell r="D128">
            <v>1405.3</v>
          </cell>
          <cell r="F128">
            <v>1405.3</v>
          </cell>
        </row>
        <row r="129">
          <cell r="A129" t="str">
            <v>4063 МЯСНАЯ Папа может вар п/о_Л   ОСТАНКИНО</v>
          </cell>
          <cell r="D129">
            <v>2041.05</v>
          </cell>
          <cell r="F129">
            <v>2041.05</v>
          </cell>
        </row>
        <row r="130">
          <cell r="A130" t="str">
            <v>4117 ЭКСТРА Папа может с/к в/у_Л   ОСТАНКИНО</v>
          </cell>
          <cell r="D130">
            <v>22.5</v>
          </cell>
          <cell r="F130">
            <v>22.5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91.9</v>
          </cell>
          <cell r="F131">
            <v>91.9</v>
          </cell>
        </row>
        <row r="132">
          <cell r="A132" t="str">
            <v>4574 Мясная со шпиком Папа может вар п/о ОСТАНКИНО</v>
          </cell>
          <cell r="D132">
            <v>1.3</v>
          </cell>
          <cell r="F132">
            <v>1.3</v>
          </cell>
        </row>
        <row r="133">
          <cell r="A133" t="str">
            <v>4813 ФИЛЕЙНАЯ Папа может вар п/о_Л   ОСТАНКИНО</v>
          </cell>
          <cell r="D133">
            <v>365.05</v>
          </cell>
          <cell r="F133">
            <v>365.05</v>
          </cell>
        </row>
        <row r="134">
          <cell r="A134" t="str">
            <v>4993 САЛЯМИ ИТАЛЬЯНСКАЯ с/к в/у 1/250*8_120c ОСТАНКИНО</v>
          </cell>
          <cell r="D134">
            <v>516</v>
          </cell>
          <cell r="F134">
            <v>516</v>
          </cell>
        </row>
        <row r="135">
          <cell r="A135" t="str">
            <v>5246 ДОКТОРСКАЯ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5247 РУССКАЯ ПРЕМИУМ вар б/о мгс_30с ОСТАНКИНО</v>
          </cell>
          <cell r="D136">
            <v>76.599999999999994</v>
          </cell>
          <cell r="F136">
            <v>76.599999999999994</v>
          </cell>
        </row>
        <row r="137">
          <cell r="A137" t="str">
            <v>5336 ОСОБАЯ вар п/о  ОСТАНКИНО</v>
          </cell>
          <cell r="D137">
            <v>509.7</v>
          </cell>
          <cell r="F137">
            <v>513.63499999999999</v>
          </cell>
        </row>
        <row r="138">
          <cell r="A138" t="str">
            <v>5337 ОСОБАЯ СО ШПИКОМ вар п/о  ОСТАНКИНО</v>
          </cell>
          <cell r="D138">
            <v>121.3</v>
          </cell>
          <cell r="F138">
            <v>125.252</v>
          </cell>
        </row>
        <row r="139">
          <cell r="A139" t="str">
            <v>5341 СЕРВЕЛАТ ОХОТНИЧИЙ в/к в/у  ОСТАНКИНО</v>
          </cell>
          <cell r="D139">
            <v>353.5</v>
          </cell>
          <cell r="F139">
            <v>353.5</v>
          </cell>
        </row>
        <row r="140">
          <cell r="A140" t="str">
            <v>5483 ЭКСТРА Папа может с/к в/у 1/250 8шт.   ОСТАНКИНО</v>
          </cell>
          <cell r="D140">
            <v>686</v>
          </cell>
          <cell r="F140">
            <v>686</v>
          </cell>
        </row>
        <row r="141">
          <cell r="A141" t="str">
            <v>5544 Сервелат Финский в/к в/у_45с НОВАЯ ОСТАНКИНО</v>
          </cell>
          <cell r="D141">
            <v>912</v>
          </cell>
          <cell r="F141">
            <v>912</v>
          </cell>
        </row>
        <row r="142">
          <cell r="A142" t="str">
            <v>5682 САЛЯМИ МЕЛКОЗЕРНЕНАЯ с/к в/у 1/120_60с   ОСТАНКИНО</v>
          </cell>
          <cell r="D142">
            <v>1799</v>
          </cell>
          <cell r="F142">
            <v>1799</v>
          </cell>
        </row>
        <row r="143">
          <cell r="A143" t="str">
            <v>5706 АРОМАТНАЯ Папа может с/к в/у 1/250 8шт.  ОСТАНКИНО</v>
          </cell>
          <cell r="D143">
            <v>805</v>
          </cell>
          <cell r="F143">
            <v>805</v>
          </cell>
        </row>
        <row r="144">
          <cell r="A144" t="str">
            <v>5708 ПОСОЛЬСКАЯ Папа может с/к в/у ОСТАНКИНО</v>
          </cell>
          <cell r="D144">
            <v>57.2</v>
          </cell>
          <cell r="F144">
            <v>57.2</v>
          </cell>
        </row>
        <row r="145">
          <cell r="A145" t="str">
            <v>5820 СЛИВОЧНЫЕ Папа может сос п/о мгс 2*2_45с   ОСТАНКИНО</v>
          </cell>
          <cell r="D145">
            <v>138.1</v>
          </cell>
          <cell r="F145">
            <v>138.1</v>
          </cell>
        </row>
        <row r="146">
          <cell r="A146" t="str">
            <v>5851 ЭКСТРА Папа может вар п/о   ОСТАНКИНО</v>
          </cell>
          <cell r="D146">
            <v>323.68200000000002</v>
          </cell>
          <cell r="F146">
            <v>323.68200000000002</v>
          </cell>
        </row>
        <row r="147">
          <cell r="A147" t="str">
            <v>5931 ОХОТНИЧЬЯ Папа может с/к в/у 1/220 8шт.   ОСТАНКИНО</v>
          </cell>
          <cell r="D147">
            <v>703</v>
          </cell>
          <cell r="F147">
            <v>703</v>
          </cell>
        </row>
        <row r="148">
          <cell r="A148" t="str">
            <v>5981 МОЛОЧНЫЕ ТРАДИЦ. сос п/о мгс 1*6_45с   ОСТАНКИНО</v>
          </cell>
          <cell r="D148">
            <v>152.1</v>
          </cell>
          <cell r="F148">
            <v>152.1</v>
          </cell>
        </row>
        <row r="149">
          <cell r="A149" t="str">
            <v>5982 МОЛОЧНЫЕ ТРАДИЦ. сос п/о мгс 0,6кг_СНГ  ОСТАНКИНО</v>
          </cell>
          <cell r="D149">
            <v>296</v>
          </cell>
          <cell r="F149">
            <v>298</v>
          </cell>
        </row>
        <row r="150">
          <cell r="A150" t="str">
            <v>6004 РАГУ СВИНОЕ 1кг 8шт.зам_120с ОСТАНКИНО</v>
          </cell>
          <cell r="D150">
            <v>7</v>
          </cell>
          <cell r="F150">
            <v>7</v>
          </cell>
        </row>
        <row r="151">
          <cell r="A151" t="str">
            <v>6025 ВЕТЧ.ФИРМЕННАЯ С ИНДЕЙКОЙ п/о   ОСТАНКИНО</v>
          </cell>
          <cell r="D151">
            <v>8.6999999999999993</v>
          </cell>
          <cell r="F151">
            <v>8.6999999999999993</v>
          </cell>
        </row>
        <row r="152">
          <cell r="A152" t="str">
            <v>6041 МОЛОЧНЫЕ К ЗАВТРАКУ сос п/о мгс 1*3  ОСТАНКИНО</v>
          </cell>
          <cell r="D152">
            <v>291.39999999999998</v>
          </cell>
          <cell r="F152">
            <v>291.39999999999998</v>
          </cell>
        </row>
        <row r="153">
          <cell r="A153" t="str">
            <v>6042 МОЛОЧНЫЕ К ЗАВТРАКУ сос п/о в/у 0.4кг   ОСТАНКИНО</v>
          </cell>
          <cell r="D153">
            <v>977</v>
          </cell>
          <cell r="F153">
            <v>978</v>
          </cell>
        </row>
        <row r="154">
          <cell r="A154" t="str">
            <v>6113 СОЧНЫЕ сос п/о мгс 1*6_Ашан  ОСТАНКИНО</v>
          </cell>
          <cell r="D154">
            <v>1575.3</v>
          </cell>
          <cell r="F154">
            <v>1575.3</v>
          </cell>
        </row>
        <row r="155">
          <cell r="A155" t="str">
            <v>6123 МОЛОЧНЫЕ КЛАССИЧЕСКИЕ ПМ сос п/о мгс 2*4   ОСТАНКИНО</v>
          </cell>
          <cell r="D155">
            <v>647.70000000000005</v>
          </cell>
          <cell r="F155">
            <v>647.70000000000005</v>
          </cell>
        </row>
        <row r="156">
          <cell r="A156" t="str">
            <v>6144 МОЛОЧНЫЕ ТРАДИЦ сос п/о в/у 1/360 (1+1) ОСТАНКИНО</v>
          </cell>
          <cell r="D156">
            <v>193</v>
          </cell>
          <cell r="F156">
            <v>193</v>
          </cell>
        </row>
        <row r="157">
          <cell r="A157" t="str">
            <v>6213 СЕРВЕЛАТ ФИНСКИЙ СН в/к в/у 0.35кг 8шт.  ОСТАНКИНО</v>
          </cell>
          <cell r="D157">
            <v>188</v>
          </cell>
          <cell r="F157">
            <v>188</v>
          </cell>
        </row>
        <row r="158">
          <cell r="A158" t="str">
            <v>6215 СЕРВЕЛАТ ОРЕХОВЫЙ СН в/к в/у 0.35кг 8шт  ОСТАНКИНО</v>
          </cell>
          <cell r="D158">
            <v>130</v>
          </cell>
          <cell r="F158">
            <v>130</v>
          </cell>
        </row>
        <row r="159">
          <cell r="A159" t="str">
            <v>6217 ШПИКАЧКИ ДОМАШНИЕ СН п/о мгс 0.4кг 8шт.  ОСТАНКИНО</v>
          </cell>
          <cell r="D159">
            <v>72</v>
          </cell>
          <cell r="F159">
            <v>72</v>
          </cell>
        </row>
        <row r="160">
          <cell r="A160" t="str">
            <v>6221 НЕАПОЛИТАНСКИЙ ДУЭТ с/к с/н мгс 1/90  ОСТАНКИНО</v>
          </cell>
          <cell r="D160">
            <v>306</v>
          </cell>
          <cell r="F160">
            <v>306</v>
          </cell>
        </row>
        <row r="161">
          <cell r="A161" t="str">
            <v>6225 ИМПЕРСКАЯ И БАЛЫКОВАЯ в/к с/н мгс 1/90  ОСТАНКИНО</v>
          </cell>
          <cell r="D161">
            <v>341</v>
          </cell>
          <cell r="F161">
            <v>341</v>
          </cell>
        </row>
        <row r="162">
          <cell r="A162" t="str">
            <v>6228 МЯСНОЕ АССОРТИ к/з с/н мгс 1/90 10шт.  ОСТАНКИНО</v>
          </cell>
          <cell r="D162">
            <v>415</v>
          </cell>
          <cell r="F162">
            <v>415</v>
          </cell>
        </row>
        <row r="163">
          <cell r="A163" t="str">
            <v>6233 БУЖЕНИНА ЗАПЕЧЕННАЯ с/н в/у 1/100 10шт.  ОСТАНКИНО</v>
          </cell>
          <cell r="D163">
            <v>9</v>
          </cell>
          <cell r="F163">
            <v>9</v>
          </cell>
        </row>
        <row r="164">
          <cell r="A164" t="str">
            <v>6241 ХОТ-ДОГ Папа может сос п/о мгс 0.38кг  ОСТАНКИНО</v>
          </cell>
          <cell r="D164">
            <v>80</v>
          </cell>
          <cell r="F164">
            <v>84</v>
          </cell>
        </row>
        <row r="165">
          <cell r="A165" t="str">
            <v>6247 ДОМАШНЯЯ Папа может вар п/о 0,4кг 8шт.  ОСТАНКИНО</v>
          </cell>
          <cell r="D165">
            <v>126</v>
          </cell>
          <cell r="F165">
            <v>126</v>
          </cell>
        </row>
        <row r="166">
          <cell r="A166" t="str">
            <v>6268 ГОВЯЖЬЯ Папа может вар п/о 0,4кг 8 шт.  ОСТАНКИНО</v>
          </cell>
          <cell r="D166">
            <v>235</v>
          </cell>
          <cell r="F166">
            <v>235</v>
          </cell>
        </row>
        <row r="167">
          <cell r="A167" t="str">
            <v>6281 СВИНИНА ДЕЛИКАТ. к/в мл/к в/у 0.3кг 45с  ОСТАНКИНО</v>
          </cell>
          <cell r="D167">
            <v>541</v>
          </cell>
          <cell r="F167">
            <v>541</v>
          </cell>
        </row>
        <row r="168">
          <cell r="A168" t="str">
            <v>6297 ФИЛЕЙНЫЕ сос ц/о в/у 1/270 12шт_45с  ОСТАНКИНО</v>
          </cell>
          <cell r="D168">
            <v>2303</v>
          </cell>
          <cell r="F168">
            <v>2307</v>
          </cell>
        </row>
        <row r="169">
          <cell r="A169" t="str">
            <v>6302 БАЛЫКОВАЯ СН в/к в/у 0.35кг 8шт.  ОСТАНКИНО</v>
          </cell>
          <cell r="D169">
            <v>130</v>
          </cell>
          <cell r="F169">
            <v>130</v>
          </cell>
        </row>
        <row r="170">
          <cell r="A170" t="str">
            <v>6303 МЯСНЫЕ Папа может сос п/о мгс 1.5*3  ОСТАНКИНО</v>
          </cell>
          <cell r="D170">
            <v>265.39999999999998</v>
          </cell>
          <cell r="F170">
            <v>265.39999999999998</v>
          </cell>
        </row>
        <row r="171">
          <cell r="A171" t="str">
            <v>6309 ФИЛЕЙНАЯ Папа может вар п/о_Ашан  ОСТАНКИНО</v>
          </cell>
          <cell r="D171">
            <v>86.15</v>
          </cell>
          <cell r="F171">
            <v>86.15</v>
          </cell>
        </row>
        <row r="172">
          <cell r="A172" t="str">
            <v>6325 ДОКТОРСКАЯ ПРЕМИУМ вар п/о 0.4кг 8шт.  ОСТАНКИНО</v>
          </cell>
          <cell r="D172">
            <v>536</v>
          </cell>
          <cell r="F172">
            <v>536</v>
          </cell>
        </row>
        <row r="173">
          <cell r="A173" t="str">
            <v>6333 МЯСНАЯ Папа может вар п/о 0.4кг 8шт.  ОСТАНКИНО</v>
          </cell>
          <cell r="D173">
            <v>6516</v>
          </cell>
          <cell r="F173">
            <v>6516</v>
          </cell>
        </row>
        <row r="174">
          <cell r="A174" t="str">
            <v>6353 ЭКСТРА Папа может вар п/о 0.4кг 8шт.  ОСТАНКИНО</v>
          </cell>
          <cell r="D174">
            <v>1487</v>
          </cell>
          <cell r="F174">
            <v>1489</v>
          </cell>
        </row>
        <row r="175">
          <cell r="A175" t="str">
            <v>6392 ФИЛЕЙНАЯ Папа может вар п/о 0.4кг. ОСТАНКИНО</v>
          </cell>
          <cell r="D175">
            <v>5048</v>
          </cell>
          <cell r="F175">
            <v>5048</v>
          </cell>
        </row>
        <row r="176">
          <cell r="A176" t="str">
            <v>6427 КЛАССИЧЕСКАЯ ПМ вар п/о 0.35кг 8шт. ОСТАНКИНО</v>
          </cell>
          <cell r="D176">
            <v>877</v>
          </cell>
          <cell r="F176">
            <v>888</v>
          </cell>
        </row>
        <row r="177">
          <cell r="A177" t="str">
            <v>6438 БОГАТЫРСКИЕ Папа Может сос п/о в/у 0,3кг  ОСТАНКИНО</v>
          </cell>
          <cell r="D177">
            <v>480</v>
          </cell>
          <cell r="F177">
            <v>480</v>
          </cell>
        </row>
        <row r="178">
          <cell r="A178" t="str">
            <v>6450 БЕКОН с/к с/н в/у 1/100 10шт.  ОСТАНКИНО</v>
          </cell>
          <cell r="D178">
            <v>391</v>
          </cell>
          <cell r="F178">
            <v>391</v>
          </cell>
        </row>
        <row r="179">
          <cell r="A179" t="str">
            <v>6453 ЭКСТРА Папа может с/к с/н в/у 1/100 14шт.   ОСТАНКИНО</v>
          </cell>
          <cell r="D179">
            <v>951</v>
          </cell>
          <cell r="F179">
            <v>951</v>
          </cell>
        </row>
        <row r="180">
          <cell r="A180" t="str">
            <v>6454 АРОМАТНАЯ с/к с/н в/у 1/100 14шт.  ОСТАНКИНО</v>
          </cell>
          <cell r="D180">
            <v>820</v>
          </cell>
          <cell r="F180">
            <v>820</v>
          </cell>
        </row>
        <row r="181">
          <cell r="A181" t="str">
            <v>6475 С СЫРОМ Папа может сос ц/о мгс 0.4кг6шт  ОСТАНКИНО</v>
          </cell>
          <cell r="D181">
            <v>285</v>
          </cell>
          <cell r="F181">
            <v>285</v>
          </cell>
        </row>
        <row r="182">
          <cell r="A182" t="str">
            <v>6527 ШПИКАЧКИ СОЧНЫЕ ПМ сар б/о мгс 1*3 45с ОСТАНКИНО</v>
          </cell>
          <cell r="D182">
            <v>451.5</v>
          </cell>
          <cell r="F182">
            <v>451.5</v>
          </cell>
        </row>
        <row r="183">
          <cell r="A183" t="str">
            <v>6562 СЕРВЕЛАТ КАРЕЛЬСКИЙ СН в/к в/у 0,28кг  ОСТАНКИНО</v>
          </cell>
          <cell r="D183">
            <v>400</v>
          </cell>
          <cell r="F183">
            <v>400</v>
          </cell>
        </row>
        <row r="184">
          <cell r="A184" t="str">
            <v>6563 СЛИВОЧНЫЕ СН сос п/о мгс 1*6  ОСТАНКИНО</v>
          </cell>
          <cell r="D184">
            <v>47</v>
          </cell>
          <cell r="F184">
            <v>47</v>
          </cell>
        </row>
        <row r="185">
          <cell r="A185" t="str">
            <v>6592 ДОКТОРСКАЯ СН вар п/о  ОСТАНКИНО</v>
          </cell>
          <cell r="D185">
            <v>2.6</v>
          </cell>
          <cell r="F185">
            <v>2.6</v>
          </cell>
        </row>
        <row r="186">
          <cell r="A186" t="str">
            <v>6593 ДОКТОРСКАЯ СН вар п/о 0.45кг 8шт.  ОСТАНКИНО</v>
          </cell>
          <cell r="D186">
            <v>157</v>
          </cell>
          <cell r="F186">
            <v>157</v>
          </cell>
        </row>
        <row r="187">
          <cell r="A187" t="str">
            <v>6595 МОЛОЧНАЯ СН вар п/о 0.45кг 8шт.  ОСТАНКИНО</v>
          </cell>
          <cell r="D187">
            <v>167</v>
          </cell>
          <cell r="F187">
            <v>167</v>
          </cell>
        </row>
        <row r="188">
          <cell r="A188" t="str">
            <v>6597 РУССКАЯ СН вар п/о 0.45кг 8шт.  ОСТАНКИНО</v>
          </cell>
          <cell r="D188">
            <v>63</v>
          </cell>
          <cell r="F188">
            <v>63</v>
          </cell>
        </row>
        <row r="189">
          <cell r="A189" t="str">
            <v>6601 ГОВЯЖЬИ СН сос п/о мгс 1*6  ОСТАНКИНО</v>
          </cell>
          <cell r="D189">
            <v>220</v>
          </cell>
          <cell r="F189">
            <v>220</v>
          </cell>
        </row>
        <row r="190">
          <cell r="A190" t="str">
            <v>6602 БАВАРСКИЕ ПМ сос ц/о мгс 0,35кг 8шт.  ОСТАНКИНО</v>
          </cell>
          <cell r="D190">
            <v>582</v>
          </cell>
          <cell r="F190">
            <v>582</v>
          </cell>
        </row>
        <row r="191">
          <cell r="A191" t="str">
            <v>6641 СЛИВОЧНЫЕ ПМ сос п/о мгс 0,41кг 10шт.  ОСТАНКИНО</v>
          </cell>
          <cell r="D191">
            <v>20</v>
          </cell>
          <cell r="F191">
            <v>20</v>
          </cell>
        </row>
        <row r="192">
          <cell r="A192" t="str">
            <v>6645 ВЕТЧ.КЛАССИЧЕСКАЯ СН п/о 0.8кг 4шт.  ОСТАНКИНО</v>
          </cell>
          <cell r="D192">
            <v>96</v>
          </cell>
          <cell r="F192">
            <v>96</v>
          </cell>
        </row>
        <row r="193">
          <cell r="A193" t="str">
            <v>6648 СОЧНЫЕ Папа может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6658 АРОМАТНАЯ С ЧЕСНОЧКОМ СН в/к мтс 0.330кг  ОСТАНКИНО</v>
          </cell>
          <cell r="D194">
            <v>87</v>
          </cell>
          <cell r="F194">
            <v>87</v>
          </cell>
        </row>
        <row r="195">
          <cell r="A195" t="str">
            <v>6661 СОЧНЫЙ ГРИЛЬ ПМ сос п/о мгс 1.5*4_Маяк  ОСТАНКИНО</v>
          </cell>
          <cell r="D195">
            <v>78.599999999999994</v>
          </cell>
          <cell r="F195">
            <v>78.599999999999994</v>
          </cell>
        </row>
        <row r="196">
          <cell r="A196" t="str">
            <v>6666 БОЯНСКАЯ Папа может п/к в/у 0,28кг 8 шт. ОСТАНКИНО</v>
          </cell>
          <cell r="D196">
            <v>1249</v>
          </cell>
          <cell r="F196">
            <v>1249</v>
          </cell>
        </row>
        <row r="197">
          <cell r="A197" t="str">
            <v>6669 ВЕНСКАЯ САЛЯМИ п/к в/у 0.28кг 8шт  ОСТАНКИНО</v>
          </cell>
          <cell r="D197">
            <v>455</v>
          </cell>
          <cell r="F197">
            <v>455</v>
          </cell>
        </row>
        <row r="198">
          <cell r="A198" t="str">
            <v>6683 СЕРВЕЛАТ ЗЕРНИСТЫЙ ПМ в/к в/у 0,35кг  ОСТАНКИНО</v>
          </cell>
          <cell r="D198">
            <v>2308</v>
          </cell>
          <cell r="F198">
            <v>2320</v>
          </cell>
        </row>
        <row r="199">
          <cell r="A199" t="str">
            <v>6684 СЕРВЕЛАТ КАРЕЛЬСКИЙ ПМ в/к в/у 0.28кг  ОСТАНКИНО</v>
          </cell>
          <cell r="D199">
            <v>1638</v>
          </cell>
          <cell r="F199">
            <v>1648</v>
          </cell>
        </row>
        <row r="200">
          <cell r="A200" t="str">
            <v>6689 СЕРВЕЛАТ ОХОТНИЧИЙ ПМ в/к в/у 0,35кг 8шт  ОСТАНКИНО</v>
          </cell>
          <cell r="D200">
            <v>6208</v>
          </cell>
          <cell r="F200">
            <v>6210</v>
          </cell>
        </row>
        <row r="201">
          <cell r="A201" t="str">
            <v>6692 СЕРВЕЛАТ ПРИМА в/к в/у 0.28кг 8шт.  ОСТАНКИНО</v>
          </cell>
          <cell r="D201">
            <v>463</v>
          </cell>
          <cell r="F201">
            <v>463</v>
          </cell>
        </row>
        <row r="202">
          <cell r="A202" t="str">
            <v>6697 СЕРВЕЛАТ ФИНСКИЙ ПМ в/к в/у 0,35кг 8шт.  ОСТАНКИНО</v>
          </cell>
          <cell r="D202">
            <v>6699</v>
          </cell>
          <cell r="F202">
            <v>6710</v>
          </cell>
        </row>
        <row r="203">
          <cell r="A203" t="str">
            <v>6713 СОЧНЫЙ ГРИЛЬ ПМ сос п/о мгс 0.41кг 8шт.  ОСТАНКИНО</v>
          </cell>
          <cell r="D203">
            <v>1584</v>
          </cell>
          <cell r="F203">
            <v>1584</v>
          </cell>
        </row>
        <row r="204">
          <cell r="A204" t="str">
            <v>6716 ОСОБАЯ Коровино (в сетке) 0.5кг 8шт.  ОСТАНКИНО</v>
          </cell>
          <cell r="D204">
            <v>628</v>
          </cell>
          <cell r="F204">
            <v>671</v>
          </cell>
        </row>
        <row r="205">
          <cell r="A205" t="str">
            <v>6717 ДОКТОРСКАЯ ОРИГИН. ц/о в/у 0.5кг 6шт.  ОСТАНКИНО</v>
          </cell>
          <cell r="D205">
            <v>1</v>
          </cell>
          <cell r="F205">
            <v>1</v>
          </cell>
        </row>
        <row r="206">
          <cell r="A206" t="str">
            <v>6722 СОЧНЫЕ ПМ сос п/о мгс 0,41кг 10шт.  ОСТАНКИНО</v>
          </cell>
          <cell r="D206">
            <v>5690</v>
          </cell>
          <cell r="F206">
            <v>5693</v>
          </cell>
        </row>
        <row r="207">
          <cell r="A207" t="str">
            <v>6726 СЛИВОЧНЫЕ ПМ сос п/о мгс 0.41кг 10шт.  ОСТАНКИНО</v>
          </cell>
          <cell r="D207">
            <v>2252</v>
          </cell>
          <cell r="F207">
            <v>2252</v>
          </cell>
        </row>
        <row r="208">
          <cell r="A208" t="str">
            <v>6734 ОСОБАЯ СО ШПИКОМ Коровино (в сетке) 0,5кг ОСТАНКИНО</v>
          </cell>
          <cell r="D208">
            <v>138</v>
          </cell>
          <cell r="F208">
            <v>142</v>
          </cell>
        </row>
        <row r="209">
          <cell r="A209" t="str">
            <v>6750 МОЛОЧНЫЕ ГОСТ СН сос п/о мгс 0,41 кг 10шт ОСТАНКИНО</v>
          </cell>
          <cell r="D209">
            <v>56</v>
          </cell>
          <cell r="F209">
            <v>56</v>
          </cell>
        </row>
        <row r="210">
          <cell r="A210" t="str">
            <v>6751 СЛИВОЧНЫЕ СН сос п/о мгс 0,41кг 10шт.  ОСТАНКИНО</v>
          </cell>
          <cell r="D210">
            <v>136</v>
          </cell>
          <cell r="F210">
            <v>136</v>
          </cell>
        </row>
        <row r="211">
          <cell r="A211" t="str">
            <v>6756 ВЕТЧ.ЛЮБИТЕЛЬСКАЯ п/о  ОСТАНКИНО</v>
          </cell>
          <cell r="D211">
            <v>128.80000000000001</v>
          </cell>
          <cell r="F211">
            <v>128.80000000000001</v>
          </cell>
        </row>
        <row r="212">
          <cell r="A212" t="str">
            <v>6758 СЕРВЕЛАТ КОПЧЕНЫЙ п/к в/у 0,31 кг 8 шт  ОСТАНКИНО</v>
          </cell>
          <cell r="D212">
            <v>925</v>
          </cell>
          <cell r="F212">
            <v>925</v>
          </cell>
        </row>
        <row r="213">
          <cell r="A213" t="str">
            <v>Ассорти "Сырная тарелка" сыр плавл. круг 130 г., 50%ж, ТМ Сыробогатов,  Линия</v>
          </cell>
          <cell r="F213">
            <v>36</v>
          </cell>
        </row>
        <row r="214">
          <cell r="A214" t="str">
            <v>Ассорти (слив, грибы, ветчина) сыр плавленый 50%ж, ТМ Сыробогатов,круг,130 г. (180 суток)  Линия</v>
          </cell>
          <cell r="F214">
            <v>12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96</v>
          </cell>
          <cell r="F215">
            <v>96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251</v>
          </cell>
          <cell r="F216">
            <v>251</v>
          </cell>
        </row>
        <row r="217">
          <cell r="A217" t="str">
            <v>БОНУС Z-ОСОБАЯ Коровино вар п/о (5324)  ОСТАНКИНО</v>
          </cell>
          <cell r="D217">
            <v>52</v>
          </cell>
          <cell r="F217">
            <v>52</v>
          </cell>
        </row>
        <row r="218">
          <cell r="A218" t="str">
            <v>БОНУС Z-ОСОБАЯ Коровино вар п/о 0.5кг_СНГ (6305)  ОСТАНКИНО</v>
          </cell>
          <cell r="D218">
            <v>80</v>
          </cell>
          <cell r="F218">
            <v>80</v>
          </cell>
        </row>
        <row r="219">
          <cell r="A219" t="str">
            <v>БОНУС СОЧНЫЕ сос п/о мгс 0.41кг_UZ (6087)  ОСТАНКИНО</v>
          </cell>
          <cell r="D219">
            <v>988</v>
          </cell>
          <cell r="F219">
            <v>988</v>
          </cell>
        </row>
        <row r="220">
          <cell r="A220" t="str">
            <v>БОНУС СОЧНЫЕ сос п/о мгс 1*6_UZ (6088)  ОСТАНКИНО</v>
          </cell>
          <cell r="D220">
            <v>341</v>
          </cell>
          <cell r="F220">
            <v>341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1199</v>
          </cell>
        </row>
        <row r="222">
          <cell r="A222" t="str">
            <v>БОНУС_283  Сосиски Сочинки, ВЕС, ТМ Стародворье ПОКОМ</v>
          </cell>
          <cell r="F222">
            <v>440.88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275.16300000000001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348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461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16</v>
          </cell>
          <cell r="F226">
            <v>16</v>
          </cell>
        </row>
        <row r="227">
          <cell r="A227" t="str">
            <v>БОНУС_Пельмени Бульмени с говядиной и свининой Горячая штучка 0,43  ПОКОМ</v>
          </cell>
          <cell r="F227">
            <v>181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F228">
            <v>380</v>
          </cell>
        </row>
        <row r="229">
          <cell r="A229" t="str">
            <v>БОНУС_Сервелат Фирменый в/к 0,10 кг.шт. нарезка (лоток с ср.защ.атм.)  СПК</v>
          </cell>
          <cell r="D229">
            <v>35</v>
          </cell>
          <cell r="F229">
            <v>35</v>
          </cell>
        </row>
        <row r="230">
          <cell r="A230" t="str">
            <v>Бутербродная вареная 0,47 кг шт.  СПК</v>
          </cell>
          <cell r="D230">
            <v>144</v>
          </cell>
          <cell r="F230">
            <v>144</v>
          </cell>
        </row>
        <row r="231">
          <cell r="A231" t="str">
            <v>Вацлавская вареная 400 гр.шт.  СПК</v>
          </cell>
          <cell r="D231">
            <v>80</v>
          </cell>
          <cell r="F231">
            <v>80</v>
          </cell>
        </row>
        <row r="232">
          <cell r="A232" t="str">
            <v>Вацлавская вареная ВЕС СПК</v>
          </cell>
          <cell r="D232">
            <v>10</v>
          </cell>
          <cell r="F232">
            <v>10</v>
          </cell>
        </row>
        <row r="233">
          <cell r="A233" t="str">
            <v>Вацлавская п/к (черева) 390 гр.шт. термоус.пак  СПК</v>
          </cell>
          <cell r="D233">
            <v>60</v>
          </cell>
          <cell r="F233">
            <v>60</v>
          </cell>
        </row>
        <row r="234">
          <cell r="A234" t="str">
            <v>Гауда сыр 45% ж, 180 г (флоупак), фасованный "Сыробогатов"  Линия</v>
          </cell>
          <cell r="F234">
            <v>24</v>
          </cell>
        </row>
        <row r="235">
          <cell r="A235" t="str">
            <v>Гауда сыр, 45% ж (брус), ТМ Сыробогатов  Линия</v>
          </cell>
          <cell r="F235">
            <v>87.16</v>
          </cell>
        </row>
        <row r="236">
          <cell r="A236" t="str">
            <v>Голландский сыр 45%ж, 180г, фасованный Сыробогатов   Линия</v>
          </cell>
          <cell r="F236">
            <v>36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298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699</v>
          </cell>
          <cell r="F238">
            <v>2162</v>
          </cell>
        </row>
        <row r="239">
          <cell r="A239" t="str">
            <v>Готовые чебупели с мясом ТМ Горячая штучка Без свинины 0,3 кг ПОКОМ</v>
          </cell>
          <cell r="D239">
            <v>7</v>
          </cell>
          <cell r="F239">
            <v>7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268</v>
          </cell>
          <cell r="F240">
            <v>1432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266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71</v>
          </cell>
          <cell r="F242">
            <v>71</v>
          </cell>
        </row>
        <row r="243">
          <cell r="A243" t="str">
            <v>Дельгаро с/в "Эликатессе" 140 гр.шт.  СПК</v>
          </cell>
          <cell r="D243">
            <v>62</v>
          </cell>
          <cell r="F243">
            <v>62</v>
          </cell>
        </row>
        <row r="244">
          <cell r="A244" t="str">
            <v>Деревенская рубленая вареная 350 гр.шт. термоус. пак.  СПК</v>
          </cell>
          <cell r="D244">
            <v>22</v>
          </cell>
          <cell r="F244">
            <v>22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155</v>
          </cell>
          <cell r="F245">
            <v>155</v>
          </cell>
        </row>
        <row r="246">
          <cell r="A246" t="str">
            <v>Для бургера сыр плавленый 25%ж,ТМ Сыробогатов,112 г слайсы   Линия</v>
          </cell>
          <cell r="F246">
            <v>60</v>
          </cell>
        </row>
        <row r="247">
          <cell r="A247" t="str">
            <v>Для супа с луком сыр плавленый 45%ж, фольга 80г, ТМ Сыробогатов (150 суток)  Линия</v>
          </cell>
          <cell r="F247">
            <v>336</v>
          </cell>
        </row>
        <row r="248">
          <cell r="A248" t="str">
            <v>Докторская вареная в/с 0,47 кг шт.  СПК</v>
          </cell>
          <cell r="D248">
            <v>129</v>
          </cell>
          <cell r="F248">
            <v>129</v>
          </cell>
        </row>
        <row r="249">
          <cell r="A249" t="str">
            <v>Докторская вареная термоус.пак. "Высокий вкус"  СПК</v>
          </cell>
          <cell r="D249">
            <v>114</v>
          </cell>
          <cell r="F249">
            <v>114</v>
          </cell>
        </row>
        <row r="250">
          <cell r="A250" t="str">
            <v>Дружба сыр плавленый 50% ж, фольга 80г, ТМ Сыробогатов (150 суток)   Линия</v>
          </cell>
          <cell r="F250">
            <v>1008</v>
          </cell>
        </row>
        <row r="251">
          <cell r="A251" t="str">
            <v>Дружба сыр плавленый, ванночка 45% ж, 200г ТМ Сыробогатов  Линия</v>
          </cell>
          <cell r="F251">
            <v>120</v>
          </cell>
        </row>
        <row r="252">
          <cell r="A252" t="str">
            <v>Жар-боллы с курочкой и сыром, ВЕС ТМ Зареченские  ПОКОМ</v>
          </cell>
          <cell r="F252">
            <v>159.69999999999999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276.81200000000001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40.5</v>
          </cell>
        </row>
        <row r="255">
          <cell r="A255" t="str">
            <v>Жар-ладушки с яблоком и грушей ТМ Зареченские ВЕС ПОКОМ</v>
          </cell>
          <cell r="F255">
            <v>25.2</v>
          </cell>
        </row>
        <row r="256">
          <cell r="A256" t="str">
            <v>ЖАР-мени ВЕС ТМ Зареченские  ПОКОМ</v>
          </cell>
          <cell r="F256">
            <v>91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14</v>
          </cell>
          <cell r="F258">
            <v>14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12</v>
          </cell>
          <cell r="F259">
            <v>12</v>
          </cell>
        </row>
        <row r="260">
          <cell r="A260" t="str">
            <v>Классика с/к 235 гр.шт. "Высокий вкус"  СПК</v>
          </cell>
          <cell r="D260">
            <v>108</v>
          </cell>
          <cell r="F260">
            <v>108</v>
          </cell>
        </row>
        <row r="261">
          <cell r="A261" t="str">
            <v>Классическая с/к "Сибирский стандарт" 560 гр.шт.  СПК</v>
          </cell>
          <cell r="D261">
            <v>3096</v>
          </cell>
          <cell r="F261">
            <v>4796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813</v>
          </cell>
          <cell r="F262">
            <v>813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905</v>
          </cell>
          <cell r="F263">
            <v>905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400</v>
          </cell>
          <cell r="F264">
            <v>400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22</v>
          </cell>
          <cell r="F265">
            <v>22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3</v>
          </cell>
          <cell r="F266">
            <v>3</v>
          </cell>
        </row>
        <row r="267">
          <cell r="A267" t="str">
            <v>Король сыров с аром топл мол сыр 40% ж, "Сыробогатов" 200г (флоупак)  Линия</v>
          </cell>
          <cell r="F267">
            <v>48</v>
          </cell>
        </row>
        <row r="268">
          <cell r="A268" t="str">
            <v>Король сыров с аром топл молока сыр 40% ж, 125г, фасованный, (нарезка), ТМ "Сыробогатов"  Линия</v>
          </cell>
          <cell r="F268">
            <v>24</v>
          </cell>
        </row>
        <row r="269">
          <cell r="A269" t="str">
            <v>Король сыров со вкусом топленого молока сыр плав., 200г, ванночка 55%ж, Сыробогатов Линия</v>
          </cell>
          <cell r="F269">
            <v>120</v>
          </cell>
        </row>
        <row r="270">
          <cell r="A270" t="str">
            <v>Король сыров со вкусом топленого молока сыр плавленый 45%ж,ТМ Сыробогатов,130 г слайсы  Линия</v>
          </cell>
          <cell r="F270">
            <v>60</v>
          </cell>
        </row>
        <row r="271">
          <cell r="A271" t="str">
            <v>Костромской ИТ сыр 45% ж (брус) ТМ "Сыробогатов", г. Орёл  Линия</v>
          </cell>
          <cell r="F271">
            <v>17.635000000000002</v>
          </cell>
        </row>
        <row r="272">
          <cell r="A272" t="str">
            <v>Краковская п/к (черева) 390 гр.шт. термоус.пак. СПК</v>
          </cell>
          <cell r="D272">
            <v>10</v>
          </cell>
          <cell r="F272">
            <v>10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3</v>
          </cell>
          <cell r="F273">
            <v>498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1455</v>
          </cell>
          <cell r="F274">
            <v>2331</v>
          </cell>
        </row>
        <row r="275">
          <cell r="A275" t="str">
            <v>Ла Фаворте с/в "Эликатессе" 140 гр.шт.  СПК</v>
          </cell>
          <cell r="D275">
            <v>97</v>
          </cell>
          <cell r="F275">
            <v>97</v>
          </cell>
        </row>
        <row r="276">
          <cell r="A276" t="str">
            <v>Ливерная Печеночная "Просто выгодно" 0,3 кг.шт.  СПК</v>
          </cell>
          <cell r="D276">
            <v>219</v>
          </cell>
          <cell r="F276">
            <v>219</v>
          </cell>
        </row>
        <row r="277">
          <cell r="A277" t="str">
            <v>Любительская вареная термоус.пак. "Высокий вкус"  СПК</v>
          </cell>
          <cell r="D277">
            <v>98</v>
          </cell>
          <cell r="F277">
            <v>98</v>
          </cell>
        </row>
        <row r="278">
          <cell r="A278" t="str">
            <v>Маасдам сыр 45% ж, 125г, фасованный, (нарезка), ТМ "Сыробогатов"  Линия</v>
          </cell>
          <cell r="F278">
            <v>12</v>
          </cell>
        </row>
        <row r="279">
          <cell r="A279" t="str">
            <v>Маасдам сыр плавленый 50% ж, фольга 80г, ТМ Сыробогатов (150 суток)  Линия</v>
          </cell>
          <cell r="F279">
            <v>96</v>
          </cell>
        </row>
        <row r="280">
          <cell r="A280" t="str">
            <v>Маасдам сыр фасованный 45%ж (флоупак), "Сыробогатов" 200г  Линия</v>
          </cell>
          <cell r="F280">
            <v>36</v>
          </cell>
        </row>
        <row r="281">
          <cell r="A281" t="str">
            <v>Масло Крестьянское сладко-сливочное несоленое, 72,5% ж, 175 г.(24 шт/кор), ТМ Сыробогатов  Линия</v>
          </cell>
          <cell r="F281">
            <v>48</v>
          </cell>
        </row>
        <row r="282">
          <cell r="A282" t="str">
            <v>Масло Крестьянское сладко-сливочное несоленое, 72.5% ж, 175 г "Орловское масло" Первая линия</v>
          </cell>
          <cell r="F282">
            <v>48</v>
          </cell>
        </row>
        <row r="283">
          <cell r="A283" t="str">
            <v>Мини-сосиски в тесте "Фрайпики" 1,8кг ВЕС,  ПОКОМ</v>
          </cell>
          <cell r="D283">
            <v>1.8</v>
          </cell>
          <cell r="F283">
            <v>1.8</v>
          </cell>
        </row>
        <row r="284">
          <cell r="A284" t="str">
            <v>Мини-сосиски в тесте "Фрайпики" 1,8кг ВЕС, ТМ Зареченские  ПОКОМ</v>
          </cell>
          <cell r="F284">
            <v>43.201999999999998</v>
          </cell>
        </row>
        <row r="285">
          <cell r="A285" t="str">
            <v>Мини-сосиски в тесте "Фрайпики" 3,7кг ВЕС,  ПОКОМ</v>
          </cell>
          <cell r="F285">
            <v>3.7</v>
          </cell>
        </row>
        <row r="286">
          <cell r="A286" t="str">
            <v>Мини-сосиски в тесте "Фрайпики" 3,7кг ВЕС, ТМ Зареченские  ПОКОМ</v>
          </cell>
          <cell r="F286">
            <v>181.8</v>
          </cell>
        </row>
        <row r="287">
          <cell r="A287" t="str">
            <v>Мусульманская вареная "Просто выгодно"  СПК</v>
          </cell>
          <cell r="D287">
            <v>35</v>
          </cell>
          <cell r="F287">
            <v>35</v>
          </cell>
        </row>
        <row r="288">
          <cell r="A288" t="str">
            <v>Мусульманская п/к "Просто выгодно" термофор.пак.  СПК</v>
          </cell>
          <cell r="D288">
            <v>9</v>
          </cell>
          <cell r="F288">
            <v>9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18</v>
          </cell>
          <cell r="F289">
            <v>1874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12</v>
          </cell>
          <cell r="F290">
            <v>1541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8</v>
          </cell>
          <cell r="F291">
            <v>1761</v>
          </cell>
        </row>
        <row r="292">
          <cell r="A292" t="str">
            <v>Наггетсы с куриным филе и сыром ТМ Вязанка 0,25 кг ПОКОМ</v>
          </cell>
          <cell r="D292">
            <v>6</v>
          </cell>
          <cell r="F292">
            <v>568</v>
          </cell>
        </row>
        <row r="293">
          <cell r="A293" t="str">
            <v>Наггетсы Хрустящие ТМ Зареченские. ВЕС ПОКОМ</v>
          </cell>
          <cell r="F293">
            <v>386.00099999999998</v>
          </cell>
        </row>
        <row r="294">
          <cell r="A294" t="str">
            <v>Новосибирская с/к 0,10 кг.шт. нарезка (лоток с ср.защ.атм.) "Высокий вкус"  СПК</v>
          </cell>
          <cell r="D294">
            <v>5</v>
          </cell>
          <cell r="F294">
            <v>5</v>
          </cell>
        </row>
        <row r="295">
          <cell r="A295" t="str">
            <v>Оригинальная с перцем с/к  СПК</v>
          </cell>
          <cell r="D295">
            <v>312.60000000000002</v>
          </cell>
          <cell r="F295">
            <v>712.6</v>
          </cell>
        </row>
        <row r="296">
          <cell r="A296" t="str">
            <v>Оригинальная с перцем с/к "Сибирский стандарт" 560 гр.шт.  СПК</v>
          </cell>
          <cell r="D296">
            <v>2340</v>
          </cell>
          <cell r="F296">
            <v>2940</v>
          </cell>
        </row>
        <row r="297">
          <cell r="A297" t="str">
            <v>Особая вареная  СПК</v>
          </cell>
          <cell r="D297">
            <v>13</v>
          </cell>
          <cell r="F297">
            <v>13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315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84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627</v>
          </cell>
        </row>
        <row r="301">
          <cell r="A301" t="str">
            <v>Пельмени Бигбули с мясом, Горячая штучка 0,43кг  ПОКОМ</v>
          </cell>
          <cell r="D301">
            <v>1</v>
          </cell>
          <cell r="F301">
            <v>203</v>
          </cell>
        </row>
        <row r="302">
          <cell r="A302" t="str">
            <v>Пельмени Бигбули с мясом, Горячая штучка 0,9кг  ПОКОМ</v>
          </cell>
          <cell r="D302">
            <v>410</v>
          </cell>
          <cell r="F302">
            <v>761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1</v>
          </cell>
          <cell r="F303">
            <v>721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183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376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1124</v>
          </cell>
          <cell r="F306">
            <v>2607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1096</v>
          </cell>
        </row>
        <row r="308">
          <cell r="A308" t="str">
            <v>Пельмени Бульмени с говядиной и свининой Наваристые Горячая штучка ВЕС  ПОКОМ</v>
          </cell>
          <cell r="D308">
            <v>15</v>
          </cell>
          <cell r="F308">
            <v>1475.002</v>
          </cell>
        </row>
        <row r="309">
          <cell r="A309" t="str">
            <v>Пельмени Бульмени со сливочным маслом Горячая штучка 0,9 кг  ПОКОМ</v>
          </cell>
          <cell r="D309">
            <v>1556</v>
          </cell>
          <cell r="F309">
            <v>3747</v>
          </cell>
        </row>
        <row r="310">
          <cell r="A310" t="str">
            <v>Пельмени Бульмени со сливочным маслом ТМ Горячая шт. 0,43 кг  ПОКОМ</v>
          </cell>
          <cell r="D310">
            <v>3</v>
          </cell>
          <cell r="F310">
            <v>941</v>
          </cell>
        </row>
        <row r="311">
          <cell r="A311" t="str">
            <v>Пельмени Левантские ТМ Особый рецепт 0,8 кг  ПОКОМ</v>
          </cell>
          <cell r="F311">
            <v>11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171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4</v>
          </cell>
          <cell r="F313">
            <v>1186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F314">
            <v>219</v>
          </cell>
        </row>
        <row r="315">
          <cell r="A315" t="str">
            <v>Пельмени Отборные с говядиной и свининой 0,43 кг ТМ Стародворье ТС Медвежье ушко</v>
          </cell>
          <cell r="F315">
            <v>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511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</v>
          </cell>
          <cell r="F317">
            <v>644</v>
          </cell>
        </row>
        <row r="318">
          <cell r="A318" t="str">
            <v>Пельмени Сочные сфера 0,9 кг ТМ Стародворье ПОКОМ</v>
          </cell>
          <cell r="F318">
            <v>668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41</v>
          </cell>
          <cell r="F319">
            <v>41</v>
          </cell>
        </row>
        <row r="320">
          <cell r="A320" t="str">
            <v>Плавленый Сыр 45% "С грибами" СТМ "ПапаМожет 180гр  ОСТАНКИНО</v>
          </cell>
          <cell r="D320">
            <v>30</v>
          </cell>
          <cell r="F320">
            <v>30</v>
          </cell>
        </row>
        <row r="321">
          <cell r="A321" t="str">
            <v>По-Австрийски с/к 260 гр.шт. "Высокий вкус"  СПК</v>
          </cell>
          <cell r="D321">
            <v>114</v>
          </cell>
          <cell r="F321">
            <v>114</v>
          </cell>
        </row>
        <row r="322">
          <cell r="A322" t="str">
            <v>Покровская вареная 0,47 кг шт.  СПК</v>
          </cell>
          <cell r="D322">
            <v>31</v>
          </cell>
          <cell r="F322">
            <v>31</v>
          </cell>
        </row>
        <row r="323">
          <cell r="A323" t="str">
            <v>Пошехонский ИТ сыр 45% ж (брус) ТМ "Сыробогатов", г. Орёл  Линия</v>
          </cell>
          <cell r="F323">
            <v>69.47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58</v>
          </cell>
          <cell r="F324">
            <v>58</v>
          </cell>
        </row>
        <row r="325">
          <cell r="A325" t="str">
            <v>Российский ИТ сыр 50% ж (брус) ТМ "Сыробогатов", г. Орёл  Линия</v>
          </cell>
          <cell r="F325">
            <v>90.4</v>
          </cell>
        </row>
        <row r="326">
          <cell r="A326" t="str">
            <v>Российский сыр 50% ж, 180 г, фасованный Сыробогатов   Линия</v>
          </cell>
          <cell r="F326">
            <v>60</v>
          </cell>
        </row>
        <row r="327">
          <cell r="A327" t="str">
            <v>С беконом сыр плавленый, ванночка 50% ж, 200г, ТМ Сыробогатов (180 суток)   ЛИНИЯ</v>
          </cell>
          <cell r="F327">
            <v>120</v>
          </cell>
        </row>
        <row r="328">
          <cell r="A328" t="str">
            <v>С ветчиной сыр плав, 130г слайсы, 45%ж, ТМ Сыробогатов  Линия</v>
          </cell>
          <cell r="F328">
            <v>48</v>
          </cell>
        </row>
        <row r="329">
          <cell r="A329" t="str">
            <v>С ветчиной сыр плавл. круг 130 г 50% ж, ТМ Сыробогатов, (180 суток)  Линия</v>
          </cell>
          <cell r="F329">
            <v>36</v>
          </cell>
        </row>
        <row r="330">
          <cell r="A330" t="str">
            <v>С ветчиной сыр плавленый 50% ж, фольга 80г, ТМ Сыробогатов (150 суток)  Линия</v>
          </cell>
          <cell r="F330">
            <v>480</v>
          </cell>
        </row>
        <row r="331">
          <cell r="A331" t="str">
            <v>С ветчиной сыр плавленый, ванночка 50% ж, 200 гр, Сыробогатов (180 суток)   ЛИНИЯ</v>
          </cell>
          <cell r="F331">
            <v>120</v>
          </cell>
        </row>
        <row r="332">
          <cell r="A332" t="str">
            <v>С грибами сыр плав, 130 г слайсы, 45%ж, ТМ Сыробогатов  Линия</v>
          </cell>
          <cell r="F332">
            <v>48</v>
          </cell>
        </row>
        <row r="333">
          <cell r="A333" t="str">
            <v>С грибами сыр плавленый 50% ж, фольга 80г, ТМ Сыробогатов (150 суток)  Линия</v>
          </cell>
          <cell r="F333">
            <v>600</v>
          </cell>
        </row>
        <row r="334">
          <cell r="A334" t="str">
            <v>С грибами сыр плавленый 50% ж,ТМ Сыробогатов, круг 130 г. (180 суток)  Линия</v>
          </cell>
          <cell r="F334">
            <v>24</v>
          </cell>
        </row>
        <row r="335">
          <cell r="A335" t="str">
            <v>С зеленью сыр плавленый, ванночка 50% ж, 200г, ТМ Сыробогатов (180 суток)  Линия</v>
          </cell>
          <cell r="F335">
            <v>96</v>
          </cell>
        </row>
        <row r="336">
          <cell r="A336" t="str">
            <v>Салями Трюфель с/в "Эликатессе" 0,16 кг.шт.  СПК</v>
          </cell>
          <cell r="D336">
            <v>102</v>
          </cell>
          <cell r="F336">
            <v>102</v>
          </cell>
        </row>
        <row r="337">
          <cell r="A337" t="str">
            <v>Салями Финская с/к 235 гр.шт. "Высокий вкус"  СПК</v>
          </cell>
          <cell r="D337">
            <v>77</v>
          </cell>
          <cell r="F337">
            <v>77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153</v>
          </cell>
          <cell r="F338">
            <v>373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55.2</v>
          </cell>
          <cell r="F339">
            <v>85.2</v>
          </cell>
        </row>
        <row r="340">
          <cell r="A340" t="str">
            <v>Сардельки из свинины (черева) ( в ср.защ.атм) "Высокий вкус"  СПК</v>
          </cell>
          <cell r="D340">
            <v>12</v>
          </cell>
          <cell r="F340">
            <v>12</v>
          </cell>
        </row>
        <row r="341">
          <cell r="A341" t="str">
            <v>Семейная с чесночком вареная (СПК+СКМ)  СПК</v>
          </cell>
          <cell r="D341">
            <v>700</v>
          </cell>
          <cell r="F341">
            <v>700</v>
          </cell>
        </row>
        <row r="342">
          <cell r="A342" t="str">
            <v>Семейная с чесночком Экстра вареная  СПК</v>
          </cell>
          <cell r="D342">
            <v>75</v>
          </cell>
          <cell r="F342">
            <v>75</v>
          </cell>
        </row>
        <row r="343">
          <cell r="A343" t="str">
            <v>Семейная с чесночком Экстра вареная 0,5 кг.шт.  СПК</v>
          </cell>
          <cell r="D343">
            <v>11</v>
          </cell>
          <cell r="F343">
            <v>11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26</v>
          </cell>
          <cell r="F344">
            <v>26</v>
          </cell>
        </row>
        <row r="345">
          <cell r="A345" t="str">
            <v>Сервелат Финский в/к 0,38 кг.шт. термофор.пак.  СПК</v>
          </cell>
          <cell r="D345">
            <v>17</v>
          </cell>
          <cell r="F345">
            <v>17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85</v>
          </cell>
          <cell r="F346">
            <v>85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159</v>
          </cell>
          <cell r="F347">
            <v>159</v>
          </cell>
        </row>
        <row r="348">
          <cell r="A348" t="str">
            <v>Сибирская особая с/к 0,235 кг шт.  СПК</v>
          </cell>
          <cell r="D348">
            <v>359</v>
          </cell>
          <cell r="F348">
            <v>709</v>
          </cell>
        </row>
        <row r="349">
          <cell r="A349" t="str">
            <v>Славянская п/к 0,38 кг шт.термофор.пак.  СПК</v>
          </cell>
          <cell r="D349">
            <v>19</v>
          </cell>
          <cell r="F349">
            <v>19</v>
          </cell>
        </row>
        <row r="350">
          <cell r="A350" t="str">
            <v>Сливочный сыр 50% ж, 125г, фасованный (нарезка), ТМ "Сыробогатов"  Линия</v>
          </cell>
          <cell r="F350">
            <v>36</v>
          </cell>
        </row>
        <row r="351">
          <cell r="A351" t="str">
            <v>Сливочный сыр 50%ж, 180г. фасованный "Сыробогатов"  Линия</v>
          </cell>
          <cell r="F351">
            <v>24</v>
          </cell>
        </row>
        <row r="352">
          <cell r="A352" t="str">
            <v>Сливочный сыр плав, 130 г слайсы, 45%ж, ТМ Сыробогатов  Линия</v>
          </cell>
          <cell r="F352">
            <v>60</v>
          </cell>
        </row>
        <row r="353">
          <cell r="A353" t="str">
            <v>Сливочный сыр плав, 200г, ванночка, 50%ж, ТМ Сыробогатов (180 суток)  Линия</v>
          </cell>
          <cell r="F353">
            <v>120</v>
          </cell>
        </row>
        <row r="354">
          <cell r="A354" t="str">
            <v>Сливочный сыр плавленый 50% ж, фольга 80г, ТМ Сыробогатов (150 суток)  Линия</v>
          </cell>
          <cell r="F354">
            <v>1512</v>
          </cell>
        </row>
        <row r="355">
          <cell r="A355" t="str">
            <v>Сливочный сыр плавленый 50%, ж.ТМ Сыробогатов, круг 130 г. (180 суток)  Линия</v>
          </cell>
          <cell r="F355">
            <v>36</v>
          </cell>
        </row>
        <row r="356">
          <cell r="A356" t="str">
            <v>Сливочный сыр фасованный 50%ж, "Сыробогатов" 200г (флоупак)  Линия</v>
          </cell>
          <cell r="F356">
            <v>24</v>
          </cell>
        </row>
        <row r="357">
          <cell r="A357" t="str">
            <v>Сливочный сыр, 50% ж (брус), ТМ "Сыробогатов", г. Орёл  Линия</v>
          </cell>
          <cell r="F357">
            <v>91.564999999999998</v>
          </cell>
        </row>
        <row r="358">
          <cell r="A358" t="str">
            <v>Смак-мени с картофелем и сочной грудинкой ТМ Зареченские ПОКОМ</v>
          </cell>
          <cell r="F358">
            <v>46</v>
          </cell>
        </row>
        <row r="359">
          <cell r="A359" t="str">
            <v>Смак-мени с мясом ТМ Зареченские ПОКОМ</v>
          </cell>
          <cell r="F359">
            <v>54</v>
          </cell>
        </row>
        <row r="360">
          <cell r="A360" t="str">
            <v>Смаколадьи с яблоком и грушей ТМ Зареченские,0,9 кг ПОКОМ</v>
          </cell>
          <cell r="F360">
            <v>17</v>
          </cell>
        </row>
        <row r="361">
          <cell r="A361" t="str">
            <v>Сметанковый сыр 50% ж, 180 г, фасованный Сыробогатов   Линия</v>
          </cell>
          <cell r="F361">
            <v>12</v>
          </cell>
        </row>
        <row r="362">
          <cell r="A362" t="str">
            <v>Сметанковый сыр 50%ж, 200г, фасованный "Сыробогатов" (флоупак)  Линия</v>
          </cell>
          <cell r="F362">
            <v>12</v>
          </cell>
        </row>
        <row r="363">
          <cell r="A363" t="str">
            <v>Сметанковый сыр, 50% ж (брус), ТМ "Сыробогатов", г. Орёл  Линия</v>
          </cell>
          <cell r="F363">
            <v>35.81</v>
          </cell>
        </row>
        <row r="364">
          <cell r="A364" t="str">
            <v>Сосиски "Баварские" 0,36 кг.шт. вак.упак.  СПК</v>
          </cell>
          <cell r="D364">
            <v>16</v>
          </cell>
          <cell r="F364">
            <v>16</v>
          </cell>
        </row>
        <row r="365">
          <cell r="A365" t="str">
            <v>Сосиски "БОЛЬШАЯ сосиска" "Сибирский стандарт" (лоток с ср.защ.атм.)  СПК</v>
          </cell>
          <cell r="D365">
            <v>449</v>
          </cell>
          <cell r="F365">
            <v>549</v>
          </cell>
        </row>
        <row r="366">
          <cell r="A366" t="str">
            <v>Сосиски "Молочные" 0,36 кг.шт. вак.упак.  СПК</v>
          </cell>
          <cell r="D366">
            <v>19</v>
          </cell>
          <cell r="F366">
            <v>19</v>
          </cell>
        </row>
        <row r="367">
          <cell r="A367" t="str">
            <v>Сосиски Классические (в ср.защ.атм.) СПК</v>
          </cell>
          <cell r="D367">
            <v>7</v>
          </cell>
          <cell r="F367">
            <v>7</v>
          </cell>
        </row>
        <row r="368">
          <cell r="A368" t="str">
            <v>Сосиски Мусульманские "Просто выгодно" (в ср.защ.атм.)  СПК</v>
          </cell>
          <cell r="D368">
            <v>33</v>
          </cell>
          <cell r="F368">
            <v>33</v>
          </cell>
        </row>
        <row r="369">
          <cell r="A369" t="str">
            <v>Сосиски Хот-дог ВЕС (лоток с ср.защ.атм.)   СПК</v>
          </cell>
          <cell r="D369">
            <v>77</v>
          </cell>
          <cell r="F369">
            <v>77</v>
          </cell>
        </row>
        <row r="370">
          <cell r="A370" t="str">
            <v>Сочный мегачебурек ТМ Зареченские ВЕС ПОКОМ</v>
          </cell>
          <cell r="F370">
            <v>66.56</v>
          </cell>
        </row>
        <row r="371">
          <cell r="A371" t="str">
            <v>Сыр "Пармезан" 40% колотый 100 гр  ОСТАНКИНО</v>
          </cell>
          <cell r="D371">
            <v>4</v>
          </cell>
          <cell r="F371">
            <v>4</v>
          </cell>
        </row>
        <row r="372">
          <cell r="A372" t="str">
            <v>Сыр "Пармезан" 40% кусок 180 гр  ОСТАНКИНО</v>
          </cell>
          <cell r="D372">
            <v>77</v>
          </cell>
          <cell r="F372">
            <v>77</v>
          </cell>
        </row>
        <row r="373">
          <cell r="A373" t="str">
            <v>Сыр Боккончини копченый 40% 100 гр.  ОСТАНКИНО</v>
          </cell>
          <cell r="D373">
            <v>37</v>
          </cell>
          <cell r="F373">
            <v>37</v>
          </cell>
        </row>
        <row r="374">
          <cell r="A374" t="str">
            <v>Сыр колбасный копченый Папа Может 400 гр  ОСТАНКИНО</v>
          </cell>
          <cell r="D374">
            <v>20</v>
          </cell>
          <cell r="F374">
            <v>20</v>
          </cell>
        </row>
        <row r="375">
          <cell r="A375" t="str">
            <v>Сыр Папа Может "Пошехонский" 45% вес (= 3 кг)  ОСТАНКИНО</v>
          </cell>
          <cell r="D375">
            <v>19</v>
          </cell>
          <cell r="F375">
            <v>19</v>
          </cell>
        </row>
        <row r="376">
          <cell r="A376" t="str">
            <v>Сыр Папа Может "Сметанковый" 50% вес (=3кг)  ОСТАНКИНО</v>
          </cell>
          <cell r="D376">
            <v>11</v>
          </cell>
          <cell r="F376">
            <v>11</v>
          </cell>
        </row>
        <row r="377">
          <cell r="A377" t="str">
            <v>Сыр Папа Может Гауда  45% 200гр     Останкино</v>
          </cell>
          <cell r="D377">
            <v>330</v>
          </cell>
          <cell r="F377">
            <v>330</v>
          </cell>
        </row>
        <row r="378">
          <cell r="A378" t="str">
            <v>Сыр Папа Может Гауда  45% вес     Останкино</v>
          </cell>
          <cell r="D378">
            <v>15.5</v>
          </cell>
          <cell r="F378">
            <v>15.5</v>
          </cell>
        </row>
        <row r="379">
          <cell r="A379" t="str">
            <v>Сыр Папа Может Гауда 48%, нарез, 125г (9 шт)  Останкино</v>
          </cell>
          <cell r="D379">
            <v>1</v>
          </cell>
          <cell r="F379">
            <v>1</v>
          </cell>
        </row>
        <row r="380">
          <cell r="A380" t="str">
            <v>Сыр Папа Может Голландский  45% 200гр     Останкино</v>
          </cell>
          <cell r="D380">
            <v>646</v>
          </cell>
          <cell r="F380">
            <v>646</v>
          </cell>
        </row>
        <row r="381">
          <cell r="A381" t="str">
            <v>Сыр Папа Может Голландский  45% вес      Останкино</v>
          </cell>
          <cell r="D381">
            <v>59.085000000000001</v>
          </cell>
          <cell r="F381">
            <v>59.085000000000001</v>
          </cell>
        </row>
        <row r="382">
          <cell r="A382" t="str">
            <v>Сыр Папа Может Голландский 45%, нарез, 125г (9 шт)  Останкино</v>
          </cell>
          <cell r="D382">
            <v>43</v>
          </cell>
          <cell r="F382">
            <v>43</v>
          </cell>
        </row>
        <row r="383">
          <cell r="A383" t="str">
            <v>Сыр Папа Может Министерский 45% 200г  Останкино</v>
          </cell>
          <cell r="D383">
            <v>56</v>
          </cell>
          <cell r="F383">
            <v>56</v>
          </cell>
        </row>
        <row r="384">
          <cell r="A384" t="str">
            <v>Сыр Папа Может Российский  50% 200гр    Останкино</v>
          </cell>
          <cell r="D384">
            <v>886</v>
          </cell>
          <cell r="F384">
            <v>886</v>
          </cell>
        </row>
        <row r="385">
          <cell r="A385" t="str">
            <v>Сыр Папа Может Российский  50% вес    Останкино</v>
          </cell>
          <cell r="D385">
            <v>25.5</v>
          </cell>
          <cell r="F385">
            <v>25.5</v>
          </cell>
        </row>
        <row r="386">
          <cell r="A386" t="str">
            <v>Сыр Папа Может Российский 50%, нарезка 125г  Останкино</v>
          </cell>
          <cell r="D386">
            <v>86</v>
          </cell>
          <cell r="F386">
            <v>86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100.1</v>
          </cell>
          <cell r="F387">
            <v>100.1</v>
          </cell>
        </row>
        <row r="388">
          <cell r="A388" t="str">
            <v>Сыр Папа Может Тильзитер   45% 200гр     Останкино</v>
          </cell>
          <cell r="D388">
            <v>302</v>
          </cell>
          <cell r="F388">
            <v>302</v>
          </cell>
        </row>
        <row r="389">
          <cell r="A389" t="str">
            <v>Сыр Папа Может Тильзитер   45% вес      Останкино</v>
          </cell>
          <cell r="D389">
            <v>60</v>
          </cell>
          <cell r="F389">
            <v>60</v>
          </cell>
        </row>
        <row r="390">
          <cell r="A390" t="str">
            <v>Сыр Плавл. Сливочный 55% 190гр  Останкино</v>
          </cell>
          <cell r="D390">
            <v>21</v>
          </cell>
          <cell r="F390">
            <v>21</v>
          </cell>
        </row>
        <row r="391">
          <cell r="A391" t="str">
            <v>Сыр полутвердый "Российский", ВЕС брус, с массовой долей жира 50%  ОСТАНКИНО</v>
          </cell>
          <cell r="D391">
            <v>36</v>
          </cell>
          <cell r="F391">
            <v>36</v>
          </cell>
        </row>
        <row r="392">
          <cell r="A392" t="str">
            <v>Сыр полутвердый "Сливочный", с массовой долей жира 50%.БРУС ОСТАНКИНО</v>
          </cell>
          <cell r="D392">
            <v>12.5</v>
          </cell>
          <cell r="F392">
            <v>12.5</v>
          </cell>
        </row>
        <row r="393">
          <cell r="A393" t="str">
            <v>Сыр рассольный жирный Чечил 45% 100 гр  ОСТАНКИНО</v>
          </cell>
          <cell r="D393">
            <v>81</v>
          </cell>
          <cell r="F393">
            <v>81</v>
          </cell>
        </row>
        <row r="394">
          <cell r="A394" t="str">
            <v>Сыр рассольный жирный Чечил копченый 45% 100 гр  ОСТАНКИНО</v>
          </cell>
          <cell r="D394">
            <v>35</v>
          </cell>
          <cell r="F394">
            <v>35</v>
          </cell>
        </row>
        <row r="395">
          <cell r="A395" t="str">
            <v>Сыр Скаморца свежий 40% 100 гр.  ОСТАНКИНО</v>
          </cell>
          <cell r="D395">
            <v>33</v>
          </cell>
          <cell r="F395">
            <v>33</v>
          </cell>
        </row>
        <row r="396">
          <cell r="A396" t="str">
            <v>Сыр Творож. Сливочный 140 гр  ОСТАНКИНО</v>
          </cell>
          <cell r="D396">
            <v>93</v>
          </cell>
          <cell r="F396">
            <v>93</v>
          </cell>
        </row>
        <row r="397">
          <cell r="A397" t="str">
            <v>Сыр творожный с зеленью 60% Папа может 140 гр.  ОСТАНКИНО</v>
          </cell>
          <cell r="D397">
            <v>42</v>
          </cell>
          <cell r="F397">
            <v>42</v>
          </cell>
        </row>
        <row r="398">
          <cell r="A398" t="str">
            <v>Сыр тертый "Пармезан" 40% 90 гр  ОСТАНКИНО</v>
          </cell>
          <cell r="D398">
            <v>1</v>
          </cell>
          <cell r="F398">
            <v>1</v>
          </cell>
        </row>
        <row r="399">
          <cell r="A399" t="str">
            <v>Сыч/Прод Коровино Российский 50% 200г СЗМЖ  ОСТАНКИНО</v>
          </cell>
          <cell r="D399">
            <v>135</v>
          </cell>
          <cell r="F399">
            <v>135</v>
          </cell>
        </row>
        <row r="400">
          <cell r="A400" t="str">
            <v>Сыч/Прод Коровино Российский Ориг 50% ВЕС (7,5 кг круг) ОСТАНКИНО</v>
          </cell>
          <cell r="D400">
            <v>12.5</v>
          </cell>
          <cell r="F400">
            <v>12.5</v>
          </cell>
        </row>
        <row r="401">
          <cell r="A401" t="str">
            <v>Сыч/Прод Коровино Российский Оригин 50% ВЕС (5 кг)  ОСТАНКИНО</v>
          </cell>
          <cell r="D401">
            <v>192</v>
          </cell>
          <cell r="F401">
            <v>192</v>
          </cell>
        </row>
        <row r="402">
          <cell r="A402" t="str">
            <v>Сыч/Прод Коровино Российский Оригин 50% ВЕС НОВАЯ (5 кг)  ОСТАНКИНО</v>
          </cell>
          <cell r="D402">
            <v>10</v>
          </cell>
          <cell r="F402">
            <v>10</v>
          </cell>
        </row>
        <row r="403">
          <cell r="A403" t="str">
            <v>Сыч/Прод Коровино Тильзитер 50% 200г СЗМЖ  ОСТАНКИНО</v>
          </cell>
          <cell r="D403">
            <v>144</v>
          </cell>
          <cell r="F403">
            <v>144</v>
          </cell>
        </row>
        <row r="404">
          <cell r="A404" t="str">
            <v>Сыч/Прод Коровино Тильзитер Оригин 50% ВЕС (5 кг брус) СЗМЖ  ОСТАНКИНО</v>
          </cell>
          <cell r="D404">
            <v>123.5</v>
          </cell>
          <cell r="F404">
            <v>123.5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70</v>
          </cell>
          <cell r="F405">
            <v>70</v>
          </cell>
        </row>
        <row r="406">
          <cell r="A406" t="str">
            <v>Тильзитер сыр 45%ж, 180 г, фасованный Сыробогатов   Линия</v>
          </cell>
          <cell r="F406">
            <v>12</v>
          </cell>
        </row>
        <row r="407">
          <cell r="A407" t="str">
            <v>Торо Неро с/в "Эликатессе" 140 гр.шт.  СПК</v>
          </cell>
          <cell r="D407">
            <v>38</v>
          </cell>
          <cell r="F407">
            <v>38</v>
          </cell>
        </row>
        <row r="408">
          <cell r="A408" t="str">
            <v>Уши свиные копченые к пиву 0,15кг нар. д/ф шт.  СПК</v>
          </cell>
          <cell r="D408">
            <v>66</v>
          </cell>
          <cell r="F408">
            <v>66</v>
          </cell>
        </row>
        <row r="409">
          <cell r="A409" t="str">
            <v>Фестивальная пора с/к 100 гр.шт.нар. (лоток с ср.защ.атм.)  СПК</v>
          </cell>
          <cell r="D409">
            <v>227</v>
          </cell>
          <cell r="F409">
            <v>227</v>
          </cell>
        </row>
        <row r="410">
          <cell r="A410" t="str">
            <v>Фестивальная пора с/к 235 гр.шт.  СПК</v>
          </cell>
          <cell r="D410">
            <v>791</v>
          </cell>
          <cell r="F410">
            <v>991</v>
          </cell>
        </row>
        <row r="411">
          <cell r="A411" t="str">
            <v>Фестивальная с/к ВЕС   СПК</v>
          </cell>
          <cell r="D411">
            <v>62.8</v>
          </cell>
          <cell r="F411">
            <v>62.8</v>
          </cell>
        </row>
        <row r="412">
          <cell r="A412" t="str">
            <v>Фиетта классическая плавленый продукт, 55% ж, ТМ Сыробогатов, 200 г (ванночка)  Линия</v>
          </cell>
          <cell r="F412">
            <v>36</v>
          </cell>
        </row>
        <row r="413">
          <cell r="A413" t="str">
            <v>Фрай-пицца с ветчиной и грибами 3,0 кг ТМ Зареченские ТС Зареченские продукты. ВЕС ПОКОМ</v>
          </cell>
          <cell r="F413">
            <v>12</v>
          </cell>
        </row>
        <row r="414">
          <cell r="A414" t="str">
            <v>Фуэт с/в "Эликатессе" 160 гр.шт.  СПК</v>
          </cell>
          <cell r="D414">
            <v>89</v>
          </cell>
          <cell r="F414">
            <v>89</v>
          </cell>
        </row>
        <row r="415">
          <cell r="A415" t="str">
            <v>Хинкали Классические ТМ Зареченские ВЕС ПОКОМ</v>
          </cell>
          <cell r="F415">
            <v>80</v>
          </cell>
        </row>
        <row r="416">
          <cell r="A416" t="str">
            <v>Хотстеры ТМ Горячая штучка ТС Хотстеры 0,25 кг зам  ПОКОМ</v>
          </cell>
          <cell r="D416">
            <v>425</v>
          </cell>
          <cell r="F416">
            <v>1763</v>
          </cell>
        </row>
        <row r="417">
          <cell r="A417" t="str">
            <v>Хрустящие крылышки острые к пиву ТМ Горячая штучка 0,3кг зам  ПОКОМ</v>
          </cell>
          <cell r="D417">
            <v>2</v>
          </cell>
          <cell r="F417">
            <v>1148</v>
          </cell>
        </row>
        <row r="418">
          <cell r="A418" t="str">
            <v>Хрустящие крылышки ТМ Горячая штучка 0,3 кг зам  ПОКОМ</v>
          </cell>
          <cell r="D418">
            <v>5</v>
          </cell>
          <cell r="F418">
            <v>1154</v>
          </cell>
        </row>
        <row r="419">
          <cell r="A419" t="str">
            <v>Хрустящие крылышки ТМ Зареченские ТС Зареченские продукты. ВЕС ПОКОМ</v>
          </cell>
          <cell r="F419">
            <v>3.6</v>
          </cell>
        </row>
        <row r="420">
          <cell r="A420" t="str">
            <v>Чебупай сочное яблоко ТМ Горячая штучка 0,2 кг зам.  ПОКОМ</v>
          </cell>
          <cell r="F420">
            <v>43</v>
          </cell>
        </row>
        <row r="421">
          <cell r="A421" t="str">
            <v>Чебупай спелая вишня ТМ Горячая штучка 0,2 кг зам.  ПОКОМ</v>
          </cell>
          <cell r="F421">
            <v>218</v>
          </cell>
        </row>
        <row r="422">
          <cell r="A422" t="str">
            <v>Чебупели Курочка гриль ТМ Горячая штучка, 0,3 кг зам  ПОКОМ</v>
          </cell>
          <cell r="D422">
            <v>3</v>
          </cell>
          <cell r="F422">
            <v>159</v>
          </cell>
        </row>
        <row r="423">
          <cell r="A423" t="str">
            <v>Чебупицца курочка по-итальянски Горячая штучка 0,25 кг зам  ПОКОМ</v>
          </cell>
          <cell r="D423">
            <v>1014</v>
          </cell>
          <cell r="F423">
            <v>3060</v>
          </cell>
        </row>
        <row r="424">
          <cell r="A424" t="str">
            <v>Чебупицца Пепперони ТМ Горячая штучка ТС Чебупицца 0.25кг зам  ПОКОМ</v>
          </cell>
          <cell r="D424">
            <v>1088</v>
          </cell>
          <cell r="F424">
            <v>3367</v>
          </cell>
        </row>
        <row r="425">
          <cell r="A425" t="str">
            <v>Чебуреки сочные ВЕС ТМ Зареченские  ПОКОМ</v>
          </cell>
          <cell r="F425">
            <v>385.00099999999998</v>
          </cell>
        </row>
        <row r="426">
          <cell r="A426" t="str">
            <v>Шпикачки Русские (черева) (в ср.защ.атм.) "Высокий вкус"  СПК</v>
          </cell>
          <cell r="D426">
            <v>107</v>
          </cell>
          <cell r="F426">
            <v>107</v>
          </cell>
        </row>
        <row r="427">
          <cell r="A427" t="str">
            <v>Эдам сыр фасованный 45% ж, "Сыробогатов" 180г (флоупак)  Линия</v>
          </cell>
          <cell r="F427">
            <v>12</v>
          </cell>
        </row>
        <row r="428">
          <cell r="A428" t="str">
            <v>Эдам сыр, 45% ж (брус), ТМ Сыробогатов, г. Орёл  Линия</v>
          </cell>
          <cell r="F428">
            <v>52.674999999999997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103</v>
          </cell>
          <cell r="F429">
            <v>103</v>
          </cell>
        </row>
        <row r="430">
          <cell r="A430" t="str">
            <v>Юбилейная с/к 0,10 кг.шт. нарезка (лоток с ср.защ.атм.)  СПК</v>
          </cell>
          <cell r="D430">
            <v>60</v>
          </cell>
          <cell r="F430">
            <v>60</v>
          </cell>
        </row>
        <row r="431">
          <cell r="A431" t="str">
            <v>Юбилейная с/к 0,235 кг.шт.  СПК</v>
          </cell>
          <cell r="D431">
            <v>629</v>
          </cell>
          <cell r="F431">
            <v>879</v>
          </cell>
        </row>
        <row r="432">
          <cell r="A432" t="str">
            <v>Янтарь сыр плавленый, ванночка 45% ж, 200 г, ТМ Сыробогатов   ЛИНИЯ</v>
          </cell>
          <cell r="F432">
            <v>120</v>
          </cell>
        </row>
        <row r="433">
          <cell r="A433" t="str">
            <v>Итого</v>
          </cell>
          <cell r="D433">
            <v>107488.167</v>
          </cell>
          <cell r="F433">
            <v>278749.76400000002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27.02.2024 - 27.02.2024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11.448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160.501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111.92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227.767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22.449000000000002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50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280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172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143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180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147.309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1331.7539999999999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65.623000000000005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208.52199999999999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42.658999999999999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1716.8409999999999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54.749000000000002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22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107.19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1473.819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1223.7809999999999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63.161000000000001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59.51</v>
          </cell>
        </row>
        <row r="44">
          <cell r="A44" t="str">
            <v xml:space="preserve"> 240  Колбаса Салями охотничья, ВЕС. ПОКОМ</v>
          </cell>
          <cell r="D44">
            <v>8.1359999999999992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124.83499999999999</v>
          </cell>
        </row>
        <row r="46">
          <cell r="A46" t="str">
            <v xml:space="preserve"> 243  Колбаса Сервелат Зернистый, ВЕС.  ПОКОМ</v>
          </cell>
          <cell r="D46">
            <v>22.914999999999999</v>
          </cell>
        </row>
        <row r="47">
          <cell r="A47" t="str">
            <v xml:space="preserve"> 247  Сардельки Нежные, ВЕС.  ПОКОМ</v>
          </cell>
          <cell r="D47">
            <v>25.923999999999999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27.134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267.70999999999998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16.145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34.015999999999998</v>
          </cell>
        </row>
        <row r="52">
          <cell r="A52" t="str">
            <v xml:space="preserve"> 263  Шпикачки Стародворские, ВЕС.  ПОКОМ</v>
          </cell>
          <cell r="D52">
            <v>13.144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70.325999999999993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39.83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46.258000000000003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305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618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808</v>
          </cell>
        </row>
        <row r="59">
          <cell r="A59" t="str">
            <v xml:space="preserve"> 283  Сосиски Сочинки, ВЕС, ТМ Стародворье ПОКОМ</v>
          </cell>
          <cell r="D59">
            <v>161.84899999999999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107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5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252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62.347000000000001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600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582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23.096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38.085999999999999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357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183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37.712000000000003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173.684</v>
          </cell>
        </row>
        <row r="73">
          <cell r="A73" t="str">
            <v xml:space="preserve"> 316  Колбаса Нежная ТМ Зареченские ВЕС  ПОКОМ</v>
          </cell>
          <cell r="D73">
            <v>40.680999999999997</v>
          </cell>
        </row>
        <row r="74">
          <cell r="A74" t="str">
            <v xml:space="preserve"> 318  Сосиски Датские ТМ Зареченские, ВЕС  ПОКОМ</v>
          </cell>
          <cell r="D74">
            <v>527.94000000000005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724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1041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284</v>
          </cell>
        </row>
        <row r="78">
          <cell r="A78" t="str">
            <v xml:space="preserve"> 328  Сардельки Сочинки Стародворье ТМ  0,4 кг ПОКОМ</v>
          </cell>
          <cell r="D78">
            <v>65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84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371.71699999999998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63</v>
          </cell>
        </row>
        <row r="82">
          <cell r="A82" t="str">
            <v xml:space="preserve"> 335  Колбаса Сливушка ТМ Вязанка. ВЕС.  ПОКОМ </v>
          </cell>
          <cell r="D82">
            <v>28.056000000000001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566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389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93.766999999999996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60.847000000000001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153.761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94.891000000000005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77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65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50.386000000000003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-2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10.792999999999999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117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131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-1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444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61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74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51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75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601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1753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56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D106">
            <v>45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14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113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6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191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D111">
            <v>56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89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13</v>
          </cell>
        </row>
        <row r="114">
          <cell r="A114" t="str">
            <v>3215 ВЕТЧ.МЯСНАЯ Папа может п/о 0.4кг 8шт.    ОСТАНКИНО</v>
          </cell>
          <cell r="D114">
            <v>57</v>
          </cell>
        </row>
        <row r="115">
          <cell r="A115" t="str">
            <v>3297 СЫТНЫЕ Папа может сар б/о мгс 1*3 СНГ  ОСТАНКИНО</v>
          </cell>
          <cell r="D115">
            <v>45.195999999999998</v>
          </cell>
        </row>
        <row r="116">
          <cell r="A116" t="str">
            <v>3812 СОЧНЫЕ сос п/о мгс 2*2  ОСТАНКИНО</v>
          </cell>
          <cell r="D116">
            <v>328.10899999999998</v>
          </cell>
        </row>
        <row r="117">
          <cell r="A117" t="str">
            <v>4063 МЯСНАЯ Папа может вар п/о_Л   ОСТАНКИНО</v>
          </cell>
          <cell r="D117">
            <v>521.45500000000004</v>
          </cell>
        </row>
        <row r="118">
          <cell r="A118" t="str">
            <v>4117 ЭКСТРА Папа может с/к в/у_Л   ОСТАНКИНО</v>
          </cell>
          <cell r="D118">
            <v>1.5109999999999999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21.643000000000001</v>
          </cell>
        </row>
        <row r="120">
          <cell r="A120" t="str">
            <v>4813 ФИЛЕЙНАЯ Папа может вар п/о_Л   ОСТАНКИНО</v>
          </cell>
          <cell r="D120">
            <v>97.644999999999996</v>
          </cell>
        </row>
        <row r="121">
          <cell r="A121" t="str">
            <v>4993 САЛЯМИ ИТАЛЬЯНСКАЯ с/к в/у 1/250*8_120c ОСТАНКИНО</v>
          </cell>
          <cell r="D121">
            <v>138</v>
          </cell>
        </row>
        <row r="122">
          <cell r="A122" t="str">
            <v>5246 ДОКТОРСКАЯ ПРЕМИУМ вар б/о мгс_30с ОСТАНКИНО</v>
          </cell>
          <cell r="D122">
            <v>13.736000000000001</v>
          </cell>
        </row>
        <row r="123">
          <cell r="A123" t="str">
            <v>5247 РУССКАЯ ПРЕМИУМ вар б/о мгс_30с ОСТАНКИНО</v>
          </cell>
          <cell r="D123">
            <v>26.838000000000001</v>
          </cell>
        </row>
        <row r="124">
          <cell r="A124" t="str">
            <v>5336 ОСОБАЯ вар п/о  ОСТАНКИНО</v>
          </cell>
          <cell r="D124">
            <v>62.927</v>
          </cell>
        </row>
        <row r="125">
          <cell r="A125" t="str">
            <v>5337 ОСОБАЯ СО ШПИКОМ вар п/о  ОСТАНКИНО</v>
          </cell>
          <cell r="D125">
            <v>15.528</v>
          </cell>
        </row>
        <row r="126">
          <cell r="A126" t="str">
            <v>5341 СЕРВЕЛАТ ОХОТНИЧИЙ в/к в/у  ОСТАНКИНО</v>
          </cell>
          <cell r="D126">
            <v>100.76600000000001</v>
          </cell>
        </row>
        <row r="127">
          <cell r="A127" t="str">
            <v>5483 ЭКСТРА Папа может с/к в/у 1/250 8шт.   ОСТАНКИНО</v>
          </cell>
          <cell r="D127">
            <v>177</v>
          </cell>
        </row>
        <row r="128">
          <cell r="A128" t="str">
            <v>5544 Сервелат Финский в/к в/у_45с НОВАЯ ОСТАНКИНО</v>
          </cell>
          <cell r="D128">
            <v>199.845</v>
          </cell>
        </row>
        <row r="129">
          <cell r="A129" t="str">
            <v>5682 САЛЯМИ МЕЛКОЗЕРНЕНАЯ с/к в/у 1/120_60с   ОСТАНКИНО</v>
          </cell>
          <cell r="D129">
            <v>569</v>
          </cell>
        </row>
        <row r="130">
          <cell r="A130" t="str">
            <v>5706 АРОМАТНАЯ Папа может с/к в/у 1/250 8шт.  ОСТАНКИНО</v>
          </cell>
          <cell r="D130">
            <v>173</v>
          </cell>
        </row>
        <row r="131">
          <cell r="A131" t="str">
            <v>5708 ПОСОЛЬСКАЯ Папа может с/к в/у ОСТАНКИНО</v>
          </cell>
          <cell r="D131">
            <v>12.946</v>
          </cell>
        </row>
        <row r="132">
          <cell r="A132" t="str">
            <v>5820 СЛИВОЧНЫЕ Папа может сос п/о мгс 2*2_45с   ОСТАНКИНО</v>
          </cell>
          <cell r="D132">
            <v>24.262</v>
          </cell>
        </row>
        <row r="133">
          <cell r="A133" t="str">
            <v>5851 ЭКСТРА Папа может вар п/о   ОСТАНКИНО</v>
          </cell>
          <cell r="D133">
            <v>88.043999999999997</v>
          </cell>
        </row>
        <row r="134">
          <cell r="A134" t="str">
            <v>5931 ОХОТНИЧЬЯ Папа может с/к в/у 1/220 8шт.   ОСТАНКИНО</v>
          </cell>
          <cell r="D134">
            <v>181</v>
          </cell>
        </row>
        <row r="135">
          <cell r="A135" t="str">
            <v>5981 МОЛОЧНЫЕ ТРАДИЦ. сос п/о мгс 1*6_45с   ОСТАНКИНО</v>
          </cell>
          <cell r="D135">
            <v>38.017000000000003</v>
          </cell>
        </row>
        <row r="136">
          <cell r="A136" t="str">
            <v>5982 МОЛОЧНЫЕ ТРАДИЦ. сос п/о мгс 0,6кг_СНГ  ОСТАНКИНО</v>
          </cell>
          <cell r="D136">
            <v>58</v>
          </cell>
        </row>
        <row r="137">
          <cell r="A137" t="str">
            <v>6025 ВЕТЧ.ФИРМЕННАЯ С ИНДЕЙКОЙ п/о   ОСТАНКИНО</v>
          </cell>
          <cell r="D137">
            <v>3.03</v>
          </cell>
        </row>
        <row r="138">
          <cell r="A138" t="str">
            <v>6041 МОЛОЧНЫЕ К ЗАВТРАКУ сос п/о мгс 1*3  ОСТАНКИНО</v>
          </cell>
          <cell r="D138">
            <v>92.167000000000002</v>
          </cell>
        </row>
        <row r="139">
          <cell r="A139" t="str">
            <v>6042 МОЛОЧНЫЕ К ЗАВТРАКУ сос п/о в/у 0.4кг   ОСТАНКИНО</v>
          </cell>
          <cell r="D139">
            <v>220</v>
          </cell>
        </row>
        <row r="140">
          <cell r="A140" t="str">
            <v>6113 СОЧНЫЕ сос п/о мгс 1*6_Ашан  ОСТАНКИНО</v>
          </cell>
          <cell r="D140">
            <v>481.834</v>
          </cell>
        </row>
        <row r="141">
          <cell r="A141" t="str">
            <v>6123 МОЛОЧНЫЕ КЛАССИЧЕСКИЕ ПМ сос п/о мгс 2*4   ОСТАНКИНО</v>
          </cell>
          <cell r="D141">
            <v>204.245</v>
          </cell>
        </row>
        <row r="142">
          <cell r="A142" t="str">
            <v>6144 МОЛОЧНЫЕ ТРАДИЦ сос п/о в/у 1/360 (1+1) ОСТАНКИНО</v>
          </cell>
          <cell r="D142">
            <v>50</v>
          </cell>
        </row>
        <row r="143">
          <cell r="A143" t="str">
            <v>6213 СЕРВЕЛАТ ФИНСКИЙ СН в/к в/у 0.35кг 8шт.  ОСТАНКИНО</v>
          </cell>
          <cell r="D143">
            <v>31</v>
          </cell>
        </row>
        <row r="144">
          <cell r="A144" t="str">
            <v>6215 СЕРВЕЛАТ ОРЕХОВЫЙ СН в/к в/у 0.35кг 8шт  ОСТАНКИНО</v>
          </cell>
          <cell r="D144">
            <v>29</v>
          </cell>
        </row>
        <row r="145">
          <cell r="A145" t="str">
            <v>6217 ШПИКАЧКИ ДОМАШНИЕ СН п/о мгс 0.4кг 8шт.  ОСТАНКИНО</v>
          </cell>
          <cell r="D145">
            <v>8</v>
          </cell>
        </row>
        <row r="146">
          <cell r="A146" t="str">
            <v>6221 НЕАПОЛИТАНСКИЙ ДУЭТ с/к с/н мгс 1/90  ОСТАНКИНО</v>
          </cell>
          <cell r="D146">
            <v>1</v>
          </cell>
        </row>
        <row r="147">
          <cell r="A147" t="str">
            <v>6225 ИМПЕРСКАЯ И БАЛЫКОВАЯ в/к с/н мгс 1/90  ОСТАНКИНО</v>
          </cell>
          <cell r="D147">
            <v>64</v>
          </cell>
        </row>
        <row r="148">
          <cell r="A148" t="str">
            <v>6228 МЯСНОЕ АССОРТИ к/з с/н мгс 1/90 10шт.  ОСТАНКИНО</v>
          </cell>
          <cell r="D148">
            <v>112</v>
          </cell>
        </row>
        <row r="149">
          <cell r="A149" t="str">
            <v>6241 ХОТ-ДОГ Папа может сос п/о мгс 0.38кг  ОСТАНКИНО</v>
          </cell>
          <cell r="D149">
            <v>7</v>
          </cell>
        </row>
        <row r="150">
          <cell r="A150" t="str">
            <v>6247 ДОМАШНЯЯ Папа может вар п/о 0,4кг 8шт.  ОСТАНКИНО</v>
          </cell>
          <cell r="D150">
            <v>36</v>
          </cell>
        </row>
        <row r="151">
          <cell r="A151" t="str">
            <v>6268 ГОВЯЖЬЯ Папа может вар п/о 0,4кг 8 шт.  ОСТАНКИНО</v>
          </cell>
          <cell r="D151">
            <v>48</v>
          </cell>
        </row>
        <row r="152">
          <cell r="A152" t="str">
            <v>6281 СВИНИНА ДЕЛИКАТ. к/в мл/к в/у 0.3кг 45с  ОСТАНКИНО</v>
          </cell>
          <cell r="D152">
            <v>111</v>
          </cell>
        </row>
        <row r="153">
          <cell r="A153" t="str">
            <v>6297 ФИЛЕЙНЫЕ сос ц/о в/у 1/270 12шт_45с  ОСТАНКИНО</v>
          </cell>
          <cell r="D153">
            <v>589</v>
          </cell>
        </row>
        <row r="154">
          <cell r="A154" t="str">
            <v>6302 БАЛЫКОВАЯ СН в/к в/у 0.35кг 8шт.  ОСТАНКИНО</v>
          </cell>
          <cell r="D154">
            <v>21</v>
          </cell>
        </row>
        <row r="155">
          <cell r="A155" t="str">
            <v>6303 МЯСНЫЕ Папа может сос п/о мгс 1.5*3  ОСТАНКИНО</v>
          </cell>
          <cell r="D155">
            <v>60.552</v>
          </cell>
        </row>
        <row r="156">
          <cell r="A156" t="str">
            <v>6309 ФИЛЕЙНАЯ Папа может вар п/о_Ашан  ОСТАНКИНО</v>
          </cell>
          <cell r="D156">
            <v>22.994</v>
          </cell>
        </row>
        <row r="157">
          <cell r="A157" t="str">
            <v>6325 ДОКТОРСКАЯ ПРЕМИУМ вар п/о 0.4кг 8шт.  ОСТАНКИНО</v>
          </cell>
          <cell r="D157">
            <v>94</v>
          </cell>
        </row>
        <row r="158">
          <cell r="A158" t="str">
            <v>6333 МЯСНАЯ Папа может вар п/о 0.4кг 8шт.  ОСТАНКИНО</v>
          </cell>
          <cell r="D158">
            <v>2098</v>
          </cell>
        </row>
        <row r="159">
          <cell r="A159" t="str">
            <v>6353 ЭКСТРА Папа может вар п/о 0.4кг 8шт.  ОСТАНКИНО</v>
          </cell>
          <cell r="D159">
            <v>514</v>
          </cell>
        </row>
        <row r="160">
          <cell r="A160" t="str">
            <v>6392 ФИЛЕЙНАЯ Папа может вар п/о 0.4кг. ОСТАНКИНО</v>
          </cell>
          <cell r="D160">
            <v>1369</v>
          </cell>
        </row>
        <row r="161">
          <cell r="A161" t="str">
            <v>6427 КЛАССИЧЕСКАЯ ПМ вар п/о 0.35кг 8шт. ОСТАНКИНО</v>
          </cell>
          <cell r="D161">
            <v>231</v>
          </cell>
        </row>
        <row r="162">
          <cell r="A162" t="str">
            <v>6438 БОГАТЫРСКИЕ Папа Может сос п/о в/у 0,3кг  ОСТАНКИНО</v>
          </cell>
          <cell r="D162">
            <v>100</v>
          </cell>
        </row>
        <row r="163">
          <cell r="A163" t="str">
            <v>6450 БЕКОН с/к с/н в/у 1/100 10шт.  ОСТАНКИНО</v>
          </cell>
          <cell r="D163">
            <v>87</v>
          </cell>
        </row>
        <row r="164">
          <cell r="A164" t="str">
            <v>6453 ЭКСТРА Папа может с/к с/н в/у 1/100 14шт.   ОСТАНКИНО</v>
          </cell>
          <cell r="D164">
            <v>189</v>
          </cell>
        </row>
        <row r="165">
          <cell r="A165" t="str">
            <v>6454 АРОМАТНАЯ с/к с/н в/у 1/100 14шт.  ОСТАНКИНО</v>
          </cell>
          <cell r="D165">
            <v>187</v>
          </cell>
        </row>
        <row r="166">
          <cell r="A166" t="str">
            <v>6475 С СЫРОМ Папа может сос ц/о мгс 0.4кг6шт  ОСТАНКИНО</v>
          </cell>
          <cell r="D166">
            <v>43</v>
          </cell>
        </row>
        <row r="167">
          <cell r="A167" t="str">
            <v>6527 ШПИКАЧКИ СОЧНЫЕ ПМ сар б/о мгс 1*3 45с ОСТАНКИНО</v>
          </cell>
          <cell r="D167">
            <v>109.56399999999999</v>
          </cell>
        </row>
        <row r="168">
          <cell r="A168" t="str">
            <v>6562 СЕРВЕЛАТ КАРЕЛЬСКИЙ СН в/к в/у 0,28кг  ОСТАНКИНО</v>
          </cell>
          <cell r="D168">
            <v>68</v>
          </cell>
        </row>
        <row r="169">
          <cell r="A169" t="str">
            <v>6563 СЛИВОЧНЫЕ СН сос п/о мгс 1*6  ОСТАНКИНО</v>
          </cell>
          <cell r="D169">
            <v>2.1110000000000002</v>
          </cell>
        </row>
        <row r="170">
          <cell r="A170" t="str">
            <v>6593 ДОКТОРСКАЯ СН вар п/о 0.45кг 8шт.  ОСТАНКИНО</v>
          </cell>
          <cell r="D170">
            <v>11</v>
          </cell>
        </row>
        <row r="171">
          <cell r="A171" t="str">
            <v>6595 МОЛОЧНАЯ СН вар п/о 0.45кг 8шт.  ОСТАНКИНО</v>
          </cell>
          <cell r="D171">
            <v>16</v>
          </cell>
        </row>
        <row r="172">
          <cell r="A172" t="str">
            <v>6597 РУССКАЯ СН вар п/о 0.45кг 8шт.  ОСТАНКИНО</v>
          </cell>
          <cell r="D172">
            <v>6</v>
          </cell>
        </row>
        <row r="173">
          <cell r="A173" t="str">
            <v>6601 ГОВЯЖЬИ СН сос п/о мгс 1*6  ОСТАНКИНО</v>
          </cell>
          <cell r="D173">
            <v>27.89</v>
          </cell>
        </row>
        <row r="174">
          <cell r="A174" t="str">
            <v>6602 БАВАРСКИЕ ПМ сос ц/о мгс 0,35кг 8шт.  ОСТАНКИНО</v>
          </cell>
          <cell r="D174">
            <v>88</v>
          </cell>
        </row>
        <row r="175">
          <cell r="A175" t="str">
            <v>6645 ВЕТЧ.КЛАССИЧЕСКАЯ СН п/о 0.8кг 4шт.  ОСТАНКИНО</v>
          </cell>
          <cell r="D175">
            <v>20</v>
          </cell>
        </row>
        <row r="176">
          <cell r="A176" t="str">
            <v>6658 АРОМАТНАЯ С ЧЕСНОЧКОМ СН в/к мтс 0.330кг  ОСТАНКИНО</v>
          </cell>
          <cell r="D176">
            <v>7</v>
          </cell>
        </row>
        <row r="177">
          <cell r="A177" t="str">
            <v>6661 СОЧНЫЙ ГРИЛЬ ПМ сос п/о мгс 1.5*4_Маяк  ОСТАНКИНО</v>
          </cell>
          <cell r="D177">
            <v>9.5009999999999994</v>
          </cell>
        </row>
        <row r="178">
          <cell r="A178" t="str">
            <v>6666 БОЯНСКАЯ Папа может п/к в/у 0,28кг 8 шт. ОСТАНКИНО</v>
          </cell>
          <cell r="D178">
            <v>235</v>
          </cell>
        </row>
        <row r="179">
          <cell r="A179" t="str">
            <v>6669 ВЕНСКАЯ САЛЯМИ п/к в/у 0.28кг 8шт  ОСТАНКИНО</v>
          </cell>
          <cell r="D179">
            <v>75</v>
          </cell>
        </row>
        <row r="180">
          <cell r="A180" t="str">
            <v>6683 СЕРВЕЛАТ ЗЕРНИСТЫЙ ПМ в/к в/у 0,35кг  ОСТАНКИНО</v>
          </cell>
          <cell r="D180">
            <v>539</v>
          </cell>
        </row>
        <row r="181">
          <cell r="A181" t="str">
            <v>6684 СЕРВЕЛАТ КАРЕЛЬСКИЙ ПМ в/к в/у 0.28кг  ОСТАНКИНО</v>
          </cell>
          <cell r="D181">
            <v>397</v>
          </cell>
        </row>
        <row r="182">
          <cell r="A182" t="str">
            <v>6689 СЕРВЕЛАТ ОХОТНИЧИЙ ПМ в/к в/у 0,35кг 8шт  ОСТАНКИНО</v>
          </cell>
          <cell r="D182">
            <v>1824</v>
          </cell>
        </row>
        <row r="183">
          <cell r="A183" t="str">
            <v>6692 СЕРВЕЛАТ ПРИМА в/к в/у 0.28кг 8шт.  ОСТАНКИНО</v>
          </cell>
          <cell r="D183">
            <v>81</v>
          </cell>
        </row>
        <row r="184">
          <cell r="A184" t="str">
            <v>6697 СЕРВЕЛАТ ФИНСКИЙ ПМ в/к в/у 0,35кг 8шт.  ОСТАНКИНО</v>
          </cell>
          <cell r="D184">
            <v>2030</v>
          </cell>
        </row>
        <row r="185">
          <cell r="A185" t="str">
            <v>6713 СОЧНЫЙ ГРИЛЬ ПМ сос п/о мгс 0.41кг 8шт.  ОСТАНКИНО</v>
          </cell>
          <cell r="D185">
            <v>361</v>
          </cell>
        </row>
        <row r="186">
          <cell r="A186" t="str">
            <v>6716 ОСОБАЯ Коровино (в сетке) 0.5кг 8шт.  ОСТАНКИНО</v>
          </cell>
          <cell r="D186">
            <v>141</v>
          </cell>
        </row>
        <row r="187">
          <cell r="A187" t="str">
            <v>6722 СОЧНЫЕ ПМ сос п/о мгс 0,41кг 10шт.  ОСТАНКИНО</v>
          </cell>
          <cell r="D187">
            <v>1800</v>
          </cell>
        </row>
        <row r="188">
          <cell r="A188" t="str">
            <v>6726 СЛИВОЧНЫЕ ПМ сос п/о мгс 0.41кг 10шт.  ОСТАНКИНО</v>
          </cell>
          <cell r="D188">
            <v>799</v>
          </cell>
        </row>
        <row r="189">
          <cell r="A189" t="str">
            <v>6734 ОСОБАЯ СО ШПИКОМ Коровино (в сетке) 0,5кг ОСТАНКИНО</v>
          </cell>
          <cell r="D189">
            <v>24</v>
          </cell>
        </row>
        <row r="190">
          <cell r="A190" t="str">
            <v>6750 МОЛОЧНЫЕ ГОСТ СН сос п/о мгс 0,41 кг 10шт ОСТАНКИНО</v>
          </cell>
          <cell r="D190">
            <v>-2</v>
          </cell>
        </row>
        <row r="191">
          <cell r="A191" t="str">
            <v>6751 СЛИВОЧНЫЕ СН сос п/о мгс 0,41кг 10шт.  ОСТАНКИНО</v>
          </cell>
          <cell r="D191">
            <v>8</v>
          </cell>
        </row>
        <row r="192">
          <cell r="A192" t="str">
            <v>6756 ВЕТЧ.ЛЮБИТЕЛЬСКАЯ п/о  ОСТАНКИНО</v>
          </cell>
          <cell r="D192">
            <v>20.972999999999999</v>
          </cell>
        </row>
        <row r="193">
          <cell r="A193" t="str">
            <v>6758 СЕРВЕЛАТ КОПЧЕНЫЙ п/к в/у 0,31 кг 8 шт  ОСТАНКИНО</v>
          </cell>
          <cell r="D193">
            <v>227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44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12</v>
          </cell>
        </row>
        <row r="196">
          <cell r="A196" t="str">
            <v>БОНУС Z-ОСОБАЯ Коровино вар п/о (5324)  ОСТАНКИНО</v>
          </cell>
          <cell r="D196">
            <v>5.9470000000000001</v>
          </cell>
        </row>
        <row r="197">
          <cell r="A197" t="str">
            <v>БОНУС Z-ОСОБАЯ Коровино вар п/о 0.5кг_СНГ (6305)  ОСТАНКИНО</v>
          </cell>
          <cell r="D197">
            <v>25</v>
          </cell>
        </row>
        <row r="198">
          <cell r="A198" t="str">
            <v>БОНУС СОЧНЫЕ сос п/о мгс 0.41кг_UZ (6087)  ОСТАНКИНО</v>
          </cell>
          <cell r="D198">
            <v>200</v>
          </cell>
        </row>
        <row r="199">
          <cell r="A199" t="str">
            <v>БОНУС СОЧНЫЕ сос п/о мгс 1*6_UZ (6088)  ОСТАНКИНО</v>
          </cell>
          <cell r="D199">
            <v>92.149000000000001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227</v>
          </cell>
        </row>
        <row r="201">
          <cell r="A201" t="str">
            <v>БОНУС_283  Сосиски Сочинки, ВЕС, ТМ Стародворье ПОКОМ</v>
          </cell>
          <cell r="D201">
            <v>98.53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54.671999999999997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67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95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35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91</v>
          </cell>
        </row>
        <row r="207">
          <cell r="A207" t="str">
            <v>Бутербродная вареная 0,47 кг шт.  СПК</v>
          </cell>
          <cell r="D207">
            <v>1</v>
          </cell>
        </row>
        <row r="208">
          <cell r="A208" t="str">
            <v>Вацлавская вареная 400 гр.шт.  СПК</v>
          </cell>
          <cell r="D208">
            <v>-1</v>
          </cell>
        </row>
        <row r="209">
          <cell r="A209" t="str">
            <v>Вацлавская вареная ВЕС СПК</v>
          </cell>
          <cell r="D209">
            <v>12.06</v>
          </cell>
        </row>
        <row r="210">
          <cell r="A210" t="str">
            <v>Вацлавская п/к (черева) 390 гр.шт. термоус.пак  СПК</v>
          </cell>
          <cell r="D210">
            <v>-1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69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400</v>
          </cell>
        </row>
        <row r="213">
          <cell r="A213" t="str">
            <v>Готовые чебупели с мясом ТМ Горячая штучка Без свинины 0,3 кг ПОКОМ</v>
          </cell>
          <cell r="D213">
            <v>6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291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122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9</v>
          </cell>
        </row>
        <row r="217">
          <cell r="A217" t="str">
            <v>Дельгаро с/в "Эликатессе" 140 гр.шт.  СПК</v>
          </cell>
          <cell r="D217">
            <v>16</v>
          </cell>
        </row>
        <row r="218">
          <cell r="A218" t="str">
            <v>Деревенская рубленая вареная 350 гр.шт. термоус. пак.  СПК</v>
          </cell>
          <cell r="D218">
            <v>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37</v>
          </cell>
        </row>
        <row r="220">
          <cell r="A220" t="str">
            <v>Докторская вареная в/с 0,47 кг шт.  СПК</v>
          </cell>
          <cell r="D220">
            <v>31</v>
          </cell>
        </row>
        <row r="221">
          <cell r="A221" t="str">
            <v>Докторская вареная термоус.пак. "Высокий вкус"  СПК</v>
          </cell>
          <cell r="D221">
            <v>25.411999999999999</v>
          </cell>
        </row>
        <row r="222">
          <cell r="A222" t="str">
            <v>Жар-боллы с курочкой и сыром, ВЕС ТМ Зареченские  ПОКОМ</v>
          </cell>
          <cell r="D222">
            <v>42.7</v>
          </cell>
        </row>
        <row r="223">
          <cell r="A223" t="str">
            <v>Жар-ладушки с мясом ТМ Зареченские ВЕС ПОКОМ</v>
          </cell>
          <cell r="D223">
            <v>70.3</v>
          </cell>
        </row>
        <row r="224">
          <cell r="A224" t="str">
            <v>Жар-ладушки с мясом, картофелем и грибами ВЕС ТМ Зареченские  ПОКОМ</v>
          </cell>
          <cell r="D224">
            <v>7.4</v>
          </cell>
        </row>
        <row r="225">
          <cell r="A225" t="str">
            <v>Жар-ладушки с яблоком и грушей ТМ Зареченские ВЕС ПОКОМ</v>
          </cell>
          <cell r="D225">
            <v>11.1</v>
          </cell>
        </row>
        <row r="226">
          <cell r="A226" t="str">
            <v>ЖАР-мени ВЕС ТМ Зареченские  ПОКОМ</v>
          </cell>
          <cell r="D226">
            <v>33</v>
          </cell>
        </row>
        <row r="227">
          <cell r="A227" t="str">
            <v>Классика с/к 235 гр.шт. "Высокий вкус"  СПК</v>
          </cell>
          <cell r="D227">
            <v>37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134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142</v>
          </cell>
        </row>
        <row r="230">
          <cell r="A230" t="str">
            <v>Коньячная с/к 0,10 кг.шт. нарезка (лоток с ср.зад.атм.) "Высокий вкус"  СПК</v>
          </cell>
          <cell r="D230">
            <v>1</v>
          </cell>
        </row>
        <row r="231">
          <cell r="A231" t="str">
            <v>Краковская п/к (черева) 390 гр.шт. термоус.пак. СПК</v>
          </cell>
          <cell r="D231">
            <v>2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112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206</v>
          </cell>
        </row>
        <row r="234">
          <cell r="A234" t="str">
            <v>Ла Фаворте с/в "Эликатессе" 140 гр.шт.  СПК</v>
          </cell>
          <cell r="D234">
            <v>37</v>
          </cell>
        </row>
        <row r="235">
          <cell r="A235" t="str">
            <v>Ливерная Печеночная "Просто выгодно" 0,3 кг.шт.  СПК</v>
          </cell>
          <cell r="D235">
            <v>-2</v>
          </cell>
        </row>
        <row r="236">
          <cell r="A236" t="str">
            <v>Любительская вареная термоус.пак. "Высокий вкус"  СПК</v>
          </cell>
          <cell r="D236">
            <v>9.2219999999999995</v>
          </cell>
        </row>
        <row r="237">
          <cell r="A237" t="str">
            <v>Мини-сосиски в тесте "Фрайпики" 1,8кг ВЕС,  ПОКОМ</v>
          </cell>
          <cell r="D237">
            <v>1.8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9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66.599999999999994</v>
          </cell>
        </row>
        <row r="240">
          <cell r="A240" t="str">
            <v>Мусульманская п/к "Просто выгодно" термофор.пак.  СПК</v>
          </cell>
          <cell r="D240">
            <v>4.03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485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381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493</v>
          </cell>
        </row>
        <row r="244">
          <cell r="A244" t="str">
            <v>Наггетсы с куриным филе и сыром ТМ Вязанка 0,25 кг ПОКОМ</v>
          </cell>
          <cell r="D244">
            <v>146</v>
          </cell>
        </row>
        <row r="245">
          <cell r="A245" t="str">
            <v>Наггетсы Хрустящие ТМ Зареченские. ВЕС ПОКОМ</v>
          </cell>
          <cell r="D245">
            <v>66</v>
          </cell>
        </row>
        <row r="246">
          <cell r="A246" t="str">
            <v>Новосибирская с/к 0,10 кг.шт. нарезка (лоток с ср.защ.атм.) "Высокий вкус"  СПК</v>
          </cell>
          <cell r="D246">
            <v>1</v>
          </cell>
        </row>
        <row r="247">
          <cell r="A247" t="str">
            <v>Оригинальная с перцем с/к  СПК</v>
          </cell>
          <cell r="D247">
            <v>86.382000000000005</v>
          </cell>
        </row>
        <row r="248">
          <cell r="A248" t="str">
            <v>Пекантино с/в "Эликатессе" 0,10 кг.шт. нарезка (лоток с.ср.защ.атм.)  СПК</v>
          </cell>
          <cell r="D248">
            <v>-1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109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23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213</v>
          </cell>
        </row>
        <row r="252">
          <cell r="A252" t="str">
            <v>Пельмени Бигбули с мясом, Горячая штучка 0,43кг  ПОКОМ</v>
          </cell>
          <cell r="D252">
            <v>50</v>
          </cell>
        </row>
        <row r="253">
          <cell r="A253" t="str">
            <v>Пельмени Бигбули с мясом, Горячая штучка 0,9кг  ПОКОМ</v>
          </cell>
          <cell r="D253">
            <v>88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221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52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79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386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290</v>
          </cell>
        </row>
        <row r="259">
          <cell r="A259" t="str">
            <v>Пельмени Бульмени с говядиной и свининой Наваристые Горячая штучка ВЕС  ПОКОМ</v>
          </cell>
          <cell r="D259">
            <v>405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662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160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25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325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47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206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127</v>
          </cell>
        </row>
        <row r="267">
          <cell r="A267" t="str">
            <v>Пельмени Сочные сфера 0,9 кг ТМ Стародворье ПОКОМ</v>
          </cell>
          <cell r="D267">
            <v>200</v>
          </cell>
        </row>
        <row r="268">
          <cell r="A268" t="str">
            <v>По-Австрийски с/к 260 гр.шт. "Высокий вкус"  СПК</v>
          </cell>
          <cell r="D268">
            <v>25</v>
          </cell>
        </row>
        <row r="269">
          <cell r="A269" t="str">
            <v>Покровская вареная 0,47 кг шт.  СПК</v>
          </cell>
          <cell r="D269">
            <v>-2</v>
          </cell>
        </row>
        <row r="270">
          <cell r="A270" t="str">
            <v>Салями Трюфель с/в "Эликатессе" 0,16 кг.шт.  СПК</v>
          </cell>
          <cell r="D270">
            <v>58</v>
          </cell>
        </row>
        <row r="271">
          <cell r="A271" t="str">
            <v>Салями Финская с/к 235 гр.шт. "Высокий вкус"  СПК</v>
          </cell>
          <cell r="D271">
            <v>35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30.434000000000001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0.96399999999999997</v>
          </cell>
        </row>
        <row r="274">
          <cell r="A274" t="str">
            <v>Сардельки из свинины (черева) ( в ср.защ.атм) "Высокий вкус"  СПК</v>
          </cell>
          <cell r="D274">
            <v>2.512</v>
          </cell>
        </row>
        <row r="275">
          <cell r="A275" t="str">
            <v>Семейная с чесночком Экстра вареная  СПК</v>
          </cell>
          <cell r="D275">
            <v>17.777999999999999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9</v>
          </cell>
        </row>
        <row r="277">
          <cell r="A277" t="str">
            <v>Сервелат Финский в/к 0,38 кг.шт. термофор.пак.  СПК</v>
          </cell>
          <cell r="D277">
            <v>11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43</v>
          </cell>
        </row>
        <row r="279">
          <cell r="A279" t="str">
            <v>Сибирская особая с/к 0,235 кг шт.  СПК</v>
          </cell>
          <cell r="D279">
            <v>112</v>
          </cell>
        </row>
        <row r="280">
          <cell r="A280" t="str">
            <v>Славянская п/к 0,38 кг шт.термофор.пак.  СПК</v>
          </cell>
          <cell r="D280">
            <v>3</v>
          </cell>
        </row>
        <row r="281">
          <cell r="A281" t="str">
            <v>Смак-мени с картофелем и сочной грудинкой ТМ Зареченские ПОКОМ</v>
          </cell>
          <cell r="D281">
            <v>14</v>
          </cell>
        </row>
        <row r="282">
          <cell r="A282" t="str">
            <v>Смак-мени с мясом ТМ Зареченские ПОКОМ</v>
          </cell>
          <cell r="D282">
            <v>14</v>
          </cell>
        </row>
        <row r="283">
          <cell r="A283" t="str">
            <v>Смаколадьи с яблоком и грушей ТМ Зареченские,0,9 кг ПОКОМ</v>
          </cell>
          <cell r="D283">
            <v>1</v>
          </cell>
        </row>
        <row r="284">
          <cell r="A284" t="str">
            <v>Сосиски "Баварские" 0,36 кг.шт. вак.упак.  СПК</v>
          </cell>
        </row>
        <row r="285">
          <cell r="A285" t="str">
            <v>Сосиски "Молочные" 0,36 кг.шт. вак.упак.  СПК</v>
          </cell>
          <cell r="D285">
            <v>-6</v>
          </cell>
        </row>
        <row r="286">
          <cell r="A286" t="str">
            <v>Сосиски Классические (в ср.защ.атм.) СПК</v>
          </cell>
          <cell r="D286">
            <v>1.1160000000000001</v>
          </cell>
        </row>
        <row r="287">
          <cell r="A287" t="str">
            <v>Сосиски Мусульманские "Просто выгодно" (в ср.защ.атм.)  СПК</v>
          </cell>
          <cell r="D287">
            <v>11.468</v>
          </cell>
        </row>
        <row r="288">
          <cell r="A288" t="str">
            <v>Сосиски Хот-дог ВЕС (лоток с ср.защ.атм.)   СПК</v>
          </cell>
          <cell r="D288">
            <v>44.51</v>
          </cell>
        </row>
        <row r="289">
          <cell r="A289" t="str">
            <v>Сочный мегачебурек ТМ Зареченские ВЕС ПОКОМ</v>
          </cell>
          <cell r="D289">
            <v>29.24</v>
          </cell>
        </row>
        <row r="290">
          <cell r="A290" t="str">
            <v>Торо Неро с/в "Эликатессе" 140 гр.шт.  СПК</v>
          </cell>
          <cell r="D290">
            <v>10</v>
          </cell>
        </row>
        <row r="291">
          <cell r="A291" t="str">
            <v>Уши свиные копченые к пиву 0,15кг нар. д/ф шт.  СПК</v>
          </cell>
          <cell r="D291">
            <v>11</v>
          </cell>
        </row>
        <row r="292">
          <cell r="A292" t="str">
            <v>Фестивальная пора с/к 100 гр.шт.нар. (лоток с ср.защ.атм.)  СПК</v>
          </cell>
          <cell r="D292">
            <v>61</v>
          </cell>
        </row>
        <row r="293">
          <cell r="A293" t="str">
            <v>Фестивальная пора с/к 235 гр.шт.  СПК</v>
          </cell>
          <cell r="D293">
            <v>196</v>
          </cell>
        </row>
        <row r="294">
          <cell r="A294" t="str">
            <v>Фестивальная с/к ВЕС   СПК</v>
          </cell>
          <cell r="D294">
            <v>15.000999999999999</v>
          </cell>
        </row>
        <row r="295">
          <cell r="A295" t="str">
            <v>Фуэт с/в "Эликатессе" 160 гр.шт.  СПК</v>
          </cell>
          <cell r="D295">
            <v>45</v>
          </cell>
        </row>
        <row r="296">
          <cell r="A296" t="str">
            <v>Хинкали Классические ТМ Зареченские ВЕС ПОКОМ</v>
          </cell>
          <cell r="D296">
            <v>30</v>
          </cell>
        </row>
        <row r="297">
          <cell r="A297" t="str">
            <v>Хотстеры ТМ Горячая штучка ТС Хотстеры 0,25 кг зам  ПОКОМ</v>
          </cell>
          <cell r="D297">
            <v>297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66</v>
          </cell>
        </row>
        <row r="299">
          <cell r="A299" t="str">
            <v>Хрустящие крылышки ТМ Горячая штучка 0,3 кг зам  ПОКОМ</v>
          </cell>
          <cell r="D299">
            <v>71</v>
          </cell>
        </row>
        <row r="300">
          <cell r="A300" t="str">
            <v>Хрустящие крылышки ТМ Зареченские ТС Зареченские продукты. ВЕС ПОКОМ</v>
          </cell>
          <cell r="D300">
            <v>1.8</v>
          </cell>
        </row>
        <row r="301">
          <cell r="A301" t="str">
            <v>Чебупай сочное яблоко ТМ Горячая штучка 0,2 кг зам.  ПОКОМ</v>
          </cell>
          <cell r="D301">
            <v>11</v>
          </cell>
        </row>
        <row r="302">
          <cell r="A302" t="str">
            <v>Чебупай спелая вишня ТМ Горячая штучка 0,2 кг зам.  ПОКОМ</v>
          </cell>
          <cell r="D302">
            <v>92</v>
          </cell>
        </row>
        <row r="303">
          <cell r="A303" t="str">
            <v>Чебупели Курочка гриль ТМ Горячая штучка, 0,3 кг зам  ПОКОМ</v>
          </cell>
          <cell r="D303">
            <v>43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581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659</v>
          </cell>
        </row>
        <row r="306">
          <cell r="A306" t="str">
            <v>Чебуреки сочные ВЕС ТМ Зареченские  ПОКОМ</v>
          </cell>
          <cell r="D306">
            <v>85</v>
          </cell>
        </row>
        <row r="307">
          <cell r="A307" t="str">
            <v>Шпикачки Русские (черева) (в ср.защ.атм.) "Высокий вкус"  СПК</v>
          </cell>
          <cell r="D307">
            <v>21.114000000000001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-3</v>
          </cell>
        </row>
        <row r="309">
          <cell r="A309" t="str">
            <v>Юбилейная с/к 0,10 кг.шт. нарезка (лоток с ср.защ.атм.)  СПК</v>
          </cell>
          <cell r="D309">
            <v>6</v>
          </cell>
        </row>
        <row r="310">
          <cell r="A310" t="str">
            <v>Юбилейная с/к 0,235 кг.шт.  СПК</v>
          </cell>
          <cell r="D310">
            <v>153</v>
          </cell>
        </row>
        <row r="311">
          <cell r="A311" t="str">
            <v>Итого</v>
          </cell>
          <cell r="D311">
            <v>54494.559000000001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9" sqref="AI9"/>
    </sheetView>
  </sheetViews>
  <sheetFormatPr defaultColWidth="10.5" defaultRowHeight="11.45" customHeight="1" outlineLevelRow="1" x14ac:dyDescent="0.2"/>
  <cols>
    <col min="1" max="1" width="57.332031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1.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117</v>
      </c>
      <c r="AE3" s="1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T5" s="16" t="s">
        <v>111</v>
      </c>
      <c r="Y5" s="16" t="s">
        <v>112</v>
      </c>
      <c r="Z5" s="16" t="s">
        <v>113</v>
      </c>
      <c r="AA5" s="16" t="s">
        <v>114</v>
      </c>
      <c r="AB5" s="16" t="s">
        <v>115</v>
      </c>
    </row>
    <row r="6" spans="1:33" ht="11.1" customHeight="1" x14ac:dyDescent="0.2">
      <c r="A6" s="6"/>
      <c r="B6" s="6"/>
      <c r="C6" s="3"/>
      <c r="D6" s="3"/>
      <c r="E6" s="9">
        <f>SUM(E7:E102)</f>
        <v>73525.396999999983</v>
      </c>
      <c r="F6" s="9">
        <f>SUM(F7:F102)</f>
        <v>79816.455000000002</v>
      </c>
      <c r="I6" s="9">
        <f>SUM(I7:I102)</f>
        <v>72599.919000000009</v>
      </c>
      <c r="J6" s="9">
        <f t="shared" ref="J6:T6" si="0">SUM(J7:J102)</f>
        <v>925.47800000000029</v>
      </c>
      <c r="K6" s="9">
        <f t="shared" si="0"/>
        <v>18330</v>
      </c>
      <c r="L6" s="9">
        <f t="shared" si="0"/>
        <v>15600</v>
      </c>
      <c r="M6" s="9">
        <f t="shared" si="0"/>
        <v>16950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14705.079400000002</v>
      </c>
      <c r="T6" s="9">
        <f t="shared" si="0"/>
        <v>15000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15770.266600000004</v>
      </c>
      <c r="Z6" s="9">
        <f t="shared" ref="Z6" si="4">SUM(Z7:Z102)</f>
        <v>14491.645600000002</v>
      </c>
      <c r="AA6" s="9">
        <f t="shared" ref="AA6" si="5">SUM(AA7:AA102)</f>
        <v>14919.109200000004</v>
      </c>
      <c r="AB6" s="9">
        <f t="shared" ref="AB6" si="6">SUM(AB7:AB102)</f>
        <v>19303.425000000003</v>
      </c>
      <c r="AE6" s="9">
        <f t="shared" ref="AE6" si="7">SUM(AE7:AE102)</f>
        <v>6092.4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116</v>
      </c>
      <c r="D7" s="8">
        <v>376</v>
      </c>
      <c r="E7" s="8">
        <v>215</v>
      </c>
      <c r="F7" s="8">
        <v>268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225</v>
      </c>
      <c r="J7" s="15">
        <f>E7-I7</f>
        <v>-10</v>
      </c>
      <c r="K7" s="15">
        <f>VLOOKUP(A:A,[1]TDSheet!$A:$Q,17,0)</f>
        <v>40</v>
      </c>
      <c r="L7" s="15">
        <f>VLOOKUP(A:A,[1]TDSheet!$A:$R,18,0)</f>
        <v>80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43</v>
      </c>
      <c r="T7" s="17"/>
      <c r="U7" s="18">
        <f>(F7+K7+L7+M7+T7)/S7</f>
        <v>9.0232558139534884</v>
      </c>
      <c r="V7" s="15">
        <f>F7/S7</f>
        <v>6.2325581395348841</v>
      </c>
      <c r="W7" s="15"/>
      <c r="X7" s="15"/>
      <c r="Y7" s="15">
        <f>VLOOKUP(A:A,[1]TDSheet!$A:$Z,26,0)</f>
        <v>42.4</v>
      </c>
      <c r="Z7" s="15">
        <f>VLOOKUP(A:A,[1]TDSheet!$A:$AA,27,0)</f>
        <v>37.200000000000003</v>
      </c>
      <c r="AA7" s="15">
        <f>VLOOKUP(A:A,[1]TDSheet!$A:$S,19,0)</f>
        <v>49.4</v>
      </c>
      <c r="AB7" s="15">
        <f>VLOOKUP(A:A,[3]TDSheet!$A:$D,4,0)</f>
        <v>57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65.900999999999996</v>
      </c>
      <c r="D8" s="8">
        <v>279.07799999999997</v>
      </c>
      <c r="E8" s="8">
        <v>168.39400000000001</v>
      </c>
      <c r="F8" s="8">
        <v>137.31700000000001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173.5</v>
      </c>
      <c r="J8" s="15">
        <f t="shared" ref="J8:J71" si="8">E8-I8</f>
        <v>-5.1059999999999945</v>
      </c>
      <c r="K8" s="15">
        <f>VLOOKUP(A:A,[1]TDSheet!$A:$Q,17,0)</f>
        <v>40</v>
      </c>
      <c r="L8" s="15">
        <f>VLOOKUP(A:A,[1]TDSheet!$A:$R,18,0)</f>
        <v>50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33.678800000000003</v>
      </c>
      <c r="T8" s="17">
        <v>60</v>
      </c>
      <c r="U8" s="18">
        <f t="shared" ref="U8:U71" si="10">(F8+K8+L8+M8+T8)/S8</f>
        <v>8.5310937444326989</v>
      </c>
      <c r="V8" s="15">
        <f t="shared" ref="V8:V71" si="11">F8/S8</f>
        <v>4.0772533463187521</v>
      </c>
      <c r="W8" s="15"/>
      <c r="X8" s="15"/>
      <c r="Y8" s="15">
        <f>VLOOKUP(A:A,[1]TDSheet!$A:$Z,26,0)</f>
        <v>31.228400000000001</v>
      </c>
      <c r="Z8" s="15">
        <f>VLOOKUP(A:A,[1]TDSheet!$A:$AA,27,0)</f>
        <v>29.8154</v>
      </c>
      <c r="AA8" s="15">
        <f>VLOOKUP(A:A,[1]TDSheet!$A:$S,19,0)</f>
        <v>32.962000000000003</v>
      </c>
      <c r="AB8" s="15">
        <f>VLOOKUP(A:A,[3]TDSheet!$A:$D,4,0)</f>
        <v>45.195999999999998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T8*G8</f>
        <v>60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1127.5619999999999</v>
      </c>
      <c r="D9" s="8">
        <v>2944.7890000000002</v>
      </c>
      <c r="E9" s="8">
        <v>1416.201</v>
      </c>
      <c r="F9" s="8">
        <v>2635.5520000000001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1405.3</v>
      </c>
      <c r="J9" s="15">
        <f t="shared" si="8"/>
        <v>10.901000000000067</v>
      </c>
      <c r="K9" s="15">
        <f>VLOOKUP(A:A,[1]TDSheet!$A:$Q,17,0)</f>
        <v>0</v>
      </c>
      <c r="L9" s="15">
        <f>VLOOKUP(A:A,[1]TDSheet!$A:$R,18,0)</f>
        <v>0</v>
      </c>
      <c r="M9" s="15">
        <f>VLOOKUP(A:A,[1]TDSheet!$A:$T,20,0)</f>
        <v>200</v>
      </c>
      <c r="N9" s="15"/>
      <c r="O9" s="15"/>
      <c r="P9" s="15"/>
      <c r="Q9" s="15"/>
      <c r="R9" s="15"/>
      <c r="S9" s="15">
        <f t="shared" si="9"/>
        <v>283.24020000000002</v>
      </c>
      <c r="T9" s="17"/>
      <c r="U9" s="18">
        <f t="shared" si="10"/>
        <v>10.01112130269644</v>
      </c>
      <c r="V9" s="15">
        <f t="shared" si="11"/>
        <v>9.3050068457796602</v>
      </c>
      <c r="W9" s="15"/>
      <c r="X9" s="15"/>
      <c r="Y9" s="15">
        <f>VLOOKUP(A:A,[1]TDSheet!$A:$Z,26,0)</f>
        <v>364.48760000000004</v>
      </c>
      <c r="Z9" s="15">
        <f>VLOOKUP(A:A,[1]TDSheet!$A:$AA,27,0)</f>
        <v>316.48200000000003</v>
      </c>
      <c r="AA9" s="15">
        <f>VLOOKUP(A:A,[1]TDSheet!$A:$S,19,0)</f>
        <v>308.12979999999999</v>
      </c>
      <c r="AB9" s="15">
        <f>VLOOKUP(A:A,[3]TDSheet!$A:$D,4,0)</f>
        <v>328.10899999999998</v>
      </c>
      <c r="AC9" s="15" t="str">
        <f>VLOOKUP(A:A,[1]TDSheet!$A:$AC,29,0)</f>
        <v>м100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1334.549</v>
      </c>
      <c r="D10" s="8">
        <v>4004.6970000000001</v>
      </c>
      <c r="E10" s="8">
        <v>2100.8290000000002</v>
      </c>
      <c r="F10" s="8">
        <v>3224.933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2041.05</v>
      </c>
      <c r="J10" s="15">
        <f t="shared" si="8"/>
        <v>59.779000000000224</v>
      </c>
      <c r="K10" s="15">
        <f>VLOOKUP(A:A,[1]TDSheet!$A:$Q,17,0)</f>
        <v>500</v>
      </c>
      <c r="L10" s="15">
        <f>VLOOKUP(A:A,[1]TDSheet!$A:$R,18,0)</f>
        <v>600</v>
      </c>
      <c r="M10" s="15">
        <f>VLOOKUP(A:A,[1]TDSheet!$A:$T,20,0)</f>
        <v>1100</v>
      </c>
      <c r="N10" s="15"/>
      <c r="O10" s="15"/>
      <c r="P10" s="15"/>
      <c r="Q10" s="15"/>
      <c r="R10" s="15"/>
      <c r="S10" s="15">
        <f t="shared" si="9"/>
        <v>420.16580000000005</v>
      </c>
      <c r="T10" s="17"/>
      <c r="U10" s="18">
        <f t="shared" si="10"/>
        <v>12.911410209969491</v>
      </c>
      <c r="V10" s="15">
        <f t="shared" si="11"/>
        <v>7.6753819563610355</v>
      </c>
      <c r="W10" s="15"/>
      <c r="X10" s="15"/>
      <c r="Y10" s="15">
        <f>VLOOKUP(A:A,[1]TDSheet!$A:$Z,26,0)</f>
        <v>404.09280000000001</v>
      </c>
      <c r="Z10" s="15">
        <f>VLOOKUP(A:A,[1]TDSheet!$A:$AA,27,0)</f>
        <v>399.78059999999999</v>
      </c>
      <c r="AA10" s="15">
        <f>VLOOKUP(A:A,[1]TDSheet!$A:$S,19,0)</f>
        <v>422.36959999999999</v>
      </c>
      <c r="AB10" s="15">
        <f>VLOOKUP(A:A,[3]TDSheet!$A:$D,4,0)</f>
        <v>521.45500000000004</v>
      </c>
      <c r="AC10" s="15" t="str">
        <f>VLOOKUP(A:A,[1]TDSheet!$A:$AC,29,0)</f>
        <v>м700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65.983999999999995</v>
      </c>
      <c r="D11" s="8"/>
      <c r="E11" s="8">
        <v>22.983000000000001</v>
      </c>
      <c r="F11" s="8">
        <v>39.941000000000003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22.5</v>
      </c>
      <c r="J11" s="15">
        <f t="shared" si="8"/>
        <v>0.48300000000000054</v>
      </c>
      <c r="K11" s="15">
        <f>VLOOKUP(A:A,[1]TDSheet!$A:$Q,17,0)</f>
        <v>50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4.5966000000000005</v>
      </c>
      <c r="T11" s="17"/>
      <c r="U11" s="18">
        <f t="shared" si="10"/>
        <v>19.566853761475873</v>
      </c>
      <c r="V11" s="15">
        <f t="shared" si="11"/>
        <v>8.6892485750337194</v>
      </c>
      <c r="W11" s="15"/>
      <c r="X11" s="15"/>
      <c r="Y11" s="15">
        <f>VLOOKUP(A:A,[1]TDSheet!$A:$Z,26,0)</f>
        <v>6.6616</v>
      </c>
      <c r="Z11" s="15">
        <f>VLOOKUP(A:A,[1]TDSheet!$A:$AA,27,0)</f>
        <v>3.5188000000000001</v>
      </c>
      <c r="AA11" s="15">
        <f>VLOOKUP(A:A,[1]TDSheet!$A:$S,19,0)</f>
        <v>5.6951999999999998</v>
      </c>
      <c r="AB11" s="15">
        <f>VLOOKUP(A:A,[3]TDSheet!$A:$D,4,0)</f>
        <v>1.5109999999999999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29.114999999999998</v>
      </c>
      <c r="D12" s="8">
        <v>243.71600000000001</v>
      </c>
      <c r="E12" s="8">
        <v>82.427000000000007</v>
      </c>
      <c r="F12" s="8">
        <v>180.97800000000001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91.9</v>
      </c>
      <c r="J12" s="15">
        <f t="shared" si="8"/>
        <v>-9.472999999999999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16.485400000000002</v>
      </c>
      <c r="T12" s="17"/>
      <c r="U12" s="18">
        <f t="shared" si="10"/>
        <v>10.978077571669477</v>
      </c>
      <c r="V12" s="15">
        <f t="shared" si="11"/>
        <v>10.978077571669477</v>
      </c>
      <c r="W12" s="15"/>
      <c r="X12" s="15"/>
      <c r="Y12" s="15">
        <f>VLOOKUP(A:A,[1]TDSheet!$A:$Z,26,0)</f>
        <v>19</v>
      </c>
      <c r="Z12" s="15">
        <f>VLOOKUP(A:A,[1]TDSheet!$A:$AA,27,0)</f>
        <v>21.9436</v>
      </c>
      <c r="AA12" s="15">
        <f>VLOOKUP(A:A,[1]TDSheet!$A:$S,19,0)</f>
        <v>18.1038</v>
      </c>
      <c r="AB12" s="15">
        <f>VLOOKUP(A:A,[3]TDSheet!$A:$D,4,0)</f>
        <v>21.643000000000001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358.95400000000001</v>
      </c>
      <c r="D13" s="8">
        <v>833.69799999999998</v>
      </c>
      <c r="E13" s="8">
        <v>361.488</v>
      </c>
      <c r="F13" s="8">
        <v>681.27700000000004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365.05</v>
      </c>
      <c r="J13" s="15">
        <f t="shared" si="8"/>
        <v>-3.5620000000000118</v>
      </c>
      <c r="K13" s="15">
        <f>VLOOKUP(A:A,[1]TDSheet!$A:$Q,17,0)</f>
        <v>100</v>
      </c>
      <c r="L13" s="15">
        <f>VLOOKUP(A:A,[1]TDSheet!$A:$R,18,0)</f>
        <v>100</v>
      </c>
      <c r="M13" s="15">
        <f>VLOOKUP(A:A,[1]TDSheet!$A:$T,20,0)</f>
        <v>200</v>
      </c>
      <c r="N13" s="15"/>
      <c r="O13" s="15"/>
      <c r="P13" s="15"/>
      <c r="Q13" s="15"/>
      <c r="R13" s="15"/>
      <c r="S13" s="15">
        <f t="shared" si="9"/>
        <v>72.297600000000003</v>
      </c>
      <c r="T13" s="17"/>
      <c r="U13" s="18">
        <f t="shared" si="10"/>
        <v>14.955918315407427</v>
      </c>
      <c r="V13" s="15">
        <f t="shared" si="11"/>
        <v>9.423231199929182</v>
      </c>
      <c r="W13" s="15"/>
      <c r="X13" s="15"/>
      <c r="Y13" s="15">
        <f>VLOOKUP(A:A,[1]TDSheet!$A:$Z,26,0)</f>
        <v>90.422799999999995</v>
      </c>
      <c r="Z13" s="15">
        <f>VLOOKUP(A:A,[1]TDSheet!$A:$AA,27,0)</f>
        <v>81.116799999999998</v>
      </c>
      <c r="AA13" s="15">
        <f>VLOOKUP(A:A,[1]TDSheet!$A:$S,19,0)</f>
        <v>87.834800000000001</v>
      </c>
      <c r="AB13" s="15">
        <f>VLOOKUP(A:A,[3]TDSheet!$A:$D,4,0)</f>
        <v>97.644999999999996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418</v>
      </c>
      <c r="D14" s="8">
        <v>925</v>
      </c>
      <c r="E14" s="8">
        <v>512</v>
      </c>
      <c r="F14" s="8">
        <v>823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516</v>
      </c>
      <c r="J14" s="15">
        <f t="shared" si="8"/>
        <v>-4</v>
      </c>
      <c r="K14" s="15">
        <f>VLOOKUP(A:A,[1]TDSheet!$A:$Q,17,0)</f>
        <v>600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9"/>
        <v>102.4</v>
      </c>
      <c r="T14" s="17"/>
      <c r="U14" s="18">
        <f t="shared" si="10"/>
        <v>13.896484375</v>
      </c>
      <c r="V14" s="15">
        <f t="shared" si="11"/>
        <v>8.037109375</v>
      </c>
      <c r="W14" s="15"/>
      <c r="X14" s="15"/>
      <c r="Y14" s="15">
        <f>VLOOKUP(A:A,[1]TDSheet!$A:$Z,26,0)</f>
        <v>94.6</v>
      </c>
      <c r="Z14" s="15">
        <f>VLOOKUP(A:A,[1]TDSheet!$A:$AA,27,0)</f>
        <v>85.4</v>
      </c>
      <c r="AA14" s="15">
        <f>VLOOKUP(A:A,[1]TDSheet!$A:$S,19,0)</f>
        <v>93.4</v>
      </c>
      <c r="AB14" s="15">
        <f>VLOOKUP(A:A,[3]TDSheet!$A:$D,4,0)</f>
        <v>138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20.702000000000002</v>
      </c>
      <c r="D15" s="8">
        <v>40.145000000000003</v>
      </c>
      <c r="E15" s="8">
        <v>36.997999999999998</v>
      </c>
      <c r="F15" s="8">
        <v>10.47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39</v>
      </c>
      <c r="J15" s="15">
        <f t="shared" si="8"/>
        <v>-2.0020000000000024</v>
      </c>
      <c r="K15" s="15">
        <f>VLOOKUP(A:A,[1]TDSheet!$A:$Q,17,0)</f>
        <v>20</v>
      </c>
      <c r="L15" s="15">
        <f>VLOOKUP(A:A,[1]TDSheet!$A:$R,18,0)</f>
        <v>10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7.3995999999999995</v>
      </c>
      <c r="T15" s="17">
        <v>10</v>
      </c>
      <c r="U15" s="18">
        <f t="shared" si="10"/>
        <v>6.8206389534569443</v>
      </c>
      <c r="V15" s="15">
        <f t="shared" si="11"/>
        <v>1.4149413481809829</v>
      </c>
      <c r="W15" s="15"/>
      <c r="X15" s="15"/>
      <c r="Y15" s="15">
        <f>VLOOKUP(A:A,[1]TDSheet!$A:$Z,26,0)</f>
        <v>7.4218000000000002</v>
      </c>
      <c r="Z15" s="15">
        <f>VLOOKUP(A:A,[1]TDSheet!$A:$AA,27,0)</f>
        <v>7.7207999999999997</v>
      </c>
      <c r="AA15" s="15">
        <f>VLOOKUP(A:A,[1]TDSheet!$A:$S,19,0)</f>
        <v>8.5995999999999988</v>
      </c>
      <c r="AB15" s="15">
        <f>VLOOKUP(A:A,[3]TDSheet!$A:$D,4,0)</f>
        <v>13.736000000000001</v>
      </c>
      <c r="AC15" s="15" t="str">
        <f>VLOOKUP(A:A,[1]TDSheet!$A:$AC,29,0)</f>
        <v>костик</v>
      </c>
      <c r="AD15" s="15">
        <f>VLOOKUP(A:A,[1]TDSheet!$A:$AD,30,0)</f>
        <v>0</v>
      </c>
      <c r="AE15" s="15">
        <f t="shared" si="12"/>
        <v>10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114.675</v>
      </c>
      <c r="E16" s="8">
        <v>71.552000000000007</v>
      </c>
      <c r="F16" s="8">
        <v>29.73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76.599999999999994</v>
      </c>
      <c r="J16" s="15">
        <f t="shared" si="8"/>
        <v>-5.0479999999999876</v>
      </c>
      <c r="K16" s="15">
        <f>VLOOKUP(A:A,[1]TDSheet!$A:$Q,17,0)</f>
        <v>10</v>
      </c>
      <c r="L16" s="15">
        <f>VLOOKUP(A:A,[1]TDSheet!$A:$R,18,0)</f>
        <v>20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14.310400000000001</v>
      </c>
      <c r="T16" s="17">
        <v>40</v>
      </c>
      <c r="U16" s="18">
        <f t="shared" si="10"/>
        <v>6.9690574686940963</v>
      </c>
      <c r="V16" s="15">
        <f t="shared" si="11"/>
        <v>2.0775100626118066</v>
      </c>
      <c r="W16" s="15"/>
      <c r="X16" s="15"/>
      <c r="Y16" s="15">
        <f>VLOOKUP(A:A,[1]TDSheet!$A:$Z,26,0)</f>
        <v>13.577000000000002</v>
      </c>
      <c r="Z16" s="15">
        <f>VLOOKUP(A:A,[1]TDSheet!$A:$AA,27,0)</f>
        <v>9.9563999999999986</v>
      </c>
      <c r="AA16" s="15">
        <f>VLOOKUP(A:A,[1]TDSheet!$A:$S,19,0)</f>
        <v>11.3202</v>
      </c>
      <c r="AB16" s="15">
        <f>VLOOKUP(A:A,[3]TDSheet!$A:$D,4,0)</f>
        <v>26.838000000000001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40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588.74599999999998</v>
      </c>
      <c r="D17" s="8">
        <v>918.351</v>
      </c>
      <c r="E17" s="20">
        <v>555</v>
      </c>
      <c r="F17" s="20">
        <v>909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513.63499999999999</v>
      </c>
      <c r="J17" s="15">
        <f t="shared" si="8"/>
        <v>41.365000000000009</v>
      </c>
      <c r="K17" s="15">
        <f>VLOOKUP(A:A,[1]TDSheet!$A:$Q,17,0)</f>
        <v>200</v>
      </c>
      <c r="L17" s="15">
        <f>VLOOKUP(A:A,[1]TDSheet!$A:$R,18,0)</f>
        <v>150</v>
      </c>
      <c r="M17" s="15">
        <f>VLOOKUP(A:A,[1]TDSheet!$A:$T,20,0)</f>
        <v>300</v>
      </c>
      <c r="N17" s="15"/>
      <c r="O17" s="15"/>
      <c r="P17" s="15"/>
      <c r="Q17" s="15"/>
      <c r="R17" s="15"/>
      <c r="S17" s="15">
        <f t="shared" si="9"/>
        <v>111</v>
      </c>
      <c r="T17" s="17"/>
      <c r="U17" s="18">
        <f t="shared" si="10"/>
        <v>14.045045045045045</v>
      </c>
      <c r="V17" s="15">
        <f t="shared" si="11"/>
        <v>8.1891891891891895</v>
      </c>
      <c r="W17" s="15"/>
      <c r="X17" s="15"/>
      <c r="Y17" s="15">
        <f>VLOOKUP(A:A,[1]TDSheet!$A:$Z,26,0)</f>
        <v>114.8</v>
      </c>
      <c r="Z17" s="15">
        <f>VLOOKUP(A:A,[1]TDSheet!$A:$AA,27,0)</f>
        <v>115.2</v>
      </c>
      <c r="AA17" s="15">
        <f>VLOOKUP(A:A,[1]TDSheet!$A:$S,19,0)</f>
        <v>136</v>
      </c>
      <c r="AB17" s="15">
        <f>VLOOKUP(A:A,[3]TDSheet!$A:$D,4,0)</f>
        <v>62.927</v>
      </c>
      <c r="AC17" s="15">
        <f>VLOOKUP(A:A,[1]TDSheet!$A:$AC,29,0)</f>
        <v>0</v>
      </c>
      <c r="AD17" s="22" t="str">
        <f>VLOOKUP(A:A,[1]TDSheet!$A:$AD,30,0)</f>
        <v>костик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5.6749999999999998</v>
      </c>
      <c r="D18" s="8">
        <v>261.51299999999998</v>
      </c>
      <c r="E18" s="8">
        <v>119.46</v>
      </c>
      <c r="F18" s="8">
        <v>145.78700000000001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125.252</v>
      </c>
      <c r="J18" s="15">
        <f t="shared" si="8"/>
        <v>-5.7920000000000016</v>
      </c>
      <c r="K18" s="15">
        <f>VLOOKUP(A:A,[1]TDSheet!$A:$Q,17,0)</f>
        <v>30</v>
      </c>
      <c r="L18" s="15">
        <f>VLOOKUP(A:A,[1]TDSheet!$A:$R,18,0)</f>
        <v>30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9"/>
        <v>23.891999999999999</v>
      </c>
      <c r="T18" s="17"/>
      <c r="U18" s="18">
        <f t="shared" si="10"/>
        <v>8.6132178134940567</v>
      </c>
      <c r="V18" s="15">
        <f t="shared" si="11"/>
        <v>6.1019169596517671</v>
      </c>
      <c r="W18" s="15"/>
      <c r="X18" s="15"/>
      <c r="Y18" s="15">
        <f>VLOOKUP(A:A,[1]TDSheet!$A:$Z,26,0)</f>
        <v>16.2944</v>
      </c>
      <c r="Z18" s="15">
        <f>VLOOKUP(A:A,[1]TDSheet!$A:$AA,27,0)</f>
        <v>28.360800000000001</v>
      </c>
      <c r="AA18" s="15">
        <f>VLOOKUP(A:A,[1]TDSheet!$A:$S,19,0)</f>
        <v>22.734200000000001</v>
      </c>
      <c r="AB18" s="15">
        <f>VLOOKUP(A:A,[3]TDSheet!$A:$D,4,0)</f>
        <v>15.528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293.33699999999999</v>
      </c>
      <c r="D19" s="8">
        <v>344.52600000000001</v>
      </c>
      <c r="E19" s="8">
        <v>360.99200000000002</v>
      </c>
      <c r="F19" s="8">
        <v>271.226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353.5</v>
      </c>
      <c r="J19" s="15">
        <f t="shared" si="8"/>
        <v>7.4920000000000186</v>
      </c>
      <c r="K19" s="15">
        <f>VLOOKUP(A:A,[1]TDSheet!$A:$Q,17,0)</f>
        <v>200</v>
      </c>
      <c r="L19" s="15">
        <f>VLOOKUP(A:A,[1]TDSheet!$A:$R,18,0)</f>
        <v>100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9"/>
        <v>72.198400000000007</v>
      </c>
      <c r="T19" s="17">
        <v>80</v>
      </c>
      <c r="U19" s="18">
        <f t="shared" si="10"/>
        <v>9.0199505806222842</v>
      </c>
      <c r="V19" s="15">
        <f t="shared" si="11"/>
        <v>3.7566760482226749</v>
      </c>
      <c r="W19" s="15"/>
      <c r="X19" s="15"/>
      <c r="Y19" s="15">
        <f>VLOOKUP(A:A,[1]TDSheet!$A:$Z,26,0)</f>
        <v>69.630200000000002</v>
      </c>
      <c r="Z19" s="15">
        <f>VLOOKUP(A:A,[1]TDSheet!$A:$AA,27,0)</f>
        <v>54.459600000000002</v>
      </c>
      <c r="AA19" s="15">
        <f>VLOOKUP(A:A,[1]TDSheet!$A:$S,19,0)</f>
        <v>74.16040000000001</v>
      </c>
      <c r="AB19" s="15">
        <f>VLOOKUP(A:A,[3]TDSheet!$A:$D,4,0)</f>
        <v>100.76600000000001</v>
      </c>
      <c r="AC19" s="15" t="str">
        <f>VLOOKUP(A:A,[1]TDSheet!$A:$AC,29,0)</f>
        <v>акция</v>
      </c>
      <c r="AD19" s="15" t="str">
        <f>VLOOKUP(A:A,[1]TDSheet!$A:$AD,30,0)</f>
        <v>скидка</v>
      </c>
      <c r="AE19" s="15">
        <f t="shared" si="12"/>
        <v>80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478</v>
      </c>
      <c r="D20" s="8">
        <v>1828</v>
      </c>
      <c r="E20" s="8">
        <v>676</v>
      </c>
      <c r="F20" s="8">
        <v>1617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686</v>
      </c>
      <c r="J20" s="15">
        <f t="shared" si="8"/>
        <v>-10</v>
      </c>
      <c r="K20" s="15">
        <f>VLOOKUP(A:A,[1]TDSheet!$A:$Q,17,0)</f>
        <v>600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135.19999999999999</v>
      </c>
      <c r="T20" s="17"/>
      <c r="U20" s="18">
        <f t="shared" si="10"/>
        <v>16.397928994082843</v>
      </c>
      <c r="V20" s="15">
        <f t="shared" si="11"/>
        <v>11.960059171597635</v>
      </c>
      <c r="W20" s="15"/>
      <c r="X20" s="15"/>
      <c r="Y20" s="15">
        <f>VLOOKUP(A:A,[1]TDSheet!$A:$Z,26,0)</f>
        <v>154.6</v>
      </c>
      <c r="Z20" s="15">
        <f>VLOOKUP(A:A,[1]TDSheet!$A:$AA,27,0)</f>
        <v>149.6</v>
      </c>
      <c r="AA20" s="15">
        <f>VLOOKUP(A:A,[1]TDSheet!$A:$S,19,0)</f>
        <v>146.80000000000001</v>
      </c>
      <c r="AB20" s="15">
        <f>VLOOKUP(A:A,[3]TDSheet!$A:$D,4,0)</f>
        <v>177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489.5</v>
      </c>
      <c r="D21" s="8">
        <v>1484.8889999999999</v>
      </c>
      <c r="E21" s="8">
        <v>900.67899999999997</v>
      </c>
      <c r="F21" s="8">
        <v>1021.5309999999999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912</v>
      </c>
      <c r="J21" s="15">
        <f t="shared" si="8"/>
        <v>-11.321000000000026</v>
      </c>
      <c r="K21" s="15">
        <f>VLOOKUP(A:A,[1]TDSheet!$A:$Q,17,0)</f>
        <v>400</v>
      </c>
      <c r="L21" s="15">
        <f>VLOOKUP(A:A,[1]TDSheet!$A:$R,18,0)</f>
        <v>100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9"/>
        <v>180.13579999999999</v>
      </c>
      <c r="T21" s="17">
        <v>100</v>
      </c>
      <c r="U21" s="18">
        <f t="shared" si="10"/>
        <v>9.0017142622399327</v>
      </c>
      <c r="V21" s="15">
        <f t="shared" si="11"/>
        <v>5.6708938478636677</v>
      </c>
      <c r="W21" s="15"/>
      <c r="X21" s="15"/>
      <c r="Y21" s="15">
        <f>VLOOKUP(A:A,[1]TDSheet!$A:$Z,26,0)</f>
        <v>179.1636</v>
      </c>
      <c r="Z21" s="15">
        <f>VLOOKUP(A:A,[1]TDSheet!$A:$AA,27,0)</f>
        <v>181.2928</v>
      </c>
      <c r="AA21" s="15">
        <f>VLOOKUP(A:A,[1]TDSheet!$A:$S,19,0)</f>
        <v>186.34719999999999</v>
      </c>
      <c r="AB21" s="15">
        <f>VLOOKUP(A:A,[3]TDSheet!$A:$D,4,0)</f>
        <v>199.845</v>
      </c>
      <c r="AC21" s="15" t="str">
        <f>VLOOKUP(A:A,[1]TDSheet!$A:$AC,29,0)</f>
        <v>борд</v>
      </c>
      <c r="AD21" s="15" t="str">
        <f>VLOOKUP(A:A,[1]TDSheet!$A:$AD,30,0)</f>
        <v>скидка</v>
      </c>
      <c r="AE21" s="15">
        <f t="shared" si="12"/>
        <v>100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764</v>
      </c>
      <c r="D22" s="8">
        <v>5953</v>
      </c>
      <c r="E22" s="8">
        <v>1803</v>
      </c>
      <c r="F22" s="8">
        <v>2262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1799</v>
      </c>
      <c r="J22" s="15">
        <f t="shared" si="8"/>
        <v>4</v>
      </c>
      <c r="K22" s="15">
        <f>VLOOKUP(A:A,[1]TDSheet!$A:$Q,17,0)</f>
        <v>800</v>
      </c>
      <c r="L22" s="15">
        <f>VLOOKUP(A:A,[1]TDSheet!$A:$R,18,0)</f>
        <v>200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9"/>
        <v>360.6</v>
      </c>
      <c r="T22" s="17"/>
      <c r="U22" s="18">
        <f t="shared" si="10"/>
        <v>9.0460343871325559</v>
      </c>
      <c r="V22" s="15">
        <f t="shared" si="11"/>
        <v>6.2728785357737102</v>
      </c>
      <c r="W22" s="15"/>
      <c r="X22" s="15"/>
      <c r="Y22" s="15">
        <f>VLOOKUP(A:A,[1]TDSheet!$A:$Z,26,0)</f>
        <v>324.39999999999998</v>
      </c>
      <c r="Z22" s="15">
        <f>VLOOKUP(A:A,[1]TDSheet!$A:$AA,27,0)</f>
        <v>464</v>
      </c>
      <c r="AA22" s="15">
        <f>VLOOKUP(A:A,[1]TDSheet!$A:$S,19,0)</f>
        <v>402.2</v>
      </c>
      <c r="AB22" s="15">
        <f>VLOOKUP(A:A,[3]TDSheet!$A:$D,4,0)</f>
        <v>569</v>
      </c>
      <c r="AC22" s="15" t="str">
        <f>VLOOKUP(A:A,[1]TDSheet!$A:$AC,29,0)</f>
        <v>костик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900</v>
      </c>
      <c r="D23" s="8">
        <v>1359</v>
      </c>
      <c r="E23" s="8">
        <v>782</v>
      </c>
      <c r="F23" s="8">
        <v>1451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805</v>
      </c>
      <c r="J23" s="15">
        <f t="shared" si="8"/>
        <v>-23</v>
      </c>
      <c r="K23" s="15">
        <f>VLOOKUP(A:A,[1]TDSheet!$A:$Q,17,0)</f>
        <v>600</v>
      </c>
      <c r="L23" s="15">
        <f>VLOOKUP(A:A,[1]TDSheet!$A:$R,18,0)</f>
        <v>400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156.4</v>
      </c>
      <c r="T23" s="17"/>
      <c r="U23" s="18">
        <f t="shared" si="10"/>
        <v>15.671355498721226</v>
      </c>
      <c r="V23" s="15">
        <f t="shared" si="11"/>
        <v>9.2774936061381066</v>
      </c>
      <c r="W23" s="15"/>
      <c r="X23" s="15"/>
      <c r="Y23" s="15">
        <f>VLOOKUP(A:A,[1]TDSheet!$A:$Z,26,0)</f>
        <v>153.4</v>
      </c>
      <c r="Z23" s="15">
        <f>VLOOKUP(A:A,[1]TDSheet!$A:$AA,27,0)</f>
        <v>122.4</v>
      </c>
      <c r="AA23" s="15">
        <f>VLOOKUP(A:A,[1]TDSheet!$A:$S,19,0)</f>
        <v>161.4</v>
      </c>
      <c r="AB23" s="15">
        <f>VLOOKUP(A:A,[3]TDSheet!$A:$D,4,0)</f>
        <v>173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68.421999999999997</v>
      </c>
      <c r="D24" s="8">
        <v>72.382999999999996</v>
      </c>
      <c r="E24" s="8">
        <v>54.845999999999997</v>
      </c>
      <c r="F24" s="8">
        <v>78.676000000000002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57.2</v>
      </c>
      <c r="J24" s="15">
        <f t="shared" si="8"/>
        <v>-2.3540000000000063</v>
      </c>
      <c r="K24" s="15">
        <f>VLOOKUP(A:A,[1]TDSheet!$A:$Q,17,0)</f>
        <v>100</v>
      </c>
      <c r="L24" s="15">
        <f>VLOOKUP(A:A,[1]TDSheet!$A:$R,18,0)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10.969199999999999</v>
      </c>
      <c r="T24" s="17"/>
      <c r="U24" s="18">
        <f t="shared" si="10"/>
        <v>16.288881595740801</v>
      </c>
      <c r="V24" s="15">
        <f t="shared" si="11"/>
        <v>7.1724464865259101</v>
      </c>
      <c r="W24" s="15"/>
      <c r="X24" s="15"/>
      <c r="Y24" s="15">
        <f>VLOOKUP(A:A,[1]TDSheet!$A:$Z,26,0)</f>
        <v>11.651199999999999</v>
      </c>
      <c r="Z24" s="15">
        <f>VLOOKUP(A:A,[1]TDSheet!$A:$AA,27,0)</f>
        <v>10.3566</v>
      </c>
      <c r="AA24" s="15">
        <f>VLOOKUP(A:A,[1]TDSheet!$A:$S,19,0)</f>
        <v>12.52</v>
      </c>
      <c r="AB24" s="15">
        <f>VLOOKUP(A:A,[3]TDSheet!$A:$D,4,0)</f>
        <v>12.946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98.917000000000002</v>
      </c>
      <c r="D25" s="8">
        <v>158.75399999999999</v>
      </c>
      <c r="E25" s="8">
        <v>138.85300000000001</v>
      </c>
      <c r="F25" s="8">
        <v>116.762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138.1</v>
      </c>
      <c r="J25" s="15">
        <f t="shared" si="8"/>
        <v>0.75300000000001432</v>
      </c>
      <c r="K25" s="15">
        <f>VLOOKUP(A:A,[1]TDSheet!$A:$Q,17,0)</f>
        <v>80</v>
      </c>
      <c r="L25" s="15">
        <f>VLOOKUP(A:A,[1]TDSheet!$A:$R,18,0)</f>
        <v>50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9"/>
        <v>27.770600000000002</v>
      </c>
      <c r="T25" s="17"/>
      <c r="U25" s="18">
        <f t="shared" si="10"/>
        <v>8.8857280721338388</v>
      </c>
      <c r="V25" s="15">
        <f t="shared" si="11"/>
        <v>4.2045184475668513</v>
      </c>
      <c r="W25" s="15"/>
      <c r="X25" s="15"/>
      <c r="Y25" s="15">
        <f>VLOOKUP(A:A,[1]TDSheet!$A:$Z,26,0)</f>
        <v>28.7988</v>
      </c>
      <c r="Z25" s="15">
        <f>VLOOKUP(A:A,[1]TDSheet!$A:$AA,27,0)</f>
        <v>21.934000000000001</v>
      </c>
      <c r="AA25" s="15">
        <f>VLOOKUP(A:A,[1]TDSheet!$A:$S,19,0)</f>
        <v>29.708800000000004</v>
      </c>
      <c r="AB25" s="15">
        <f>VLOOKUP(A:A,[3]TDSheet!$A:$D,4,0)</f>
        <v>24.262</v>
      </c>
      <c r="AC25" s="15" t="str">
        <f>VLOOKUP(A:A,[1]TDSheet!$A:$AC,29,0)</f>
        <v>увел</v>
      </c>
      <c r="AD25" s="15" t="str">
        <f>VLOOKUP(A:A,[1]TDSheet!$A:$AD,30,0)</f>
        <v>костик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351.14100000000002</v>
      </c>
      <c r="D26" s="8">
        <v>488.84100000000001</v>
      </c>
      <c r="E26" s="8">
        <v>334.07100000000003</v>
      </c>
      <c r="F26" s="8">
        <v>479.73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323.68200000000002</v>
      </c>
      <c r="J26" s="15">
        <f t="shared" si="8"/>
        <v>10.38900000000001</v>
      </c>
      <c r="K26" s="15">
        <f>VLOOKUP(A:A,[1]TDSheet!$A:$Q,17,0)</f>
        <v>50</v>
      </c>
      <c r="L26" s="15">
        <f>VLOOKUP(A:A,[1]TDSheet!$A:$R,18,0)</f>
        <v>0</v>
      </c>
      <c r="M26" s="15">
        <f>VLOOKUP(A:A,[1]TDSheet!$A:$T,20,0)</f>
        <v>200</v>
      </c>
      <c r="N26" s="15"/>
      <c r="O26" s="15"/>
      <c r="P26" s="15"/>
      <c r="Q26" s="15"/>
      <c r="R26" s="15"/>
      <c r="S26" s="15">
        <f t="shared" si="9"/>
        <v>66.8142</v>
      </c>
      <c r="T26" s="17"/>
      <c r="U26" s="18">
        <f t="shared" si="10"/>
        <v>10.921780100637291</v>
      </c>
      <c r="V26" s="15">
        <f t="shared" si="11"/>
        <v>7.180060526055839</v>
      </c>
      <c r="W26" s="15"/>
      <c r="X26" s="15"/>
      <c r="Y26" s="15">
        <f>VLOOKUP(A:A,[1]TDSheet!$A:$Z,26,0)</f>
        <v>74.652599999999993</v>
      </c>
      <c r="Z26" s="15">
        <f>VLOOKUP(A:A,[1]TDSheet!$A:$AA,27,0)</f>
        <v>64.948000000000008</v>
      </c>
      <c r="AA26" s="15">
        <f>VLOOKUP(A:A,[1]TDSheet!$A:$S,19,0)</f>
        <v>64.257000000000005</v>
      </c>
      <c r="AB26" s="15">
        <f>VLOOKUP(A:A,[3]TDSheet!$A:$D,4,0)</f>
        <v>88.043999999999997</v>
      </c>
      <c r="AC26" s="15" t="str">
        <f>VLOOKUP(A:A,[1]TDSheet!$A:$AC,29,0)</f>
        <v>акция</v>
      </c>
      <c r="AD26" s="15" t="str">
        <f>VLOOKUP(A:A,[1]TDSheet!$A:$AD,30,0)</f>
        <v>скидка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811</v>
      </c>
      <c r="D27" s="8">
        <v>661</v>
      </c>
      <c r="E27" s="8">
        <v>692</v>
      </c>
      <c r="F27" s="8">
        <v>759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703</v>
      </c>
      <c r="J27" s="15">
        <f t="shared" si="8"/>
        <v>-11</v>
      </c>
      <c r="K27" s="15">
        <f>VLOOKUP(A:A,[1]TDSheet!$A:$Q,17,0)</f>
        <v>200</v>
      </c>
      <c r="L27" s="15">
        <f>VLOOKUP(A:A,[1]TDSheet!$A:$R,18,0)</f>
        <v>120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138.4</v>
      </c>
      <c r="T27" s="17">
        <v>200</v>
      </c>
      <c r="U27" s="18">
        <f t="shared" si="10"/>
        <v>9.241329479768785</v>
      </c>
      <c r="V27" s="15">
        <f t="shared" si="11"/>
        <v>5.4841040462427744</v>
      </c>
      <c r="W27" s="15"/>
      <c r="X27" s="15"/>
      <c r="Y27" s="15">
        <f>VLOOKUP(A:A,[1]TDSheet!$A:$Z,26,0)</f>
        <v>155.4</v>
      </c>
      <c r="Z27" s="15">
        <f>VLOOKUP(A:A,[1]TDSheet!$A:$AA,27,0)</f>
        <v>129.6</v>
      </c>
      <c r="AA27" s="15">
        <f>VLOOKUP(A:A,[1]TDSheet!$A:$S,19,0)</f>
        <v>135.4</v>
      </c>
      <c r="AB27" s="15">
        <f>VLOOKUP(A:A,[3]TDSheet!$A:$D,4,0)</f>
        <v>181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44</v>
      </c>
      <c r="AF27" s="15"/>
      <c r="AG27" s="15"/>
    </row>
    <row r="28" spans="1:33" s="1" customFormat="1" ht="11.1" customHeight="1" outlineLevel="1" x14ac:dyDescent="0.2">
      <c r="A28" s="7" t="s">
        <v>89</v>
      </c>
      <c r="B28" s="7" t="s">
        <v>8</v>
      </c>
      <c r="C28" s="8"/>
      <c r="D28" s="8">
        <v>264</v>
      </c>
      <c r="E28" s="8">
        <v>0</v>
      </c>
      <c r="F28" s="8">
        <v>264</v>
      </c>
      <c r="G28" s="14">
        <v>0.35</v>
      </c>
      <c r="H28" s="1" t="e">
        <f>VLOOKUP(A:A,[1]TDSheet!$A:$H,8,0)</f>
        <v>#N/A</v>
      </c>
      <c r="I28" s="15">
        <v>0</v>
      </c>
      <c r="J28" s="15">
        <f t="shared" si="8"/>
        <v>0</v>
      </c>
      <c r="K28" s="15">
        <v>0</v>
      </c>
      <c r="L28" s="15">
        <v>0</v>
      </c>
      <c r="M28" s="15">
        <v>0</v>
      </c>
      <c r="N28" s="15"/>
      <c r="O28" s="15"/>
      <c r="P28" s="15"/>
      <c r="Q28" s="15"/>
      <c r="R28" s="15"/>
      <c r="S28" s="15">
        <f t="shared" si="9"/>
        <v>0</v>
      </c>
      <c r="T28" s="17"/>
      <c r="U28" s="18" t="e">
        <f t="shared" si="10"/>
        <v>#DIV/0!</v>
      </c>
      <c r="V28" s="15" t="e">
        <f t="shared" si="11"/>
        <v>#DIV/0!</v>
      </c>
      <c r="W28" s="15"/>
      <c r="X28" s="15"/>
      <c r="Y28" s="15">
        <v>0</v>
      </c>
      <c r="Z28" s="15">
        <v>0</v>
      </c>
      <c r="AA28" s="15">
        <v>0</v>
      </c>
      <c r="AB28" s="15">
        <v>0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94.072999999999993</v>
      </c>
      <c r="D29" s="8">
        <v>245.93799999999999</v>
      </c>
      <c r="E29" s="8">
        <v>156.935</v>
      </c>
      <c r="F29" s="8">
        <v>183.07599999999999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152.1</v>
      </c>
      <c r="J29" s="15">
        <f t="shared" si="8"/>
        <v>4.835000000000008</v>
      </c>
      <c r="K29" s="15">
        <f>VLOOKUP(A:A,[1]TDSheet!$A:$Q,17,0)</f>
        <v>50</v>
      </c>
      <c r="L29" s="15">
        <f>VLOOKUP(A:A,[1]TDSheet!$A:$R,18,0)</f>
        <v>30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9"/>
        <v>31.387</v>
      </c>
      <c r="T29" s="17"/>
      <c r="U29" s="18">
        <f t="shared" si="10"/>
        <v>8.3816866855704593</v>
      </c>
      <c r="V29" s="15">
        <f t="shared" si="11"/>
        <v>5.8328607385223181</v>
      </c>
      <c r="W29" s="15"/>
      <c r="X29" s="15"/>
      <c r="Y29" s="15">
        <f>VLOOKUP(A:A,[1]TDSheet!$A:$Z,26,0)</f>
        <v>33.723200000000006</v>
      </c>
      <c r="Z29" s="15">
        <f>VLOOKUP(A:A,[1]TDSheet!$A:$AA,27,0)</f>
        <v>33.163799999999995</v>
      </c>
      <c r="AA29" s="15">
        <f>VLOOKUP(A:A,[1]TDSheet!$A:$S,19,0)</f>
        <v>32.451999999999998</v>
      </c>
      <c r="AB29" s="15">
        <f>VLOOKUP(A:A,[3]TDSheet!$A:$D,4,0)</f>
        <v>38.017000000000003</v>
      </c>
      <c r="AC29" s="15" t="str">
        <f>VLOOKUP(A:A,[1]TDSheet!$A:$AC,29,0)</f>
        <v>увел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32</v>
      </c>
      <c r="B30" s="7" t="s">
        <v>8</v>
      </c>
      <c r="C30" s="8">
        <v>32</v>
      </c>
      <c r="D30" s="8">
        <v>453</v>
      </c>
      <c r="E30" s="8">
        <v>285</v>
      </c>
      <c r="F30" s="8">
        <v>187</v>
      </c>
      <c r="G30" s="1">
        <f>VLOOKUP(A:A,[1]TDSheet!$A:$G,7,0)</f>
        <v>0.6</v>
      </c>
      <c r="H30" s="1" t="e">
        <f>VLOOKUP(A:A,[1]TDSheet!$A:$H,8,0)</f>
        <v>#N/A</v>
      </c>
      <c r="I30" s="15">
        <f>VLOOKUP(A:A,[2]TDSheet!$A:$F,6,0)</f>
        <v>298</v>
      </c>
      <c r="J30" s="15">
        <f t="shared" si="8"/>
        <v>-13</v>
      </c>
      <c r="K30" s="15">
        <f>VLOOKUP(A:A,[1]TDSheet!$A:$Q,17,0)</f>
        <v>80</v>
      </c>
      <c r="L30" s="15">
        <f>VLOOKUP(A:A,[1]TDSheet!$A:$R,18,0)</f>
        <v>80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9"/>
        <v>57</v>
      </c>
      <c r="T30" s="17"/>
      <c r="U30" s="18">
        <f t="shared" si="10"/>
        <v>6.0877192982456139</v>
      </c>
      <c r="V30" s="15">
        <f t="shared" si="11"/>
        <v>3.2807017543859649</v>
      </c>
      <c r="W30" s="15"/>
      <c r="X30" s="15"/>
      <c r="Y30" s="15">
        <f>VLOOKUP(A:A,[1]TDSheet!$A:$Z,26,0)</f>
        <v>33.799999999999997</v>
      </c>
      <c r="Z30" s="15">
        <f>VLOOKUP(A:A,[1]TDSheet!$A:$AA,27,0)</f>
        <v>44.4</v>
      </c>
      <c r="AA30" s="15">
        <f>VLOOKUP(A:A,[1]TDSheet!$A:$S,19,0)</f>
        <v>56.8</v>
      </c>
      <c r="AB30" s="15">
        <f>VLOOKUP(A:A,[3]TDSheet!$A:$D,4,0)</f>
        <v>58</v>
      </c>
      <c r="AC30" s="15" t="str">
        <f>VLOOKUP(A:A,[1]TDSheet!$A:$AC,29,0)</f>
        <v>новый</v>
      </c>
      <c r="AD30" s="15" t="str">
        <f>VLOOKUP(A:A,[1]TDSheet!$A:$AD,30,0)</f>
        <v>костик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33</v>
      </c>
      <c r="B31" s="7" t="s">
        <v>9</v>
      </c>
      <c r="C31" s="8">
        <v>42.18</v>
      </c>
      <c r="D31" s="8">
        <v>3.1</v>
      </c>
      <c r="E31" s="8">
        <v>12.023</v>
      </c>
      <c r="F31" s="8">
        <v>33.256999999999998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8.6999999999999993</v>
      </c>
      <c r="J31" s="15">
        <f t="shared" si="8"/>
        <v>3.3230000000000004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2.4045999999999998</v>
      </c>
      <c r="T31" s="17"/>
      <c r="U31" s="18">
        <f t="shared" si="10"/>
        <v>13.830574731764118</v>
      </c>
      <c r="V31" s="15">
        <f t="shared" si="11"/>
        <v>13.830574731764118</v>
      </c>
      <c r="W31" s="15"/>
      <c r="X31" s="15"/>
      <c r="Y31" s="15">
        <f>VLOOKUP(A:A,[1]TDSheet!$A:$Z,26,0)</f>
        <v>4.1880000000000006</v>
      </c>
      <c r="Z31" s="15">
        <f>VLOOKUP(A:A,[1]TDSheet!$A:$AA,27,0)</f>
        <v>1.2</v>
      </c>
      <c r="AA31" s="15">
        <f>VLOOKUP(A:A,[1]TDSheet!$A:$S,19,0)</f>
        <v>2.4036</v>
      </c>
      <c r="AB31" s="15">
        <f>VLOOKUP(A:A,[3]TDSheet!$A:$D,4,0)</f>
        <v>3.03</v>
      </c>
      <c r="AC31" s="15" t="str">
        <f>VLOOKUP(A:A,[1]TDSheet!$A:$AC,29,0)</f>
        <v>увел</v>
      </c>
      <c r="AD31" s="15" t="e">
        <f>VLOOKUP(A:A,[1]TDSheet!$A:$AD,30,0)</f>
        <v>#N/A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34</v>
      </c>
      <c r="B32" s="7" t="s">
        <v>9</v>
      </c>
      <c r="C32" s="8">
        <v>237.29599999999999</v>
      </c>
      <c r="D32" s="8">
        <v>357.51299999999998</v>
      </c>
      <c r="E32" s="8">
        <v>299.98899999999998</v>
      </c>
      <c r="F32" s="8">
        <v>294.82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291.39999999999998</v>
      </c>
      <c r="J32" s="15">
        <f t="shared" si="8"/>
        <v>8.5889999999999986</v>
      </c>
      <c r="K32" s="15">
        <f>VLOOKUP(A:A,[1]TDSheet!$A:$Q,17,0)</f>
        <v>70</v>
      </c>
      <c r="L32" s="15">
        <f>VLOOKUP(A:A,[1]TDSheet!$A:$R,18,0)</f>
        <v>80</v>
      </c>
      <c r="M32" s="15">
        <f>VLOOKUP(A:A,[1]TDSheet!$A:$T,20,0)</f>
        <v>0</v>
      </c>
      <c r="N32" s="15"/>
      <c r="O32" s="15"/>
      <c r="P32" s="15"/>
      <c r="Q32" s="15"/>
      <c r="R32" s="15"/>
      <c r="S32" s="15">
        <f t="shared" si="9"/>
        <v>59.997799999999998</v>
      </c>
      <c r="T32" s="17">
        <v>100</v>
      </c>
      <c r="U32" s="18">
        <f t="shared" si="10"/>
        <v>9.080666291097339</v>
      </c>
      <c r="V32" s="15">
        <f t="shared" si="11"/>
        <v>4.9138468410508382</v>
      </c>
      <c r="W32" s="15"/>
      <c r="X32" s="15"/>
      <c r="Y32" s="15">
        <f>VLOOKUP(A:A,[1]TDSheet!$A:$Z,26,0)</f>
        <v>64.975800000000007</v>
      </c>
      <c r="Z32" s="15">
        <f>VLOOKUP(A:A,[1]TDSheet!$A:$AA,27,0)</f>
        <v>52.701599999999999</v>
      </c>
      <c r="AA32" s="15">
        <f>VLOOKUP(A:A,[1]TDSheet!$A:$S,19,0)</f>
        <v>60.811</v>
      </c>
      <c r="AB32" s="15">
        <f>VLOOKUP(A:A,[3]TDSheet!$A:$D,4,0)</f>
        <v>92.167000000000002</v>
      </c>
      <c r="AC32" s="15" t="str">
        <f>VLOOKUP(A:A,[1]TDSheet!$A:$AC,29,0)</f>
        <v>зв50</v>
      </c>
      <c r="AD32" s="15" t="e">
        <f>VLOOKUP(A:A,[1]TDSheet!$A:$AD,30,0)</f>
        <v>#N/A</v>
      </c>
      <c r="AE32" s="15">
        <f t="shared" si="12"/>
        <v>100</v>
      </c>
      <c r="AF32" s="15"/>
      <c r="AG32" s="15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1015</v>
      </c>
      <c r="D33" s="8">
        <v>808</v>
      </c>
      <c r="E33" s="8">
        <v>968</v>
      </c>
      <c r="F33" s="8">
        <v>844</v>
      </c>
      <c r="G33" s="1">
        <f>VLOOKUP(A:A,[1]TDSheet!$A:$G,7,0)</f>
        <v>0.4</v>
      </c>
      <c r="H33" s="1">
        <f>VLOOKUP(A:A,[1]TDSheet!$A:$H,8,0)</f>
        <v>45</v>
      </c>
      <c r="I33" s="15">
        <f>VLOOKUP(A:A,[2]TDSheet!$A:$F,6,0)</f>
        <v>978</v>
      </c>
      <c r="J33" s="15">
        <f t="shared" si="8"/>
        <v>-10</v>
      </c>
      <c r="K33" s="15">
        <f>VLOOKUP(A:A,[1]TDSheet!$A:$Q,17,0)</f>
        <v>400</v>
      </c>
      <c r="L33" s="15">
        <f>VLOOKUP(A:A,[1]TDSheet!$A:$R,18,0)</f>
        <v>280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9"/>
        <v>193.6</v>
      </c>
      <c r="T33" s="17">
        <v>240</v>
      </c>
      <c r="U33" s="18">
        <f t="shared" si="10"/>
        <v>9.1115702479338854</v>
      </c>
      <c r="V33" s="15">
        <f t="shared" si="11"/>
        <v>4.3595041322314048</v>
      </c>
      <c r="W33" s="15"/>
      <c r="X33" s="15"/>
      <c r="Y33" s="15">
        <f>VLOOKUP(A:A,[1]TDSheet!$A:$Z,26,0)</f>
        <v>238.2</v>
      </c>
      <c r="Z33" s="15">
        <f>VLOOKUP(A:A,[1]TDSheet!$A:$AA,27,0)</f>
        <v>182.2</v>
      </c>
      <c r="AA33" s="15">
        <f>VLOOKUP(A:A,[1]TDSheet!$A:$S,19,0)</f>
        <v>194</v>
      </c>
      <c r="AB33" s="15">
        <f>VLOOKUP(A:A,[3]TDSheet!$A:$D,4,0)</f>
        <v>220</v>
      </c>
      <c r="AC33" s="15" t="str">
        <f>VLOOKUP(A:A,[1]TDSheet!$A:$AC,29,0)</f>
        <v>увел</v>
      </c>
      <c r="AD33" s="15" t="e">
        <f>VLOOKUP(A:A,[1]TDSheet!$A:$AD,30,0)</f>
        <v>#N/A</v>
      </c>
      <c r="AE33" s="15">
        <f t="shared" si="12"/>
        <v>96</v>
      </c>
      <c r="AF33" s="15"/>
      <c r="AG33" s="15"/>
    </row>
    <row r="34" spans="1:33" s="1" customFormat="1" ht="11.1" customHeight="1" outlineLevel="1" x14ac:dyDescent="0.2">
      <c r="A34" s="7" t="s">
        <v>36</v>
      </c>
      <c r="B34" s="7" t="s">
        <v>9</v>
      </c>
      <c r="C34" s="8">
        <v>874.34500000000003</v>
      </c>
      <c r="D34" s="8">
        <v>4241.7449999999999</v>
      </c>
      <c r="E34" s="20">
        <v>1999</v>
      </c>
      <c r="F34" s="20">
        <v>2750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1575.3</v>
      </c>
      <c r="J34" s="15">
        <f t="shared" si="8"/>
        <v>423.70000000000005</v>
      </c>
      <c r="K34" s="15">
        <f>VLOOKUP(A:A,[1]TDSheet!$A:$Q,17,0)</f>
        <v>600</v>
      </c>
      <c r="L34" s="15">
        <f>VLOOKUP(A:A,[1]TDSheet!$A:$R,18,0)</f>
        <v>200</v>
      </c>
      <c r="M34" s="15">
        <f>VLOOKUP(A:A,[1]TDSheet!$A:$T,20,0)</f>
        <v>350</v>
      </c>
      <c r="N34" s="15"/>
      <c r="O34" s="15"/>
      <c r="P34" s="15"/>
      <c r="Q34" s="15"/>
      <c r="R34" s="15"/>
      <c r="S34" s="15">
        <f t="shared" si="9"/>
        <v>399.8</v>
      </c>
      <c r="T34" s="17">
        <v>300</v>
      </c>
      <c r="U34" s="18">
        <f t="shared" si="10"/>
        <v>10.505252626313156</v>
      </c>
      <c r="V34" s="15">
        <f t="shared" si="11"/>
        <v>6.8784392196098043</v>
      </c>
      <c r="W34" s="15"/>
      <c r="X34" s="15"/>
      <c r="Y34" s="15">
        <f>VLOOKUP(A:A,[1]TDSheet!$A:$Z,26,0)</f>
        <v>369.6</v>
      </c>
      <c r="Z34" s="15">
        <f>VLOOKUP(A:A,[1]TDSheet!$A:$AA,27,0)</f>
        <v>382.8</v>
      </c>
      <c r="AA34" s="15">
        <f>VLOOKUP(A:A,[1]TDSheet!$A:$S,19,0)</f>
        <v>434</v>
      </c>
      <c r="AB34" s="15">
        <f>VLOOKUP(A:A,[3]TDSheet!$A:$D,4,0)</f>
        <v>481.834</v>
      </c>
      <c r="AC34" s="15" t="str">
        <f>VLOOKUP(A:A,[1]TDSheet!$A:$AC,29,0)</f>
        <v>м350</v>
      </c>
      <c r="AD34" s="15" t="e">
        <f>VLOOKUP(A:A,[1]TDSheet!$A:$AD,30,0)</f>
        <v>#N/A</v>
      </c>
      <c r="AE34" s="15">
        <f t="shared" si="12"/>
        <v>300</v>
      </c>
      <c r="AF34" s="15"/>
      <c r="AG34" s="15"/>
    </row>
    <row r="35" spans="1:33" s="1" customFormat="1" ht="11.1" customHeight="1" outlineLevel="1" x14ac:dyDescent="0.2">
      <c r="A35" s="7" t="s">
        <v>37</v>
      </c>
      <c r="B35" s="7" t="s">
        <v>9</v>
      </c>
      <c r="C35" s="8">
        <v>448.45699999999999</v>
      </c>
      <c r="D35" s="8">
        <v>991.23</v>
      </c>
      <c r="E35" s="8">
        <v>675.47400000000005</v>
      </c>
      <c r="F35" s="8">
        <v>751.48900000000003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647.70000000000005</v>
      </c>
      <c r="J35" s="15">
        <f t="shared" si="8"/>
        <v>27.774000000000001</v>
      </c>
      <c r="K35" s="15">
        <f>VLOOKUP(A:A,[1]TDSheet!$A:$Q,17,0)</f>
        <v>100</v>
      </c>
      <c r="L35" s="15">
        <f>VLOOKUP(A:A,[1]TDSheet!$A:$R,18,0)</f>
        <v>100</v>
      </c>
      <c r="M35" s="15">
        <f>VLOOKUP(A:A,[1]TDSheet!$A:$T,20,0)</f>
        <v>100</v>
      </c>
      <c r="N35" s="15"/>
      <c r="O35" s="15"/>
      <c r="P35" s="15"/>
      <c r="Q35" s="15"/>
      <c r="R35" s="15"/>
      <c r="S35" s="15">
        <f t="shared" si="9"/>
        <v>135.09480000000002</v>
      </c>
      <c r="T35" s="17">
        <v>220</v>
      </c>
      <c r="U35" s="18">
        <f t="shared" si="10"/>
        <v>9.4118278423743913</v>
      </c>
      <c r="V35" s="15">
        <f t="shared" si="11"/>
        <v>5.5626789484125219</v>
      </c>
      <c r="W35" s="15"/>
      <c r="X35" s="15"/>
      <c r="Y35" s="15">
        <f>VLOOKUP(A:A,[1]TDSheet!$A:$Z,26,0)</f>
        <v>125.9896</v>
      </c>
      <c r="Z35" s="15">
        <f>VLOOKUP(A:A,[1]TDSheet!$A:$AA,27,0)</f>
        <v>128.5592</v>
      </c>
      <c r="AA35" s="15">
        <f>VLOOKUP(A:A,[1]TDSheet!$A:$S,19,0)</f>
        <v>126.11020000000001</v>
      </c>
      <c r="AB35" s="15">
        <f>VLOOKUP(A:A,[3]TDSheet!$A:$D,4,0)</f>
        <v>204.245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2"/>
        <v>220</v>
      </c>
      <c r="AF35" s="15"/>
      <c r="AG35" s="15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311</v>
      </c>
      <c r="D36" s="8">
        <v>5</v>
      </c>
      <c r="E36" s="8">
        <v>189</v>
      </c>
      <c r="F36" s="8">
        <v>123</v>
      </c>
      <c r="G36" s="1">
        <f>VLOOKUP(A:A,[1]TDSheet!$A:$G,7,0)</f>
        <v>0</v>
      </c>
      <c r="H36" s="1">
        <f>VLOOKUP(A:A,[1]TDSheet!$A:$H,8,0)</f>
        <v>45</v>
      </c>
      <c r="I36" s="15">
        <f>VLOOKUP(A:A,[2]TDSheet!$A:$F,6,0)</f>
        <v>193</v>
      </c>
      <c r="J36" s="15">
        <f t="shared" si="8"/>
        <v>-4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37.799999999999997</v>
      </c>
      <c r="T36" s="17"/>
      <c r="U36" s="18">
        <f t="shared" si="10"/>
        <v>3.2539682539682544</v>
      </c>
      <c r="V36" s="15">
        <f t="shared" si="11"/>
        <v>3.2539682539682544</v>
      </c>
      <c r="W36" s="15"/>
      <c r="X36" s="15"/>
      <c r="Y36" s="15">
        <f>VLOOKUP(A:A,[1]TDSheet!$A:$Z,26,0)</f>
        <v>55</v>
      </c>
      <c r="Z36" s="15">
        <f>VLOOKUP(A:A,[1]TDSheet!$A:$AA,27,0)</f>
        <v>24.8</v>
      </c>
      <c r="AA36" s="15">
        <f>VLOOKUP(A:A,[1]TDSheet!$A:$S,19,0)</f>
        <v>39.200000000000003</v>
      </c>
      <c r="AB36" s="15">
        <f>VLOOKUP(A:A,[3]TDSheet!$A:$D,4,0)</f>
        <v>50</v>
      </c>
      <c r="AC36" s="15" t="str">
        <f>VLOOKUP(A:A,[1]TDSheet!$A:$AC,29,0)</f>
        <v>замена</v>
      </c>
      <c r="AD36" s="15" t="e">
        <f>VLOOKUP(A:A,[1]TDSheet!$A:$AD,30,0)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292</v>
      </c>
      <c r="D37" s="8">
        <v>175</v>
      </c>
      <c r="E37" s="8">
        <v>190</v>
      </c>
      <c r="F37" s="8">
        <v>228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188</v>
      </c>
      <c r="J37" s="15">
        <f t="shared" si="8"/>
        <v>2</v>
      </c>
      <c r="K37" s="15">
        <f>VLOOKUP(A:A,[1]TDSheet!$A:$Q,17,0)</f>
        <v>0</v>
      </c>
      <c r="L37" s="15">
        <f>VLOOKUP(A:A,[1]TDSheet!$A:$R,18,0)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38</v>
      </c>
      <c r="T37" s="17"/>
      <c r="U37" s="18">
        <f t="shared" si="10"/>
        <v>6</v>
      </c>
      <c r="V37" s="15">
        <f t="shared" si="11"/>
        <v>6</v>
      </c>
      <c r="W37" s="15"/>
      <c r="X37" s="15"/>
      <c r="Y37" s="15">
        <f>VLOOKUP(A:A,[1]TDSheet!$A:$Z,26,0)</f>
        <v>56</v>
      </c>
      <c r="Z37" s="15">
        <f>VLOOKUP(A:A,[1]TDSheet!$A:$AA,27,0)</f>
        <v>51.6</v>
      </c>
      <c r="AA37" s="15">
        <f>VLOOKUP(A:A,[1]TDSheet!$A:$S,19,0)</f>
        <v>37.799999999999997</v>
      </c>
      <c r="AB37" s="15">
        <f>VLOOKUP(A:A,[3]TDSheet!$A:$D,4,0)</f>
        <v>31</v>
      </c>
      <c r="AC37" s="15" t="str">
        <f>VLOOKUP(A:A,[1]TDSheet!$A:$AC,29,0)</f>
        <v>магаз</v>
      </c>
      <c r="AD37" s="22" t="s">
        <v>118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233</v>
      </c>
      <c r="D38" s="8">
        <v>282</v>
      </c>
      <c r="E38" s="8">
        <v>126</v>
      </c>
      <c r="F38" s="8">
        <v>300</v>
      </c>
      <c r="G38" s="1">
        <f>VLOOKUP(A:A,[1]TDSheet!$A:$G,7,0)</f>
        <v>0.35</v>
      </c>
      <c r="H38" s="1">
        <f>VLOOKUP(A:A,[1]TDSheet!$A:$H,8,0)</f>
        <v>45</v>
      </c>
      <c r="I38" s="15">
        <f>VLOOKUP(A:A,[2]TDSheet!$A:$F,6,0)</f>
        <v>130</v>
      </c>
      <c r="J38" s="15">
        <f t="shared" si="8"/>
        <v>-4</v>
      </c>
      <c r="K38" s="15">
        <f>VLOOKUP(A:A,[1]TDSheet!$A:$Q,17,0)</f>
        <v>0</v>
      </c>
      <c r="L38" s="15">
        <f>VLOOKUP(A:A,[1]TDSheet!$A:$R,18,0)</f>
        <v>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25.2</v>
      </c>
      <c r="T38" s="17"/>
      <c r="U38" s="18">
        <f t="shared" si="10"/>
        <v>11.904761904761905</v>
      </c>
      <c r="V38" s="15">
        <f t="shared" si="11"/>
        <v>11.904761904761905</v>
      </c>
      <c r="W38" s="15"/>
      <c r="X38" s="15"/>
      <c r="Y38" s="15">
        <f>VLOOKUP(A:A,[1]TDSheet!$A:$Z,26,0)</f>
        <v>47</v>
      </c>
      <c r="Z38" s="15">
        <f>VLOOKUP(A:A,[1]TDSheet!$A:$AA,27,0)</f>
        <v>46.4</v>
      </c>
      <c r="AA38" s="15">
        <f>VLOOKUP(A:A,[1]TDSheet!$A:$S,19,0)</f>
        <v>34</v>
      </c>
      <c r="AB38" s="15">
        <f>VLOOKUP(A:A,[3]TDSheet!$A:$D,4,0)</f>
        <v>29</v>
      </c>
      <c r="AC38" s="15" t="str">
        <f>VLOOKUP(A:A,[1]TDSheet!$A:$AC,29,0)</f>
        <v>магаз</v>
      </c>
      <c r="AD38" s="22" t="s">
        <v>118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39</v>
      </c>
      <c r="D39" s="8">
        <v>123</v>
      </c>
      <c r="E39" s="8">
        <v>69</v>
      </c>
      <c r="F39" s="8">
        <v>90</v>
      </c>
      <c r="G39" s="1">
        <f>VLOOKUP(A:A,[1]TDSheet!$A:$G,7,0)</f>
        <v>0.4</v>
      </c>
      <c r="H39" s="1">
        <f>VLOOKUP(A:A,[1]TDSheet!$A:$H,8,0)</f>
        <v>45</v>
      </c>
      <c r="I39" s="15">
        <f>VLOOKUP(A:A,[2]TDSheet!$A:$F,6,0)</f>
        <v>72</v>
      </c>
      <c r="J39" s="15">
        <f t="shared" si="8"/>
        <v>-3</v>
      </c>
      <c r="K39" s="15">
        <f>VLOOKUP(A:A,[1]TDSheet!$A:$Q,17,0)</f>
        <v>40</v>
      </c>
      <c r="L39" s="15">
        <f>VLOOKUP(A:A,[1]TDSheet!$A:$R,18,0)</f>
        <v>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9"/>
        <v>13.8</v>
      </c>
      <c r="T39" s="17"/>
      <c r="U39" s="18">
        <f t="shared" si="10"/>
        <v>9.420289855072463</v>
      </c>
      <c r="V39" s="15">
        <f t="shared" si="11"/>
        <v>6.5217391304347823</v>
      </c>
      <c r="W39" s="15"/>
      <c r="X39" s="15"/>
      <c r="Y39" s="15">
        <f>VLOOKUP(A:A,[1]TDSheet!$A:$Z,26,0)</f>
        <v>15</v>
      </c>
      <c r="Z39" s="15">
        <f>VLOOKUP(A:A,[1]TDSheet!$A:$AA,27,0)</f>
        <v>13.2</v>
      </c>
      <c r="AA39" s="15">
        <f>VLOOKUP(A:A,[1]TDSheet!$A:$S,19,0)</f>
        <v>18</v>
      </c>
      <c r="AB39" s="15">
        <f>VLOOKUP(A:A,[3]TDSheet!$A:$D,4,0)</f>
        <v>8</v>
      </c>
      <c r="AC39" s="15" t="str">
        <f>VLOOKUP(A:A,[1]TDSheet!$A:$AC,29,0)</f>
        <v>магаз</v>
      </c>
      <c r="AD39" s="15" t="str">
        <f>VLOOKUP(A:A,[1]TDSheet!$A:$AD,30,0)</f>
        <v>костик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217</v>
      </c>
      <c r="D40" s="8">
        <v>101</v>
      </c>
      <c r="E40" s="8">
        <v>207</v>
      </c>
      <c r="F40" s="8">
        <v>5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306</v>
      </c>
      <c r="J40" s="15">
        <f t="shared" si="8"/>
        <v>-99</v>
      </c>
      <c r="K40" s="15">
        <f>VLOOKUP(A:A,[1]TDSheet!$A:$Q,17,0)</f>
        <v>240</v>
      </c>
      <c r="L40" s="15">
        <f>VLOOKUP(A:A,[1]TDSheet!$A:$R,18,0)</f>
        <v>240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9"/>
        <v>41.4</v>
      </c>
      <c r="T40" s="17"/>
      <c r="U40" s="18">
        <f t="shared" si="10"/>
        <v>11.714975845410628</v>
      </c>
      <c r="V40" s="15">
        <f t="shared" si="11"/>
        <v>0.12077294685990339</v>
      </c>
      <c r="W40" s="15"/>
      <c r="X40" s="15"/>
      <c r="Y40" s="15">
        <f>VLOOKUP(A:A,[1]TDSheet!$A:$Z,26,0)</f>
        <v>86</v>
      </c>
      <c r="Z40" s="15">
        <f>VLOOKUP(A:A,[1]TDSheet!$A:$AA,27,0)</f>
        <v>75.599999999999994</v>
      </c>
      <c r="AA40" s="15">
        <f>VLOOKUP(A:A,[1]TDSheet!$A:$S,19,0)</f>
        <v>60.8</v>
      </c>
      <c r="AB40" s="15">
        <f>VLOOKUP(A:A,[3]TDSheet!$A:$D,4,0)</f>
        <v>1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579</v>
      </c>
      <c r="D41" s="8">
        <v>152</v>
      </c>
      <c r="E41" s="8">
        <v>334</v>
      </c>
      <c r="F41" s="8">
        <v>231</v>
      </c>
      <c r="G41" s="1">
        <f>VLOOKUP(A:A,[1]TDSheet!$A:$G,7,0)</f>
        <v>0.09</v>
      </c>
      <c r="H41" s="1" t="e">
        <f>VLOOKUP(A:A,[1]TDSheet!$A:$H,8,0)</f>
        <v>#N/A</v>
      </c>
      <c r="I41" s="15">
        <f>VLOOKUP(A:A,[2]TDSheet!$A:$F,6,0)</f>
        <v>341</v>
      </c>
      <c r="J41" s="15">
        <f t="shared" si="8"/>
        <v>-7</v>
      </c>
      <c r="K41" s="15">
        <f>VLOOKUP(A:A,[1]TDSheet!$A:$Q,17,0)</f>
        <v>0</v>
      </c>
      <c r="L41" s="15">
        <f>VLOOKUP(A:A,[1]TDSheet!$A:$R,18,0)</f>
        <v>200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66.8</v>
      </c>
      <c r="T41" s="17"/>
      <c r="U41" s="18">
        <f t="shared" si="10"/>
        <v>6.452095808383234</v>
      </c>
      <c r="V41" s="15">
        <f t="shared" si="11"/>
        <v>3.4580838323353293</v>
      </c>
      <c r="W41" s="15"/>
      <c r="X41" s="15"/>
      <c r="Y41" s="15">
        <f>VLOOKUP(A:A,[1]TDSheet!$A:$Z,26,0)</f>
        <v>77.8</v>
      </c>
      <c r="Z41" s="15">
        <f>VLOOKUP(A:A,[1]TDSheet!$A:$AA,27,0)</f>
        <v>63.2</v>
      </c>
      <c r="AA41" s="15">
        <f>VLOOKUP(A:A,[1]TDSheet!$A:$S,19,0)</f>
        <v>58.8</v>
      </c>
      <c r="AB41" s="15">
        <f>VLOOKUP(A:A,[3]TDSheet!$A:$D,4,0)</f>
        <v>64</v>
      </c>
      <c r="AC41" s="15" t="str">
        <f>VLOOKUP(A:A,[1]TDSheet!$A:$AC,29,0)</f>
        <v>замена</v>
      </c>
      <c r="AD41" s="15" t="str">
        <f>VLOOKUP(A:A,[1]TDSheet!$A:$AD,30,0)</f>
        <v>увел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607</v>
      </c>
      <c r="D42" s="8">
        <v>327</v>
      </c>
      <c r="E42" s="8">
        <v>417</v>
      </c>
      <c r="F42" s="8">
        <v>250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415</v>
      </c>
      <c r="J42" s="15">
        <f t="shared" si="8"/>
        <v>2</v>
      </c>
      <c r="K42" s="15">
        <f>VLOOKUP(A:A,[1]TDSheet!$A:$Q,17,0)</f>
        <v>50</v>
      </c>
      <c r="L42" s="15">
        <f>VLOOKUP(A:A,[1]TDSheet!$A:$R,18,0)</f>
        <v>120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9"/>
        <v>83.4</v>
      </c>
      <c r="T42" s="17">
        <v>240</v>
      </c>
      <c r="U42" s="18">
        <f t="shared" si="10"/>
        <v>7.9136690647482011</v>
      </c>
      <c r="V42" s="15">
        <f t="shared" si="11"/>
        <v>2.9976019184652278</v>
      </c>
      <c r="W42" s="15"/>
      <c r="X42" s="15"/>
      <c r="Y42" s="15">
        <f>VLOOKUP(A:A,[1]TDSheet!$A:$Z,26,0)</f>
        <v>126</v>
      </c>
      <c r="Z42" s="15">
        <f>VLOOKUP(A:A,[1]TDSheet!$A:$AA,27,0)</f>
        <v>100.8</v>
      </c>
      <c r="AA42" s="15">
        <f>VLOOKUP(A:A,[1]TDSheet!$A:$S,19,0)</f>
        <v>82.6</v>
      </c>
      <c r="AB42" s="15">
        <f>VLOOKUP(A:A,[3]TDSheet!$A:$D,4,0)</f>
        <v>112</v>
      </c>
      <c r="AC42" s="15" t="str">
        <f>VLOOKUP(A:A,[1]TDSheet!$A:$AC,29,0)</f>
        <v>костик</v>
      </c>
      <c r="AD42" s="15">
        <f>VLOOKUP(A:A,[1]TDSheet!$A:$AD,30,0)</f>
        <v>0</v>
      </c>
      <c r="AE42" s="15">
        <f t="shared" si="12"/>
        <v>21.599999999999998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53</v>
      </c>
      <c r="D43" s="8">
        <v>121</v>
      </c>
      <c r="E43" s="8">
        <v>83</v>
      </c>
      <c r="F43" s="8">
        <v>90</v>
      </c>
      <c r="G43" s="1">
        <f>VLOOKUP(A:A,[1]TDSheet!$A:$G,7,0)</f>
        <v>0.38</v>
      </c>
      <c r="H43" s="1">
        <f>VLOOKUP(A:A,[1]TDSheet!$A:$H,8,0)</f>
        <v>45</v>
      </c>
      <c r="I43" s="15">
        <f>VLOOKUP(A:A,[2]TDSheet!$A:$F,6,0)</f>
        <v>84</v>
      </c>
      <c r="J43" s="15">
        <f t="shared" si="8"/>
        <v>-1</v>
      </c>
      <c r="K43" s="15">
        <f>VLOOKUP(A:A,[1]TDSheet!$A:$Q,17,0)</f>
        <v>0</v>
      </c>
      <c r="L43" s="15">
        <f>VLOOKUP(A:A,[1]TDSheet!$A:$R,18,0)</f>
        <v>40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9"/>
        <v>16.600000000000001</v>
      </c>
      <c r="T43" s="17"/>
      <c r="U43" s="18">
        <f t="shared" si="10"/>
        <v>7.831325301204819</v>
      </c>
      <c r="V43" s="15">
        <f t="shared" si="11"/>
        <v>5.4216867469879517</v>
      </c>
      <c r="W43" s="15"/>
      <c r="X43" s="15"/>
      <c r="Y43" s="15">
        <f>VLOOKUP(A:A,[1]TDSheet!$A:$Z,26,0)</f>
        <v>19.399999999999999</v>
      </c>
      <c r="Z43" s="15">
        <f>VLOOKUP(A:A,[1]TDSheet!$A:$AA,27,0)</f>
        <v>20</v>
      </c>
      <c r="AA43" s="15">
        <f>VLOOKUP(A:A,[1]TDSheet!$A:$S,19,0)</f>
        <v>15.2</v>
      </c>
      <c r="AB43" s="15">
        <f>VLOOKUP(A:A,[3]TDSheet!$A:$D,4,0)</f>
        <v>7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107</v>
      </c>
      <c r="D44" s="8">
        <v>203</v>
      </c>
      <c r="E44" s="8">
        <v>125</v>
      </c>
      <c r="F44" s="8">
        <v>184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126</v>
      </c>
      <c r="J44" s="15">
        <f t="shared" si="8"/>
        <v>-1</v>
      </c>
      <c r="K44" s="15">
        <f>VLOOKUP(A:A,[1]TDSheet!$A:$Q,17,0)</f>
        <v>0</v>
      </c>
      <c r="L44" s="15">
        <f>VLOOKUP(A:A,[1]TDSheet!$A:$R,18,0)</f>
        <v>40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25</v>
      </c>
      <c r="T44" s="17"/>
      <c r="U44" s="18">
        <f t="shared" si="10"/>
        <v>8.9600000000000009</v>
      </c>
      <c r="V44" s="15">
        <f t="shared" si="11"/>
        <v>7.36</v>
      </c>
      <c r="W44" s="15"/>
      <c r="X44" s="15"/>
      <c r="Y44" s="15">
        <f>VLOOKUP(A:A,[1]TDSheet!$A:$Z,26,0)</f>
        <v>27.8</v>
      </c>
      <c r="Z44" s="15">
        <f>VLOOKUP(A:A,[1]TDSheet!$A:$AA,27,0)</f>
        <v>20.2</v>
      </c>
      <c r="AA44" s="15">
        <f>VLOOKUP(A:A,[1]TDSheet!$A:$S,19,0)</f>
        <v>29</v>
      </c>
      <c r="AB44" s="15">
        <f>VLOOKUP(A:A,[3]TDSheet!$A:$D,4,0)</f>
        <v>36</v>
      </c>
      <c r="AC44" s="15" t="str">
        <f>VLOOKUP(A:A,[1]TDSheet!$A:$AC,29,0)</f>
        <v>костик</v>
      </c>
      <c r="AD44" s="15" t="e">
        <f>VLOOKUP(A:A,[1]TDSheet!$A:$AD,30,0)</f>
        <v>#N/A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250</v>
      </c>
      <c r="D45" s="8">
        <v>203</v>
      </c>
      <c r="E45" s="8">
        <v>232</v>
      </c>
      <c r="F45" s="8">
        <v>219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235</v>
      </c>
      <c r="J45" s="15">
        <f t="shared" si="8"/>
        <v>-3</v>
      </c>
      <c r="K45" s="15">
        <f>VLOOKUP(A:A,[1]TDSheet!$A:$Q,17,0)</f>
        <v>0</v>
      </c>
      <c r="L45" s="15">
        <f>VLOOKUP(A:A,[1]TDSheet!$A:$R,18,0)</f>
        <v>80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9"/>
        <v>46.4</v>
      </c>
      <c r="T45" s="17">
        <v>120</v>
      </c>
      <c r="U45" s="18">
        <f t="shared" si="10"/>
        <v>9.0301724137931032</v>
      </c>
      <c r="V45" s="15">
        <f t="shared" si="11"/>
        <v>4.7198275862068968</v>
      </c>
      <c r="W45" s="15"/>
      <c r="X45" s="15"/>
      <c r="Y45" s="15">
        <f>VLOOKUP(A:A,[1]TDSheet!$A:$Z,26,0)</f>
        <v>64.400000000000006</v>
      </c>
      <c r="Z45" s="15">
        <f>VLOOKUP(A:A,[1]TDSheet!$A:$AA,27,0)</f>
        <v>52.8</v>
      </c>
      <c r="AA45" s="15">
        <f>VLOOKUP(A:A,[1]TDSheet!$A:$S,19,0)</f>
        <v>47.8</v>
      </c>
      <c r="AB45" s="15">
        <f>VLOOKUP(A:A,[3]TDSheet!$A:$D,4,0)</f>
        <v>48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2"/>
        <v>48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351</v>
      </c>
      <c r="D46" s="8">
        <v>1216</v>
      </c>
      <c r="E46" s="8">
        <v>542</v>
      </c>
      <c r="F46" s="8">
        <v>401</v>
      </c>
      <c r="G46" s="1">
        <f>VLOOKUP(A:A,[1]TDSheet!$A:$G,7,0)</f>
        <v>0.3</v>
      </c>
      <c r="H46" s="1">
        <f>VLOOKUP(A:A,[1]TDSheet!$A:$H,8,0)</f>
        <v>45</v>
      </c>
      <c r="I46" s="15">
        <f>VLOOKUP(A:A,[2]TDSheet!$A:$F,6,0)</f>
        <v>541</v>
      </c>
      <c r="J46" s="15">
        <f t="shared" si="8"/>
        <v>1</v>
      </c>
      <c r="K46" s="15">
        <f>VLOOKUP(A:A,[1]TDSheet!$A:$Q,17,0)</f>
        <v>240</v>
      </c>
      <c r="L46" s="15">
        <f>VLOOKUP(A:A,[1]TDSheet!$A:$R,18,0)</f>
        <v>120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9"/>
        <v>108.4</v>
      </c>
      <c r="T46" s="17">
        <v>240</v>
      </c>
      <c r="U46" s="18">
        <f t="shared" si="10"/>
        <v>9.2343173431734318</v>
      </c>
      <c r="V46" s="15">
        <f t="shared" si="11"/>
        <v>3.6992619926199262</v>
      </c>
      <c r="W46" s="15"/>
      <c r="X46" s="15"/>
      <c r="Y46" s="15">
        <f>VLOOKUP(A:A,[1]TDSheet!$A:$Z,26,0)</f>
        <v>101.4</v>
      </c>
      <c r="Z46" s="15">
        <f>VLOOKUP(A:A,[1]TDSheet!$A:$AA,27,0)</f>
        <v>96.6</v>
      </c>
      <c r="AA46" s="15">
        <f>VLOOKUP(A:A,[1]TDSheet!$A:$S,19,0)</f>
        <v>105.6</v>
      </c>
      <c r="AB46" s="15">
        <f>VLOOKUP(A:A,[3]TDSheet!$A:$D,4,0)</f>
        <v>111</v>
      </c>
      <c r="AC46" s="15">
        <f>VLOOKUP(A:A,[1]TDSheet!$A:$AC,29,0)</f>
        <v>0</v>
      </c>
      <c r="AD46" s="15" t="str">
        <f>VLOOKUP(A:A,[1]TDSheet!$A:$AD,30,0)</f>
        <v>кост</v>
      </c>
      <c r="AE46" s="15">
        <f t="shared" si="12"/>
        <v>72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1999</v>
      </c>
      <c r="D47" s="8">
        <v>6876</v>
      </c>
      <c r="E47" s="8">
        <v>2330</v>
      </c>
      <c r="F47" s="8">
        <v>2529</v>
      </c>
      <c r="G47" s="1">
        <f>VLOOKUP(A:A,[1]TDSheet!$A:$G,7,0)</f>
        <v>0.27</v>
      </c>
      <c r="H47" s="1">
        <f>VLOOKUP(A:A,[1]TDSheet!$A:$H,8,0)</f>
        <v>45</v>
      </c>
      <c r="I47" s="15">
        <f>VLOOKUP(A:A,[2]TDSheet!$A:$F,6,0)</f>
        <v>2307</v>
      </c>
      <c r="J47" s="15">
        <f t="shared" si="8"/>
        <v>23</v>
      </c>
      <c r="K47" s="15">
        <f>VLOOKUP(A:A,[1]TDSheet!$A:$Q,17,0)</f>
        <v>600</v>
      </c>
      <c r="L47" s="15">
        <f>VLOOKUP(A:A,[1]TDSheet!$A:$R,18,0)</f>
        <v>900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9"/>
        <v>466</v>
      </c>
      <c r="T47" s="17">
        <v>300</v>
      </c>
      <c r="U47" s="18">
        <f t="shared" si="10"/>
        <v>9.2896995708154506</v>
      </c>
      <c r="V47" s="15">
        <f t="shared" si="11"/>
        <v>5.4270386266094421</v>
      </c>
      <c r="W47" s="15"/>
      <c r="X47" s="15"/>
      <c r="Y47" s="15">
        <f>VLOOKUP(A:A,[1]TDSheet!$A:$Z,26,0)</f>
        <v>530.6</v>
      </c>
      <c r="Z47" s="15">
        <f>VLOOKUP(A:A,[1]TDSheet!$A:$AA,27,0)</f>
        <v>443.4</v>
      </c>
      <c r="AA47" s="15">
        <f>VLOOKUP(A:A,[1]TDSheet!$A:$S,19,0)</f>
        <v>500.2</v>
      </c>
      <c r="AB47" s="15">
        <f>VLOOKUP(A:A,[3]TDSheet!$A:$D,4,0)</f>
        <v>589</v>
      </c>
      <c r="AC47" s="15" t="str">
        <f>VLOOKUP(A:A,[1]TDSheet!$A:$AC,29,0)</f>
        <v>м-600</v>
      </c>
      <c r="AD47" s="15" t="e">
        <f>VLOOKUP(A:A,[1]TDSheet!$A:$AD,30,0)</f>
        <v>#N/A</v>
      </c>
      <c r="AE47" s="15">
        <f t="shared" si="12"/>
        <v>81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30</v>
      </c>
      <c r="D48" s="8">
        <v>541</v>
      </c>
      <c r="E48" s="8">
        <v>128</v>
      </c>
      <c r="F48" s="8">
        <v>355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130</v>
      </c>
      <c r="J48" s="15">
        <f t="shared" si="8"/>
        <v>-2</v>
      </c>
      <c r="K48" s="15">
        <f>VLOOKUP(A:A,[1]TDSheet!$A:$Q,17,0)</f>
        <v>0</v>
      </c>
      <c r="L48" s="15">
        <f>VLOOKUP(A:A,[1]TDSheet!$A:$R,18,0)</f>
        <v>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9"/>
        <v>25.6</v>
      </c>
      <c r="T48" s="17"/>
      <c r="U48" s="18">
        <f t="shared" si="10"/>
        <v>13.8671875</v>
      </c>
      <c r="V48" s="15">
        <f t="shared" si="11"/>
        <v>13.8671875</v>
      </c>
      <c r="W48" s="15"/>
      <c r="X48" s="15"/>
      <c r="Y48" s="15">
        <f>VLOOKUP(A:A,[1]TDSheet!$A:$Z,26,0)</f>
        <v>35.799999999999997</v>
      </c>
      <c r="Z48" s="15">
        <f>VLOOKUP(A:A,[1]TDSheet!$A:$AA,27,0)</f>
        <v>50.8</v>
      </c>
      <c r="AA48" s="15">
        <f>VLOOKUP(A:A,[1]TDSheet!$A:$S,19,0)</f>
        <v>34.6</v>
      </c>
      <c r="AB48" s="15">
        <f>VLOOKUP(A:A,[3]TDSheet!$A:$D,4,0)</f>
        <v>21</v>
      </c>
      <c r="AC48" s="15" t="str">
        <f>VLOOKUP(A:A,[1]TDSheet!$A:$AC,29,0)</f>
        <v>костик</v>
      </c>
      <c r="AD48" s="22" t="s">
        <v>118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9</v>
      </c>
      <c r="C49" s="8">
        <v>145.077</v>
      </c>
      <c r="D49" s="8">
        <v>335.47199999999998</v>
      </c>
      <c r="E49" s="8">
        <v>274.875</v>
      </c>
      <c r="F49" s="8">
        <v>199.33699999999999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265.39999999999998</v>
      </c>
      <c r="J49" s="15">
        <f t="shared" si="8"/>
        <v>9.4750000000000227</v>
      </c>
      <c r="K49" s="15">
        <f>VLOOKUP(A:A,[1]TDSheet!$A:$Q,17,0)</f>
        <v>120</v>
      </c>
      <c r="L49" s="15">
        <f>VLOOKUP(A:A,[1]TDSheet!$A:$R,18,0)</f>
        <v>80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9"/>
        <v>54.975000000000001</v>
      </c>
      <c r="T49" s="17">
        <v>90</v>
      </c>
      <c r="U49" s="18">
        <f t="shared" si="10"/>
        <v>8.9010823101409731</v>
      </c>
      <c r="V49" s="15">
        <f t="shared" si="11"/>
        <v>3.6259572532969528</v>
      </c>
      <c r="W49" s="15"/>
      <c r="X49" s="15"/>
      <c r="Y49" s="15">
        <f>VLOOKUP(A:A,[1]TDSheet!$A:$Z,26,0)</f>
        <v>48.476600000000005</v>
      </c>
      <c r="Z49" s="15">
        <f>VLOOKUP(A:A,[1]TDSheet!$A:$AA,27,0)</f>
        <v>45.111000000000004</v>
      </c>
      <c r="AA49" s="15">
        <f>VLOOKUP(A:A,[1]TDSheet!$A:$S,19,0)</f>
        <v>53.547799999999995</v>
      </c>
      <c r="AB49" s="15">
        <f>VLOOKUP(A:A,[3]TDSheet!$A:$D,4,0)</f>
        <v>60.552</v>
      </c>
      <c r="AC49" s="15" t="e">
        <f>VLOOKUP(A:A,[1]TDSheet!$A:$AC,29,0)</f>
        <v>#N/A</v>
      </c>
      <c r="AD49" s="15" t="e">
        <f>VLOOKUP(A:A,[1]TDSheet!$A:$AD,30,0)</f>
        <v>#N/A</v>
      </c>
      <c r="AE49" s="15">
        <f t="shared" si="12"/>
        <v>90</v>
      </c>
      <c r="AF49" s="15"/>
      <c r="AG49" s="15"/>
    </row>
    <row r="50" spans="1:33" s="1" customFormat="1" ht="11.1" customHeight="1" outlineLevel="1" x14ac:dyDescent="0.2">
      <c r="A50" s="7" t="s">
        <v>90</v>
      </c>
      <c r="B50" s="7" t="s">
        <v>9</v>
      </c>
      <c r="C50" s="8"/>
      <c r="D50" s="8">
        <v>227.827</v>
      </c>
      <c r="E50" s="8">
        <v>87.997</v>
      </c>
      <c r="F50" s="8">
        <v>66.599000000000004</v>
      </c>
      <c r="G50" s="1">
        <f>VLOOKUP(A:A,[1]TDSheet!$A:$G,7,0)</f>
        <v>0</v>
      </c>
      <c r="H50" s="1" t="e">
        <f>VLOOKUP(A:A,[1]TDSheet!$A:$H,8,0)</f>
        <v>#N/A</v>
      </c>
      <c r="I50" s="15">
        <f>VLOOKUP(A:A,[2]TDSheet!$A:$F,6,0)</f>
        <v>86.15</v>
      </c>
      <c r="J50" s="15">
        <f t="shared" si="8"/>
        <v>1.8469999999999942</v>
      </c>
      <c r="K50" s="15">
        <f>VLOOKUP(A:A,[1]TDSheet!$A:$Q,17,0)</f>
        <v>0</v>
      </c>
      <c r="L50" s="15">
        <f>VLOOKUP(A:A,[1]TDSheet!$A:$R,18,0)</f>
        <v>0</v>
      </c>
      <c r="M50" s="15">
        <f>VLOOKUP(A:A,[1]TDSheet!$A:$T,20,0)</f>
        <v>0</v>
      </c>
      <c r="N50" s="15"/>
      <c r="O50" s="15"/>
      <c r="P50" s="15"/>
      <c r="Q50" s="15"/>
      <c r="R50" s="15"/>
      <c r="S50" s="15">
        <f t="shared" si="9"/>
        <v>17.599399999999999</v>
      </c>
      <c r="T50" s="17"/>
      <c r="U50" s="18">
        <f t="shared" si="10"/>
        <v>3.7841630964691984</v>
      </c>
      <c r="V50" s="15">
        <f t="shared" si="11"/>
        <v>3.7841630964691984</v>
      </c>
      <c r="W50" s="15"/>
      <c r="X50" s="15"/>
      <c r="Y50" s="15">
        <f>VLOOKUP(A:A,[1]TDSheet!$A:$Z,26,0)</f>
        <v>0</v>
      </c>
      <c r="Z50" s="15">
        <f>VLOOKUP(A:A,[1]TDSheet!$A:$AA,27,0)</f>
        <v>0</v>
      </c>
      <c r="AA50" s="15">
        <f>VLOOKUP(A:A,[1]TDSheet!$A:$S,19,0)</f>
        <v>6.2229999999999999</v>
      </c>
      <c r="AB50" s="15">
        <f>VLOOKUP(A:A,[3]TDSheet!$A:$D,4,0)</f>
        <v>22.994</v>
      </c>
      <c r="AC50" s="21" t="str">
        <f>VLOOKUP(A:A,[1]TDSheet!$A:$AC,29,0)</f>
        <v>косяк ск</v>
      </c>
      <c r="AD50" s="15" t="e">
        <f>VLOOKUP(A:A,[1]TDSheet!$A:$AD,30,0)</f>
        <v>#N/A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228</v>
      </c>
      <c r="D51" s="8">
        <v>990</v>
      </c>
      <c r="E51" s="8">
        <v>510</v>
      </c>
      <c r="F51" s="8">
        <v>682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536</v>
      </c>
      <c r="J51" s="15">
        <f t="shared" si="8"/>
        <v>-26</v>
      </c>
      <c r="K51" s="15">
        <f>VLOOKUP(A:A,[1]TDSheet!$A:$Q,17,0)</f>
        <v>0</v>
      </c>
      <c r="L51" s="15">
        <f>VLOOKUP(A:A,[1]TDSheet!$A:$R,18,0)</f>
        <v>200</v>
      </c>
      <c r="M51" s="15">
        <f>VLOOKUP(A:A,[1]TDSheet!$A:$T,20,0)</f>
        <v>0</v>
      </c>
      <c r="N51" s="15"/>
      <c r="O51" s="15"/>
      <c r="P51" s="15"/>
      <c r="Q51" s="15"/>
      <c r="R51" s="15"/>
      <c r="S51" s="15">
        <f t="shared" si="9"/>
        <v>102</v>
      </c>
      <c r="T51" s="17"/>
      <c r="U51" s="18">
        <f t="shared" si="10"/>
        <v>8.6470588235294112</v>
      </c>
      <c r="V51" s="15">
        <f t="shared" si="11"/>
        <v>6.6862745098039218</v>
      </c>
      <c r="W51" s="15"/>
      <c r="X51" s="15"/>
      <c r="Y51" s="15">
        <f>VLOOKUP(A:A,[1]TDSheet!$A:$Z,26,0)</f>
        <v>108</v>
      </c>
      <c r="Z51" s="15">
        <f>VLOOKUP(A:A,[1]TDSheet!$A:$AA,27,0)</f>
        <v>115.2</v>
      </c>
      <c r="AA51" s="15">
        <f>VLOOKUP(A:A,[1]TDSheet!$A:$S,19,0)</f>
        <v>109</v>
      </c>
      <c r="AB51" s="15">
        <f>VLOOKUP(A:A,[3]TDSheet!$A:$D,4,0)</f>
        <v>94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5075</v>
      </c>
      <c r="D52" s="8">
        <v>9943</v>
      </c>
      <c r="E52" s="8">
        <v>6445</v>
      </c>
      <c r="F52" s="8">
        <v>8493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6516</v>
      </c>
      <c r="J52" s="15">
        <f t="shared" si="8"/>
        <v>-71</v>
      </c>
      <c r="K52" s="15">
        <f>VLOOKUP(A:A,[1]TDSheet!$A:$Q,17,0)</f>
        <v>1200</v>
      </c>
      <c r="L52" s="15">
        <f>VLOOKUP(A:A,[1]TDSheet!$A:$R,18,0)</f>
        <v>800</v>
      </c>
      <c r="M52" s="15">
        <f>VLOOKUP(A:A,[1]TDSheet!$A:$T,20,0)</f>
        <v>3600</v>
      </c>
      <c r="N52" s="15"/>
      <c r="O52" s="15"/>
      <c r="P52" s="15"/>
      <c r="Q52" s="15"/>
      <c r="R52" s="15"/>
      <c r="S52" s="15">
        <f t="shared" si="9"/>
        <v>1289</v>
      </c>
      <c r="T52" s="17"/>
      <c r="U52" s="18">
        <f t="shared" si="10"/>
        <v>10.933281613653996</v>
      </c>
      <c r="V52" s="15">
        <f t="shared" si="11"/>
        <v>6.5888285492629945</v>
      </c>
      <c r="W52" s="15"/>
      <c r="X52" s="15"/>
      <c r="Y52" s="15">
        <f>VLOOKUP(A:A,[1]TDSheet!$A:$Z,26,0)</f>
        <v>1509.8</v>
      </c>
      <c r="Z52" s="15">
        <f>VLOOKUP(A:A,[1]TDSheet!$A:$AA,27,0)</f>
        <v>1311.8</v>
      </c>
      <c r="AA52" s="15">
        <f>VLOOKUP(A:A,[1]TDSheet!$A:$S,19,0)</f>
        <v>1422.6</v>
      </c>
      <c r="AB52" s="15">
        <f>VLOOKUP(A:A,[3]TDSheet!$A:$D,4,0)</f>
        <v>2098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1416</v>
      </c>
      <c r="D53" s="8">
        <v>1428</v>
      </c>
      <c r="E53" s="8">
        <v>1475</v>
      </c>
      <c r="F53" s="8">
        <v>1355</v>
      </c>
      <c r="G53" s="1">
        <f>VLOOKUP(A:A,[1]TDSheet!$A:$G,7,0)</f>
        <v>0.4</v>
      </c>
      <c r="H53" s="1">
        <f>VLOOKUP(A:A,[1]TDSheet!$A:$H,8,0)</f>
        <v>60</v>
      </c>
      <c r="I53" s="15">
        <f>VLOOKUP(A:A,[2]TDSheet!$A:$F,6,0)</f>
        <v>1489</v>
      </c>
      <c r="J53" s="15">
        <f t="shared" si="8"/>
        <v>-14</v>
      </c>
      <c r="K53" s="15">
        <f>VLOOKUP(A:A,[1]TDSheet!$A:$Q,17,0)</f>
        <v>400</v>
      </c>
      <c r="L53" s="15">
        <f>VLOOKUP(A:A,[1]TDSheet!$A:$R,18,0)</f>
        <v>200</v>
      </c>
      <c r="M53" s="15">
        <f>VLOOKUP(A:A,[1]TDSheet!$A:$T,20,0)</f>
        <v>800</v>
      </c>
      <c r="N53" s="15"/>
      <c r="O53" s="15"/>
      <c r="P53" s="15"/>
      <c r="Q53" s="15"/>
      <c r="R53" s="15"/>
      <c r="S53" s="15">
        <f t="shared" si="9"/>
        <v>295</v>
      </c>
      <c r="T53" s="17">
        <v>200</v>
      </c>
      <c r="U53" s="18">
        <f t="shared" si="10"/>
        <v>10.016949152542374</v>
      </c>
      <c r="V53" s="15">
        <f t="shared" si="11"/>
        <v>4.593220338983051</v>
      </c>
      <c r="W53" s="15"/>
      <c r="X53" s="15"/>
      <c r="Y53" s="15">
        <f>VLOOKUP(A:A,[1]TDSheet!$A:$Z,26,0)</f>
        <v>310.2</v>
      </c>
      <c r="Z53" s="15">
        <f>VLOOKUP(A:A,[1]TDSheet!$A:$AA,27,0)</f>
        <v>318.8</v>
      </c>
      <c r="AA53" s="15">
        <f>VLOOKUP(A:A,[1]TDSheet!$A:$S,19,0)</f>
        <v>288.8</v>
      </c>
      <c r="AB53" s="15">
        <f>VLOOKUP(A:A,[3]TDSheet!$A:$D,4,0)</f>
        <v>514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80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2897</v>
      </c>
      <c r="D54" s="8">
        <v>7247</v>
      </c>
      <c r="E54" s="8">
        <v>5044</v>
      </c>
      <c r="F54" s="8">
        <v>5077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5048</v>
      </c>
      <c r="J54" s="15">
        <f t="shared" si="8"/>
        <v>-4</v>
      </c>
      <c r="K54" s="15">
        <f>VLOOKUP(A:A,[1]TDSheet!$A:$Q,17,0)</f>
        <v>1400</v>
      </c>
      <c r="L54" s="15">
        <f>VLOOKUP(A:A,[1]TDSheet!$A:$R,18,0)</f>
        <v>600</v>
      </c>
      <c r="M54" s="15">
        <f>VLOOKUP(A:A,[1]TDSheet!$A:$T,20,0)</f>
        <v>2400</v>
      </c>
      <c r="N54" s="15"/>
      <c r="O54" s="15"/>
      <c r="P54" s="15"/>
      <c r="Q54" s="15"/>
      <c r="R54" s="15"/>
      <c r="S54" s="15">
        <f t="shared" si="9"/>
        <v>1008.8</v>
      </c>
      <c r="T54" s="17">
        <v>1000</v>
      </c>
      <c r="U54" s="18">
        <f t="shared" si="10"/>
        <v>10.385606661379859</v>
      </c>
      <c r="V54" s="15">
        <f t="shared" si="11"/>
        <v>5.032712133227597</v>
      </c>
      <c r="W54" s="15"/>
      <c r="X54" s="15"/>
      <c r="Y54" s="15">
        <f>VLOOKUP(A:A,[1]TDSheet!$A:$Z,26,0)</f>
        <v>901.2</v>
      </c>
      <c r="Z54" s="15">
        <f>VLOOKUP(A:A,[1]TDSheet!$A:$AA,27,0)</f>
        <v>922.2</v>
      </c>
      <c r="AA54" s="15">
        <f>VLOOKUP(A:A,[1]TDSheet!$A:$S,19,0)</f>
        <v>983.4</v>
      </c>
      <c r="AB54" s="15">
        <f>VLOOKUP(A:A,[3]TDSheet!$A:$D,4,0)</f>
        <v>1369</v>
      </c>
      <c r="AC54" s="15" t="str">
        <f>VLOOKUP(A:A,[1]TDSheet!$A:$AC,29,0)</f>
        <v>м280</v>
      </c>
      <c r="AD54" s="15" t="e">
        <f>VLOOKUP(A:A,[1]TDSheet!$A:$AD,30,0)</f>
        <v>#N/A</v>
      </c>
      <c r="AE54" s="15">
        <f t="shared" si="12"/>
        <v>400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451</v>
      </c>
      <c r="D55" s="8">
        <v>1329</v>
      </c>
      <c r="E55" s="8">
        <v>880</v>
      </c>
      <c r="F55" s="8">
        <v>884</v>
      </c>
      <c r="G55" s="1">
        <f>VLOOKUP(A:A,[1]TDSheet!$A:$G,7,0)</f>
        <v>0.35</v>
      </c>
      <c r="H55" s="1">
        <f>VLOOKUP(A:A,[1]TDSheet!$A:$H,8,0)</f>
        <v>60</v>
      </c>
      <c r="I55" s="15">
        <f>VLOOKUP(A:A,[2]TDSheet!$A:$F,6,0)</f>
        <v>888</v>
      </c>
      <c r="J55" s="15">
        <f t="shared" si="8"/>
        <v>-8</v>
      </c>
      <c r="K55" s="15">
        <f>VLOOKUP(A:A,[1]TDSheet!$A:$Q,17,0)</f>
        <v>0</v>
      </c>
      <c r="L55" s="15">
        <f>VLOOKUP(A:A,[1]TDSheet!$A:$R,18,0)</f>
        <v>80</v>
      </c>
      <c r="M55" s="15">
        <f>VLOOKUP(A:A,[1]TDSheet!$A:$T,20,0)</f>
        <v>200</v>
      </c>
      <c r="N55" s="15"/>
      <c r="O55" s="15"/>
      <c r="P55" s="15"/>
      <c r="Q55" s="15"/>
      <c r="R55" s="15"/>
      <c r="S55" s="15">
        <f t="shared" si="9"/>
        <v>176</v>
      </c>
      <c r="T55" s="17">
        <v>400</v>
      </c>
      <c r="U55" s="18">
        <f t="shared" si="10"/>
        <v>8.8863636363636367</v>
      </c>
      <c r="V55" s="15">
        <f t="shared" si="11"/>
        <v>5.0227272727272725</v>
      </c>
      <c r="W55" s="15"/>
      <c r="X55" s="15"/>
      <c r="Y55" s="15">
        <f>VLOOKUP(A:A,[1]TDSheet!$A:$Z,26,0)</f>
        <v>170.8</v>
      </c>
      <c r="Z55" s="15">
        <f>VLOOKUP(A:A,[1]TDSheet!$A:$AA,27,0)</f>
        <v>179</v>
      </c>
      <c r="AA55" s="15">
        <f>VLOOKUP(A:A,[1]TDSheet!$A:$S,19,0)</f>
        <v>149.6</v>
      </c>
      <c r="AB55" s="15">
        <f>VLOOKUP(A:A,[3]TDSheet!$A:$D,4,0)</f>
        <v>231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2"/>
        <v>140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444</v>
      </c>
      <c r="D56" s="8">
        <v>535</v>
      </c>
      <c r="E56" s="8">
        <v>475</v>
      </c>
      <c r="F56" s="8">
        <v>159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480</v>
      </c>
      <c r="J56" s="15">
        <f t="shared" si="8"/>
        <v>-5</v>
      </c>
      <c r="K56" s="15">
        <f>VLOOKUP(A:A,[1]TDSheet!$A:$Q,17,0)</f>
        <v>320</v>
      </c>
      <c r="L56" s="15">
        <f>VLOOKUP(A:A,[1]TDSheet!$A:$R,18,0)</f>
        <v>160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9"/>
        <v>95</v>
      </c>
      <c r="T56" s="17">
        <v>120</v>
      </c>
      <c r="U56" s="18">
        <f t="shared" si="10"/>
        <v>7.9894736842105267</v>
      </c>
      <c r="V56" s="15">
        <f t="shared" si="11"/>
        <v>1.6736842105263159</v>
      </c>
      <c r="W56" s="15"/>
      <c r="X56" s="15"/>
      <c r="Y56" s="15">
        <f>VLOOKUP(A:A,[1]TDSheet!$A:$Z,26,0)</f>
        <v>104.8</v>
      </c>
      <c r="Z56" s="15">
        <f>VLOOKUP(A:A,[1]TDSheet!$A:$AA,27,0)</f>
        <v>83.2</v>
      </c>
      <c r="AA56" s="15">
        <f>VLOOKUP(A:A,[1]TDSheet!$A:$S,19,0)</f>
        <v>93.2</v>
      </c>
      <c r="AB56" s="15">
        <f>VLOOKUP(A:A,[3]TDSheet!$A:$D,4,0)</f>
        <v>100</v>
      </c>
      <c r="AC56" s="15" t="str">
        <f>VLOOKUP(A:A,[1]TDSheet!$A:$AC,29,0)</f>
        <v>м160</v>
      </c>
      <c r="AD56" s="15" t="e">
        <f>VLOOKUP(A:A,[1]TDSheet!$A:$AD,30,0)</f>
        <v>#N/A</v>
      </c>
      <c r="AE56" s="15">
        <f t="shared" si="12"/>
        <v>36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82</v>
      </c>
      <c r="D57" s="8">
        <v>673</v>
      </c>
      <c r="E57" s="8">
        <v>380</v>
      </c>
      <c r="F57" s="8">
        <v>200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391</v>
      </c>
      <c r="J57" s="15">
        <f t="shared" si="8"/>
        <v>-11</v>
      </c>
      <c r="K57" s="15">
        <f>VLOOKUP(A:A,[1]TDSheet!$A:$Q,17,0)</f>
        <v>160</v>
      </c>
      <c r="L57" s="15">
        <f>VLOOKUP(A:A,[1]TDSheet!$A:$R,18,0)</f>
        <v>140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9"/>
        <v>76</v>
      </c>
      <c r="T57" s="17">
        <v>110</v>
      </c>
      <c r="U57" s="18">
        <f t="shared" si="10"/>
        <v>8.026315789473685</v>
      </c>
      <c r="V57" s="15">
        <f t="shared" si="11"/>
        <v>2.6315789473684212</v>
      </c>
      <c r="W57" s="15"/>
      <c r="X57" s="15"/>
      <c r="Y57" s="15">
        <f>VLOOKUP(A:A,[1]TDSheet!$A:$Z,26,0)</f>
        <v>60.4</v>
      </c>
      <c r="Z57" s="15">
        <f>VLOOKUP(A:A,[1]TDSheet!$A:$AA,27,0)</f>
        <v>77</v>
      </c>
      <c r="AA57" s="15">
        <f>VLOOKUP(A:A,[1]TDSheet!$A:$S,19,0)</f>
        <v>71.400000000000006</v>
      </c>
      <c r="AB57" s="15">
        <f>VLOOKUP(A:A,[3]TDSheet!$A:$D,4,0)</f>
        <v>87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11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462</v>
      </c>
      <c r="D58" s="8">
        <v>2511</v>
      </c>
      <c r="E58" s="8">
        <v>929</v>
      </c>
      <c r="F58" s="8">
        <v>773</v>
      </c>
      <c r="G58" s="1">
        <f>VLOOKUP(A:A,[1]TDSheet!$A:$G,7,0)</f>
        <v>0.1</v>
      </c>
      <c r="H58" s="1">
        <f>VLOOKUP(A:A,[1]TDSheet!$A:$H,8,0)</f>
        <v>60</v>
      </c>
      <c r="I58" s="15">
        <f>VLOOKUP(A:A,[2]TDSheet!$A:$F,6,0)</f>
        <v>951</v>
      </c>
      <c r="J58" s="15">
        <f t="shared" si="8"/>
        <v>-22</v>
      </c>
      <c r="K58" s="15">
        <f>VLOOKUP(A:A,[1]TDSheet!$A:$Q,17,0)</f>
        <v>420</v>
      </c>
      <c r="L58" s="15">
        <f>VLOOKUP(A:A,[1]TDSheet!$A:$R,18,0)</f>
        <v>280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9"/>
        <v>185.8</v>
      </c>
      <c r="T58" s="17">
        <v>140</v>
      </c>
      <c r="U58" s="18">
        <f t="shared" si="10"/>
        <v>8.6813778256189451</v>
      </c>
      <c r="V58" s="15">
        <f t="shared" si="11"/>
        <v>4.1603875134553281</v>
      </c>
      <c r="W58" s="15"/>
      <c r="X58" s="15"/>
      <c r="Y58" s="15">
        <f>VLOOKUP(A:A,[1]TDSheet!$A:$Z,26,0)</f>
        <v>156.6</v>
      </c>
      <c r="Z58" s="15">
        <f>VLOOKUP(A:A,[1]TDSheet!$A:$AA,27,0)</f>
        <v>177.8</v>
      </c>
      <c r="AA58" s="15">
        <f>VLOOKUP(A:A,[1]TDSheet!$A:$S,19,0)</f>
        <v>199.6</v>
      </c>
      <c r="AB58" s="15">
        <f>VLOOKUP(A:A,[3]TDSheet!$A:$D,4,0)</f>
        <v>189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2"/>
        <v>14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510</v>
      </c>
      <c r="D59" s="8">
        <v>1192</v>
      </c>
      <c r="E59" s="8">
        <v>801</v>
      </c>
      <c r="F59" s="8">
        <v>330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820</v>
      </c>
      <c r="J59" s="15">
        <f t="shared" si="8"/>
        <v>-19</v>
      </c>
      <c r="K59" s="15">
        <f>VLOOKUP(A:A,[1]TDSheet!$A:$Q,17,0)</f>
        <v>560</v>
      </c>
      <c r="L59" s="15">
        <f>VLOOKUP(A:A,[1]TDSheet!$A:$R,18,0)</f>
        <v>140</v>
      </c>
      <c r="M59" s="15">
        <f>VLOOKUP(A:A,[1]TDSheet!$A:$T,20,0)</f>
        <v>0</v>
      </c>
      <c r="N59" s="15"/>
      <c r="O59" s="15"/>
      <c r="P59" s="15"/>
      <c r="Q59" s="15"/>
      <c r="R59" s="15"/>
      <c r="S59" s="15">
        <f t="shared" si="9"/>
        <v>160.19999999999999</v>
      </c>
      <c r="T59" s="17">
        <v>420</v>
      </c>
      <c r="U59" s="18">
        <f t="shared" si="10"/>
        <v>9.0511860174781535</v>
      </c>
      <c r="V59" s="15">
        <f t="shared" si="11"/>
        <v>2.0599250936329589</v>
      </c>
      <c r="W59" s="15"/>
      <c r="X59" s="15"/>
      <c r="Y59" s="15">
        <f>VLOOKUP(A:A,[1]TDSheet!$A:$Z,26,0)</f>
        <v>131.4</v>
      </c>
      <c r="Z59" s="15">
        <f>VLOOKUP(A:A,[1]TDSheet!$A:$AA,27,0)</f>
        <v>132</v>
      </c>
      <c r="AA59" s="15">
        <f>VLOOKUP(A:A,[1]TDSheet!$A:$S,19,0)</f>
        <v>145.80000000000001</v>
      </c>
      <c r="AB59" s="15">
        <f>VLOOKUP(A:A,[3]TDSheet!$A:$D,4,0)</f>
        <v>187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42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340</v>
      </c>
      <c r="D60" s="8">
        <v>194</v>
      </c>
      <c r="E60" s="8">
        <v>284</v>
      </c>
      <c r="F60" s="8">
        <v>37</v>
      </c>
      <c r="G60" s="1">
        <f>VLOOKUP(A:A,[1]TDSheet!$A:$G,7,0)</f>
        <v>0.4</v>
      </c>
      <c r="H60" s="1">
        <f>VLOOKUP(A:A,[1]TDSheet!$A:$H,8,0)</f>
        <v>30</v>
      </c>
      <c r="I60" s="15">
        <f>VLOOKUP(A:A,[2]TDSheet!$A:$F,6,0)</f>
        <v>285</v>
      </c>
      <c r="J60" s="15">
        <f t="shared" si="8"/>
        <v>-1</v>
      </c>
      <c r="K60" s="15">
        <f>VLOOKUP(A:A,[1]TDSheet!$A:$Q,17,0)</f>
        <v>300</v>
      </c>
      <c r="L60" s="15">
        <f>VLOOKUP(A:A,[1]TDSheet!$A:$R,18,0)</f>
        <v>90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9"/>
        <v>56.8</v>
      </c>
      <c r="T60" s="17"/>
      <c r="U60" s="18">
        <f t="shared" si="10"/>
        <v>7.517605633802817</v>
      </c>
      <c r="V60" s="15">
        <f t="shared" si="11"/>
        <v>0.65140845070422537</v>
      </c>
      <c r="W60" s="15"/>
      <c r="X60" s="15"/>
      <c r="Y60" s="15">
        <f>VLOOKUP(A:A,[1]TDSheet!$A:$Z,26,0)</f>
        <v>62</v>
      </c>
      <c r="Z60" s="15">
        <f>VLOOKUP(A:A,[1]TDSheet!$A:$AA,27,0)</f>
        <v>22.2</v>
      </c>
      <c r="AA60" s="15">
        <f>VLOOKUP(A:A,[1]TDSheet!$A:$S,19,0)</f>
        <v>58.8</v>
      </c>
      <c r="AB60" s="15">
        <f>VLOOKUP(A:A,[3]TDSheet!$A:$D,4,0)</f>
        <v>43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372.36</v>
      </c>
      <c r="D61" s="8">
        <v>514.69600000000003</v>
      </c>
      <c r="E61" s="8">
        <v>437.74400000000003</v>
      </c>
      <c r="F61" s="8">
        <v>351.17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451.5</v>
      </c>
      <c r="J61" s="15">
        <f t="shared" si="8"/>
        <v>-13.755999999999972</v>
      </c>
      <c r="K61" s="15">
        <f>VLOOKUP(A:A,[1]TDSheet!$A:$Q,17,0)</f>
        <v>200</v>
      </c>
      <c r="L61" s="15">
        <f>VLOOKUP(A:A,[1]TDSheet!$A:$R,18,0)</f>
        <v>150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87.5488</v>
      </c>
      <c r="T61" s="17">
        <v>100</v>
      </c>
      <c r="U61" s="18">
        <f t="shared" si="10"/>
        <v>9.1511248583647067</v>
      </c>
      <c r="V61" s="15">
        <f t="shared" si="11"/>
        <v>4.0111343616360253</v>
      </c>
      <c r="W61" s="15"/>
      <c r="X61" s="15"/>
      <c r="Y61" s="15">
        <f>VLOOKUP(A:A,[1]TDSheet!$A:$Z,26,0)</f>
        <v>91.36760000000001</v>
      </c>
      <c r="Z61" s="15">
        <f>VLOOKUP(A:A,[1]TDSheet!$A:$AA,27,0)</f>
        <v>77.908000000000001</v>
      </c>
      <c r="AA61" s="15">
        <f>VLOOKUP(A:A,[1]TDSheet!$A:$S,19,0)</f>
        <v>85.175600000000003</v>
      </c>
      <c r="AB61" s="15">
        <f>VLOOKUP(A:A,[3]TDSheet!$A:$D,4,0)</f>
        <v>109.56399999999999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100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817</v>
      </c>
      <c r="D62" s="8">
        <v>103</v>
      </c>
      <c r="E62" s="8">
        <v>391</v>
      </c>
      <c r="F62" s="8">
        <v>431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400</v>
      </c>
      <c r="J62" s="15">
        <f t="shared" si="8"/>
        <v>-9</v>
      </c>
      <c r="K62" s="15">
        <f>VLOOKUP(A:A,[1]TDSheet!$A:$Q,17,0)</f>
        <v>0</v>
      </c>
      <c r="L62" s="15">
        <f>VLOOKUP(A:A,[1]TDSheet!$A:$R,18,0)</f>
        <v>120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78.2</v>
      </c>
      <c r="T62" s="17">
        <v>120</v>
      </c>
      <c r="U62" s="18">
        <f t="shared" si="10"/>
        <v>8.5805626598465476</v>
      </c>
      <c r="V62" s="15">
        <f t="shared" si="11"/>
        <v>5.5115089514066495</v>
      </c>
      <c r="W62" s="15"/>
      <c r="X62" s="15"/>
      <c r="Y62" s="15">
        <f>VLOOKUP(A:A,[1]TDSheet!$A:$Z,26,0)</f>
        <v>145.80000000000001</v>
      </c>
      <c r="Z62" s="15">
        <f>VLOOKUP(A:A,[1]TDSheet!$A:$AA,27,0)</f>
        <v>83.8</v>
      </c>
      <c r="AA62" s="15">
        <f>VLOOKUP(A:A,[1]TDSheet!$A:$S,19,0)</f>
        <v>81.599999999999994</v>
      </c>
      <c r="AB62" s="15">
        <f>VLOOKUP(A:A,[3]TDSheet!$A:$D,4,0)</f>
        <v>68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2"/>
        <v>33.6</v>
      </c>
      <c r="AF62" s="15"/>
      <c r="AG62" s="15"/>
    </row>
    <row r="63" spans="1:33" s="1" customFormat="1" ht="11.1" customHeight="1" outlineLevel="1" x14ac:dyDescent="0.2">
      <c r="A63" s="7" t="s">
        <v>64</v>
      </c>
      <c r="B63" s="7" t="s">
        <v>9</v>
      </c>
      <c r="C63" s="8">
        <v>41.694000000000003</v>
      </c>
      <c r="D63" s="8">
        <v>56.665999999999997</v>
      </c>
      <c r="E63" s="8">
        <v>49.655000000000001</v>
      </c>
      <c r="F63" s="8">
        <v>47.637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47</v>
      </c>
      <c r="J63" s="15">
        <f t="shared" si="8"/>
        <v>2.6550000000000011</v>
      </c>
      <c r="K63" s="15">
        <f>VLOOKUP(A:A,[1]TDSheet!$A:$Q,17,0)</f>
        <v>20</v>
      </c>
      <c r="L63" s="15">
        <f>VLOOKUP(A:A,[1]TDSheet!$A:$R,18,0)</f>
        <v>20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9"/>
        <v>9.9310000000000009</v>
      </c>
      <c r="T63" s="17"/>
      <c r="U63" s="18">
        <f t="shared" si="10"/>
        <v>8.8245896687141272</v>
      </c>
      <c r="V63" s="15">
        <f t="shared" si="11"/>
        <v>4.7967979055482823</v>
      </c>
      <c r="W63" s="15"/>
      <c r="X63" s="15"/>
      <c r="Y63" s="15">
        <f>VLOOKUP(A:A,[1]TDSheet!$A:$Z,26,0)</f>
        <v>11.330200000000001</v>
      </c>
      <c r="Z63" s="15">
        <f>VLOOKUP(A:A,[1]TDSheet!$A:$AA,27,0)</f>
        <v>10.641200000000001</v>
      </c>
      <c r="AA63" s="15">
        <f>VLOOKUP(A:A,[1]TDSheet!$A:$S,19,0)</f>
        <v>11.215</v>
      </c>
      <c r="AB63" s="15">
        <f>VLOOKUP(A:A,[3]TDSheet!$A:$D,4,0)</f>
        <v>2.1110000000000002</v>
      </c>
      <c r="AC63" s="15" t="str">
        <f>VLOOKUP(A:A,[1]TDSheet!$A:$AC,29,0)</f>
        <v>магаз</v>
      </c>
      <c r="AD63" s="22" t="s">
        <v>118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225</v>
      </c>
      <c r="D64" s="8">
        <v>68</v>
      </c>
      <c r="E64" s="8">
        <v>156</v>
      </c>
      <c r="F64" s="8">
        <v>91</v>
      </c>
      <c r="G64" s="1">
        <f>VLOOKUP(A:A,[1]TDSheet!$A:$G,7,0)</f>
        <v>0.45</v>
      </c>
      <c r="H64" s="1">
        <f>VLOOKUP(A:A,[1]TDSheet!$A:$H,8,0)</f>
        <v>60</v>
      </c>
      <c r="I64" s="15">
        <f>VLOOKUP(A:A,[2]TDSheet!$A:$F,6,0)</f>
        <v>157</v>
      </c>
      <c r="J64" s="15">
        <f t="shared" si="8"/>
        <v>-1</v>
      </c>
      <c r="K64" s="15">
        <f>VLOOKUP(A:A,[1]TDSheet!$A:$Q,17,0)</f>
        <v>40</v>
      </c>
      <c r="L64" s="15">
        <f>VLOOKUP(A:A,[1]TDSheet!$A:$R,18,0)</f>
        <v>40</v>
      </c>
      <c r="M64" s="15">
        <f>VLOOKUP(A:A,[1]TDSheet!$A:$T,20,0)</f>
        <v>0</v>
      </c>
      <c r="N64" s="15"/>
      <c r="O64" s="15"/>
      <c r="P64" s="15"/>
      <c r="Q64" s="15"/>
      <c r="R64" s="15"/>
      <c r="S64" s="15">
        <f t="shared" si="9"/>
        <v>31.2</v>
      </c>
      <c r="T64" s="17"/>
      <c r="U64" s="18">
        <f t="shared" si="10"/>
        <v>5.4807692307692308</v>
      </c>
      <c r="V64" s="15">
        <f t="shared" si="11"/>
        <v>2.9166666666666665</v>
      </c>
      <c r="W64" s="15"/>
      <c r="X64" s="15"/>
      <c r="Y64" s="15">
        <f>VLOOKUP(A:A,[1]TDSheet!$A:$Z,26,0)</f>
        <v>43.4</v>
      </c>
      <c r="Z64" s="15">
        <f>VLOOKUP(A:A,[1]TDSheet!$A:$AA,27,0)</f>
        <v>27.4</v>
      </c>
      <c r="AA64" s="15">
        <f>VLOOKUP(A:A,[1]TDSheet!$A:$S,19,0)</f>
        <v>33.6</v>
      </c>
      <c r="AB64" s="15">
        <f>VLOOKUP(A:A,[3]TDSheet!$A:$D,4,0)</f>
        <v>11</v>
      </c>
      <c r="AC64" s="15" t="str">
        <f>VLOOKUP(A:A,[1]TDSheet!$A:$AC,29,0)</f>
        <v>магаз</v>
      </c>
      <c r="AD64" s="22" t="s">
        <v>118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224</v>
      </c>
      <c r="D65" s="8">
        <v>42</v>
      </c>
      <c r="E65" s="8">
        <v>166</v>
      </c>
      <c r="F65" s="8">
        <v>99</v>
      </c>
      <c r="G65" s="1">
        <f>VLOOKUP(A:A,[1]TDSheet!$A:$G,7,0)</f>
        <v>0.45</v>
      </c>
      <c r="H65" s="1">
        <f>VLOOKUP(A:A,[1]TDSheet!$A:$H,8,0)</f>
        <v>60</v>
      </c>
      <c r="I65" s="15">
        <f>VLOOKUP(A:A,[2]TDSheet!$A:$F,6,0)</f>
        <v>167</v>
      </c>
      <c r="J65" s="15">
        <f t="shared" si="8"/>
        <v>-1</v>
      </c>
      <c r="K65" s="15">
        <f>VLOOKUP(A:A,[1]TDSheet!$A:$Q,17,0)</f>
        <v>80</v>
      </c>
      <c r="L65" s="15">
        <f>VLOOKUP(A:A,[1]TDSheet!$A:$R,18,0)</f>
        <v>40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9"/>
        <v>33.200000000000003</v>
      </c>
      <c r="T65" s="17"/>
      <c r="U65" s="18">
        <f t="shared" si="10"/>
        <v>6.5963855421686741</v>
      </c>
      <c r="V65" s="15">
        <f t="shared" si="11"/>
        <v>2.9819277108433733</v>
      </c>
      <c r="W65" s="15"/>
      <c r="X65" s="15"/>
      <c r="Y65" s="15">
        <f>VLOOKUP(A:A,[1]TDSheet!$A:$Z,26,0)</f>
        <v>43.4</v>
      </c>
      <c r="Z65" s="15">
        <f>VLOOKUP(A:A,[1]TDSheet!$A:$AA,27,0)</f>
        <v>25.8</v>
      </c>
      <c r="AA65" s="15">
        <f>VLOOKUP(A:A,[1]TDSheet!$A:$S,19,0)</f>
        <v>35.6</v>
      </c>
      <c r="AB65" s="15">
        <f>VLOOKUP(A:A,[3]TDSheet!$A:$D,4,0)</f>
        <v>16</v>
      </c>
      <c r="AC65" s="15" t="str">
        <f>VLOOKUP(A:A,[1]TDSheet!$A:$AC,29,0)</f>
        <v>магаз</v>
      </c>
      <c r="AD65" s="22" t="s">
        <v>118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112</v>
      </c>
      <c r="D66" s="8">
        <v>49</v>
      </c>
      <c r="E66" s="8">
        <v>63</v>
      </c>
      <c r="F66" s="8">
        <v>90</v>
      </c>
      <c r="G66" s="1">
        <f>VLOOKUP(A:A,[1]TDSheet!$A:$G,7,0)</f>
        <v>0.45</v>
      </c>
      <c r="H66" s="1">
        <f>VLOOKUP(A:A,[1]TDSheet!$A:$H,8,0)</f>
        <v>60</v>
      </c>
      <c r="I66" s="15">
        <f>VLOOKUP(A:A,[2]TDSheet!$A:$F,6,0)</f>
        <v>63</v>
      </c>
      <c r="J66" s="15">
        <f t="shared" si="8"/>
        <v>0</v>
      </c>
      <c r="K66" s="15">
        <f>VLOOKUP(A:A,[1]TDSheet!$A:$Q,17,0)</f>
        <v>40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9"/>
        <v>12.6</v>
      </c>
      <c r="T66" s="17"/>
      <c r="U66" s="18">
        <f t="shared" si="10"/>
        <v>10.317460317460318</v>
      </c>
      <c r="V66" s="15">
        <f t="shared" si="11"/>
        <v>7.1428571428571432</v>
      </c>
      <c r="W66" s="15"/>
      <c r="X66" s="15"/>
      <c r="Y66" s="15">
        <f>VLOOKUP(A:A,[1]TDSheet!$A:$Z,26,0)</f>
        <v>21.2</v>
      </c>
      <c r="Z66" s="15">
        <f>VLOOKUP(A:A,[1]TDSheet!$A:$AA,27,0)</f>
        <v>13.2</v>
      </c>
      <c r="AA66" s="15">
        <f>VLOOKUP(A:A,[1]TDSheet!$A:$S,19,0)</f>
        <v>18.8</v>
      </c>
      <c r="AB66" s="15">
        <f>VLOOKUP(A:A,[3]TDSheet!$A:$D,4,0)</f>
        <v>6</v>
      </c>
      <c r="AC66" s="15" t="str">
        <f>VLOOKUP(A:A,[1]TDSheet!$A:$AC,29,0)</f>
        <v>невыв</v>
      </c>
      <c r="AD66" s="15" t="str">
        <f>VLOOKUP(A:A,[1]TDSheet!$A:$AD,30,0)</f>
        <v>костик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68</v>
      </c>
      <c r="B67" s="7" t="s">
        <v>9</v>
      </c>
      <c r="C67" s="8">
        <v>122.215</v>
      </c>
      <c r="D67" s="8">
        <v>219.852</v>
      </c>
      <c r="E67" s="8">
        <v>220.202</v>
      </c>
      <c r="F67" s="8">
        <v>112.60299999999999</v>
      </c>
      <c r="G67" s="1">
        <f>VLOOKUP(A:A,[1]TDSheet!$A:$G,7,0)</f>
        <v>1</v>
      </c>
      <c r="H67" s="1">
        <f>VLOOKUP(A:A,[1]TDSheet!$A:$H,8,0)</f>
        <v>45</v>
      </c>
      <c r="I67" s="15">
        <f>VLOOKUP(A:A,[2]TDSheet!$A:$F,6,0)</f>
        <v>220</v>
      </c>
      <c r="J67" s="15">
        <f t="shared" si="8"/>
        <v>0.20199999999999818</v>
      </c>
      <c r="K67" s="15">
        <f>VLOOKUP(A:A,[1]TDSheet!$A:$Q,17,0)</f>
        <v>100</v>
      </c>
      <c r="L67" s="15">
        <f>VLOOKUP(A:A,[1]TDSheet!$A:$R,18,0)</f>
        <v>90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9"/>
        <v>44.040399999999998</v>
      </c>
      <c r="T67" s="17">
        <v>90</v>
      </c>
      <c r="U67" s="18">
        <f t="shared" si="10"/>
        <v>8.9146102215238745</v>
      </c>
      <c r="V67" s="15">
        <f t="shared" si="11"/>
        <v>2.5568114731019698</v>
      </c>
      <c r="W67" s="15"/>
      <c r="X67" s="15"/>
      <c r="Y67" s="15">
        <f>VLOOKUP(A:A,[1]TDSheet!$A:$Z,26,0)</f>
        <v>36.866799999999998</v>
      </c>
      <c r="Z67" s="15">
        <f>VLOOKUP(A:A,[1]TDSheet!$A:$AA,27,0)</f>
        <v>37.6126</v>
      </c>
      <c r="AA67" s="15">
        <f>VLOOKUP(A:A,[1]TDSheet!$A:$S,19,0)</f>
        <v>42.8444</v>
      </c>
      <c r="AB67" s="15">
        <f>VLOOKUP(A:A,[3]TDSheet!$A:$D,4,0)</f>
        <v>27.89</v>
      </c>
      <c r="AC67" s="15" t="str">
        <f>VLOOKUP(A:A,[1]TDSheet!$A:$AC,29,0)</f>
        <v>к</v>
      </c>
      <c r="AD67" s="15" t="e">
        <f>VLOOKUP(A:A,[1]TDSheet!$A:$AD,30,0)</f>
        <v>#N/A</v>
      </c>
      <c r="AE67" s="15">
        <f t="shared" si="12"/>
        <v>90</v>
      </c>
      <c r="AF67" s="15"/>
      <c r="AG67" s="15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1089</v>
      </c>
      <c r="D68" s="8">
        <v>222</v>
      </c>
      <c r="E68" s="8">
        <v>570</v>
      </c>
      <c r="F68" s="8">
        <v>731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582</v>
      </c>
      <c r="J68" s="15">
        <f t="shared" si="8"/>
        <v>-12</v>
      </c>
      <c r="K68" s="15">
        <f>VLOOKUP(A:A,[1]TDSheet!$A:$Q,17,0)</f>
        <v>0</v>
      </c>
      <c r="L68" s="15">
        <f>VLOOKUP(A:A,[1]TDSheet!$A:$R,18,0)</f>
        <v>120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114</v>
      </c>
      <c r="T68" s="17">
        <v>600</v>
      </c>
      <c r="U68" s="18">
        <f t="shared" si="10"/>
        <v>12.728070175438596</v>
      </c>
      <c r="V68" s="15">
        <f t="shared" si="11"/>
        <v>6.4122807017543861</v>
      </c>
      <c r="W68" s="15"/>
      <c r="X68" s="15"/>
      <c r="Y68" s="15">
        <f>VLOOKUP(A:A,[1]TDSheet!$A:$Z,26,0)</f>
        <v>191.2</v>
      </c>
      <c r="Z68" s="15">
        <f>VLOOKUP(A:A,[1]TDSheet!$A:$AA,27,0)</f>
        <v>175.8</v>
      </c>
      <c r="AA68" s="15">
        <f>VLOOKUP(A:A,[1]TDSheet!$A:$S,19,0)</f>
        <v>120</v>
      </c>
      <c r="AB68" s="15">
        <f>VLOOKUP(A:A,[3]TDSheet!$A:$D,4,0)</f>
        <v>88</v>
      </c>
      <c r="AC68" s="21" t="str">
        <f>VLOOKUP(A:A,[1]TDSheet!$A:$AC,29,0)</f>
        <v>костик</v>
      </c>
      <c r="AD68" s="15" t="e">
        <f>VLOOKUP(A:A,[1]TDSheet!$A:$AD,30,0)</f>
        <v>#N/A</v>
      </c>
      <c r="AE68" s="15">
        <f t="shared" si="12"/>
        <v>210</v>
      </c>
      <c r="AF68" s="15"/>
      <c r="AG68" s="15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14</v>
      </c>
      <c r="D69" s="8">
        <v>116</v>
      </c>
      <c r="E69" s="8">
        <v>94</v>
      </c>
      <c r="F69" s="8">
        <v>16</v>
      </c>
      <c r="G69" s="1">
        <f>VLOOKUP(A:A,[1]TDSheet!$A:$G,7,0)</f>
        <v>0.8</v>
      </c>
      <c r="H69" s="1">
        <f>VLOOKUP(A:A,[1]TDSheet!$A:$H,8,0)</f>
        <v>60</v>
      </c>
      <c r="I69" s="15">
        <f>VLOOKUP(A:A,[2]TDSheet!$A:$F,6,0)</f>
        <v>96</v>
      </c>
      <c r="J69" s="15">
        <f t="shared" si="8"/>
        <v>-2</v>
      </c>
      <c r="K69" s="15">
        <f>VLOOKUP(A:A,[1]TDSheet!$A:$Q,17,0)</f>
        <v>40</v>
      </c>
      <c r="L69" s="15">
        <f>VLOOKUP(A:A,[1]TDSheet!$A:$R,18,0)</f>
        <v>40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9"/>
        <v>18.8</v>
      </c>
      <c r="T69" s="17">
        <v>40</v>
      </c>
      <c r="U69" s="18">
        <f t="shared" si="10"/>
        <v>7.2340425531914887</v>
      </c>
      <c r="V69" s="15">
        <f t="shared" si="11"/>
        <v>0.85106382978723405</v>
      </c>
      <c r="W69" s="15"/>
      <c r="X69" s="15"/>
      <c r="Y69" s="15">
        <f>VLOOKUP(A:A,[1]TDSheet!$A:$Z,26,0)</f>
        <v>9.1999999999999993</v>
      </c>
      <c r="Z69" s="15">
        <f>VLOOKUP(A:A,[1]TDSheet!$A:$AA,27,0)</f>
        <v>11.2</v>
      </c>
      <c r="AA69" s="15">
        <f>VLOOKUP(A:A,[1]TDSheet!$A:$S,19,0)</f>
        <v>17.600000000000001</v>
      </c>
      <c r="AB69" s="15">
        <f>VLOOKUP(A:A,[3]TDSheet!$A:$D,4,0)</f>
        <v>20</v>
      </c>
      <c r="AC69" s="15" t="str">
        <f>VLOOKUP(A:A,[1]TDSheet!$A:$AC,29,0)</f>
        <v>магаз</v>
      </c>
      <c r="AD69" s="15" t="str">
        <f>VLOOKUP(A:A,[1]TDSheet!$A:$AD,30,0)</f>
        <v>костик</v>
      </c>
      <c r="AE69" s="15">
        <f t="shared" si="12"/>
        <v>32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84</v>
      </c>
      <c r="D70" s="8">
        <v>182</v>
      </c>
      <c r="E70" s="8">
        <v>86</v>
      </c>
      <c r="F70" s="8">
        <v>179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87</v>
      </c>
      <c r="J70" s="15">
        <f t="shared" si="8"/>
        <v>-1</v>
      </c>
      <c r="K70" s="15">
        <f>VLOOKUP(A:A,[1]TDSheet!$A:$Q,17,0)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9"/>
        <v>17.2</v>
      </c>
      <c r="T70" s="17"/>
      <c r="U70" s="18">
        <f t="shared" si="10"/>
        <v>10.406976744186046</v>
      </c>
      <c r="V70" s="15">
        <f t="shared" si="11"/>
        <v>10.406976744186046</v>
      </c>
      <c r="W70" s="15"/>
      <c r="X70" s="15"/>
      <c r="Y70" s="15">
        <f>VLOOKUP(A:A,[1]TDSheet!$A:$Z,26,0)</f>
        <v>12.2</v>
      </c>
      <c r="Z70" s="15">
        <f>VLOOKUP(A:A,[1]TDSheet!$A:$AA,27,0)</f>
        <v>27.8</v>
      </c>
      <c r="AA70" s="15">
        <f>VLOOKUP(A:A,[1]TDSheet!$A:$S,19,0)</f>
        <v>15.2</v>
      </c>
      <c r="AB70" s="15">
        <f>VLOOKUP(A:A,[3]TDSheet!$A:$D,4,0)</f>
        <v>7</v>
      </c>
      <c r="AC70" s="15" t="e">
        <f>VLOOKUP(A:A,[1]TDSheet!$A:$AC,29,0)</f>
        <v>#N/A</v>
      </c>
      <c r="AD70" s="15" t="str">
        <f>VLOOKUP(A:A,[1]TDSheet!$A:$AD,30,0)</f>
        <v>костик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53.421999999999997</v>
      </c>
      <c r="D71" s="8">
        <v>47.143000000000001</v>
      </c>
      <c r="E71" s="8">
        <v>78.411000000000001</v>
      </c>
      <c r="F71" s="8">
        <v>18.994</v>
      </c>
      <c r="G71" s="1">
        <f>VLOOKUP(A:A,[1]TDSheet!$A:$G,7,0)</f>
        <v>1</v>
      </c>
      <c r="H71" s="1">
        <f>VLOOKUP(A:A,[1]TDSheet!$A:$H,8,0)</f>
        <v>45</v>
      </c>
      <c r="I71" s="15">
        <f>VLOOKUP(A:A,[2]TDSheet!$A:$F,6,0)</f>
        <v>78.599999999999994</v>
      </c>
      <c r="J71" s="15">
        <f t="shared" si="8"/>
        <v>-0.18899999999999295</v>
      </c>
      <c r="K71" s="15">
        <f>VLOOKUP(A:A,[1]TDSheet!$A:$Q,17,0)</f>
        <v>40</v>
      </c>
      <c r="L71" s="15">
        <f>VLOOKUP(A:A,[1]TDSheet!$A:$R,18,0)</f>
        <v>50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15.6822</v>
      </c>
      <c r="T71" s="17">
        <v>30</v>
      </c>
      <c r="U71" s="18">
        <f t="shared" si="10"/>
        <v>8.8631697083317391</v>
      </c>
      <c r="V71" s="15">
        <f t="shared" si="11"/>
        <v>1.2111821045516573</v>
      </c>
      <c r="W71" s="15"/>
      <c r="X71" s="15"/>
      <c r="Y71" s="15">
        <f>VLOOKUP(A:A,[1]TDSheet!$A:$Z,26,0)</f>
        <v>13.419999999999998</v>
      </c>
      <c r="Z71" s="15">
        <f>VLOOKUP(A:A,[1]TDSheet!$A:$AA,27,0)</f>
        <v>11.327999999999999</v>
      </c>
      <c r="AA71" s="15">
        <f>VLOOKUP(A:A,[1]TDSheet!$A:$S,19,0)</f>
        <v>14.411199999999999</v>
      </c>
      <c r="AB71" s="15">
        <f>VLOOKUP(A:A,[3]TDSheet!$A:$D,4,0)</f>
        <v>9.5009999999999994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30</v>
      </c>
      <c r="AF71" s="15"/>
      <c r="AG71" s="15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1049</v>
      </c>
      <c r="D72" s="8">
        <v>2729</v>
      </c>
      <c r="E72" s="8">
        <v>1234</v>
      </c>
      <c r="F72" s="8">
        <v>1137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1249</v>
      </c>
      <c r="J72" s="15">
        <f t="shared" ref="J72:J91" si="13">E72-I72</f>
        <v>-15</v>
      </c>
      <c r="K72" s="15">
        <f>VLOOKUP(A:A,[1]TDSheet!$A:$Q,17,0)</f>
        <v>600</v>
      </c>
      <c r="L72" s="15">
        <f>VLOOKUP(A:A,[1]TDSheet!$A:$R,18,0)</f>
        <v>400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1" si="14">E72/5</f>
        <v>246.8</v>
      </c>
      <c r="T72" s="17">
        <v>200</v>
      </c>
      <c r="U72" s="18">
        <f t="shared" ref="U72:U91" si="15">(F72+K72+L72+M72+T72)/S72</f>
        <v>9.4692058346839545</v>
      </c>
      <c r="V72" s="15">
        <f t="shared" ref="V72:V91" si="16">F72/S72</f>
        <v>4.6069692058346838</v>
      </c>
      <c r="W72" s="15"/>
      <c r="X72" s="15"/>
      <c r="Y72" s="15">
        <f>VLOOKUP(A:A,[1]TDSheet!$A:$Z,26,0)</f>
        <v>280</v>
      </c>
      <c r="Z72" s="15">
        <f>VLOOKUP(A:A,[1]TDSheet!$A:$AA,27,0)</f>
        <v>236</v>
      </c>
      <c r="AA72" s="15">
        <f>VLOOKUP(A:A,[1]TDSheet!$A:$S,19,0)</f>
        <v>272</v>
      </c>
      <c r="AB72" s="15">
        <f>VLOOKUP(A:A,[3]TDSheet!$A:$D,4,0)</f>
        <v>235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1" si="17">T72*G72</f>
        <v>56.000000000000007</v>
      </c>
      <c r="AF72" s="15"/>
      <c r="AG72" s="15"/>
    </row>
    <row r="73" spans="1:33" s="1" customFormat="1" ht="11.1" customHeight="1" outlineLevel="1" x14ac:dyDescent="0.2">
      <c r="A73" s="7" t="s">
        <v>74</v>
      </c>
      <c r="B73" s="7" t="s">
        <v>8</v>
      </c>
      <c r="C73" s="8">
        <v>490</v>
      </c>
      <c r="D73" s="8">
        <v>543</v>
      </c>
      <c r="E73" s="8">
        <v>443</v>
      </c>
      <c r="F73" s="8">
        <v>578</v>
      </c>
      <c r="G73" s="1">
        <f>VLOOKUP(A:A,[1]TDSheet!$A:$G,7,0)</f>
        <v>0.28000000000000003</v>
      </c>
      <c r="H73" s="1">
        <f>VLOOKUP(A:A,[1]TDSheet!$A:$H,8,0)</f>
        <v>45</v>
      </c>
      <c r="I73" s="15">
        <f>VLOOKUP(A:A,[2]TDSheet!$A:$F,6,0)</f>
        <v>455</v>
      </c>
      <c r="J73" s="15">
        <f t="shared" si="13"/>
        <v>-12</v>
      </c>
      <c r="K73" s="15">
        <f>VLOOKUP(A:A,[1]TDSheet!$A:$Q,17,0)</f>
        <v>0</v>
      </c>
      <c r="L73" s="15">
        <f>VLOOKUP(A:A,[1]TDSheet!$A:$R,18,0)</f>
        <v>160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4"/>
        <v>88.6</v>
      </c>
      <c r="T73" s="17">
        <v>120</v>
      </c>
      <c r="U73" s="18">
        <f t="shared" si="15"/>
        <v>9.6839729119638829</v>
      </c>
      <c r="V73" s="15">
        <f t="shared" si="16"/>
        <v>6.523702031602709</v>
      </c>
      <c r="W73" s="15"/>
      <c r="X73" s="15"/>
      <c r="Y73" s="15">
        <f>VLOOKUP(A:A,[1]TDSheet!$A:$Z,26,0)</f>
        <v>123</v>
      </c>
      <c r="Z73" s="15">
        <f>VLOOKUP(A:A,[1]TDSheet!$A:$AA,27,0)</f>
        <v>95</v>
      </c>
      <c r="AA73" s="15">
        <f>VLOOKUP(A:A,[1]TDSheet!$A:$S,19,0)</f>
        <v>98</v>
      </c>
      <c r="AB73" s="15">
        <f>VLOOKUP(A:A,[3]TDSheet!$A:$D,4,0)</f>
        <v>75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33.6</v>
      </c>
      <c r="AF73" s="15"/>
      <c r="AG73" s="15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1631</v>
      </c>
      <c r="D74" s="8">
        <v>3126</v>
      </c>
      <c r="E74" s="8">
        <v>2300</v>
      </c>
      <c r="F74" s="8">
        <v>2426</v>
      </c>
      <c r="G74" s="1">
        <f>VLOOKUP(A:A,[1]TDSheet!$A:$G,7,0)</f>
        <v>0.35</v>
      </c>
      <c r="H74" s="1">
        <f>VLOOKUP(A:A,[1]TDSheet!$A:$H,8,0)</f>
        <v>45</v>
      </c>
      <c r="I74" s="15">
        <f>VLOOKUP(A:A,[2]TDSheet!$A:$F,6,0)</f>
        <v>2320</v>
      </c>
      <c r="J74" s="15">
        <f t="shared" si="13"/>
        <v>-20</v>
      </c>
      <c r="K74" s="15">
        <f>VLOOKUP(A:A,[1]TDSheet!$A:$Q,17,0)</f>
        <v>600</v>
      </c>
      <c r="L74" s="15">
        <f>VLOOKUP(A:A,[1]TDSheet!$A:$R,18,0)</f>
        <v>600</v>
      </c>
      <c r="M74" s="15">
        <f>VLOOKUP(A:A,[1]TDSheet!$A:$T,20,0)</f>
        <v>600</v>
      </c>
      <c r="N74" s="15"/>
      <c r="O74" s="15"/>
      <c r="P74" s="15"/>
      <c r="Q74" s="15"/>
      <c r="R74" s="15"/>
      <c r="S74" s="15">
        <f t="shared" si="14"/>
        <v>460</v>
      </c>
      <c r="T74" s="17">
        <v>400</v>
      </c>
      <c r="U74" s="18">
        <f t="shared" si="15"/>
        <v>10.056521739130435</v>
      </c>
      <c r="V74" s="15">
        <f t="shared" si="16"/>
        <v>5.2739130434782613</v>
      </c>
      <c r="W74" s="15"/>
      <c r="X74" s="15"/>
      <c r="Y74" s="15">
        <f>VLOOKUP(A:A,[1]TDSheet!$A:$Z,26,0)</f>
        <v>478</v>
      </c>
      <c r="Z74" s="15">
        <f>VLOOKUP(A:A,[1]TDSheet!$A:$AA,27,0)</f>
        <v>422</v>
      </c>
      <c r="AA74" s="15">
        <f>VLOOKUP(A:A,[1]TDSheet!$A:$S,19,0)</f>
        <v>456</v>
      </c>
      <c r="AB74" s="15">
        <f>VLOOKUP(A:A,[3]TDSheet!$A:$D,4,0)</f>
        <v>539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7"/>
        <v>140</v>
      </c>
      <c r="AF74" s="15"/>
      <c r="AG74" s="15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1160</v>
      </c>
      <c r="D75" s="8">
        <v>2026</v>
      </c>
      <c r="E75" s="8">
        <v>1630</v>
      </c>
      <c r="F75" s="8">
        <v>1537</v>
      </c>
      <c r="G75" s="1">
        <f>VLOOKUP(A:A,[1]TDSheet!$A:$G,7,0)</f>
        <v>0.28000000000000003</v>
      </c>
      <c r="H75" s="1">
        <f>VLOOKUP(A:A,[1]TDSheet!$A:$H,8,0)</f>
        <v>45</v>
      </c>
      <c r="I75" s="15">
        <f>VLOOKUP(A:A,[2]TDSheet!$A:$F,6,0)</f>
        <v>1648</v>
      </c>
      <c r="J75" s="15">
        <f t="shared" si="13"/>
        <v>-18</v>
      </c>
      <c r="K75" s="15">
        <f>VLOOKUP(A:A,[1]TDSheet!$A:$Q,17,0)</f>
        <v>600</v>
      </c>
      <c r="L75" s="15">
        <f>VLOOKUP(A:A,[1]TDSheet!$A:$R,18,0)</f>
        <v>400</v>
      </c>
      <c r="M75" s="15">
        <f>VLOOKUP(A:A,[1]TDSheet!$A:$T,20,0)</f>
        <v>200</v>
      </c>
      <c r="N75" s="15"/>
      <c r="O75" s="15"/>
      <c r="P75" s="15"/>
      <c r="Q75" s="15"/>
      <c r="R75" s="15"/>
      <c r="S75" s="15">
        <f t="shared" si="14"/>
        <v>326</v>
      </c>
      <c r="T75" s="17">
        <v>600</v>
      </c>
      <c r="U75" s="18">
        <f t="shared" si="15"/>
        <v>10.236196319018404</v>
      </c>
      <c r="V75" s="15">
        <f t="shared" si="16"/>
        <v>4.7147239263803682</v>
      </c>
      <c r="W75" s="15"/>
      <c r="X75" s="15"/>
      <c r="Y75" s="15">
        <f>VLOOKUP(A:A,[1]TDSheet!$A:$Z,26,0)</f>
        <v>333</v>
      </c>
      <c r="Z75" s="15">
        <f>VLOOKUP(A:A,[1]TDSheet!$A:$AA,27,0)</f>
        <v>306</v>
      </c>
      <c r="AA75" s="15">
        <f>VLOOKUP(A:A,[1]TDSheet!$A:$S,19,0)</f>
        <v>314.8</v>
      </c>
      <c r="AB75" s="15">
        <f>VLOOKUP(A:A,[3]TDSheet!$A:$D,4,0)</f>
        <v>397</v>
      </c>
      <c r="AC75" s="15" t="str">
        <f>VLOOKUP(A:A,[1]TDSheet!$A:$AC,29,0)</f>
        <v>???</v>
      </c>
      <c r="AD75" s="15" t="e">
        <f>VLOOKUP(A:A,[1]TDSheet!$A:$AD,30,0)</f>
        <v>#N/A</v>
      </c>
      <c r="AE75" s="15">
        <f t="shared" si="17"/>
        <v>168.00000000000003</v>
      </c>
      <c r="AF75" s="15"/>
      <c r="AG75" s="15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6188</v>
      </c>
      <c r="D76" s="8">
        <v>5963</v>
      </c>
      <c r="E76" s="8">
        <v>6178</v>
      </c>
      <c r="F76" s="8">
        <v>5915</v>
      </c>
      <c r="G76" s="1">
        <f>VLOOKUP(A:A,[1]TDSheet!$A:$G,7,0)</f>
        <v>0.35</v>
      </c>
      <c r="H76" s="1">
        <f>VLOOKUP(A:A,[1]TDSheet!$A:$H,8,0)</f>
        <v>45</v>
      </c>
      <c r="I76" s="15">
        <f>VLOOKUP(A:A,[2]TDSheet!$A:$F,6,0)</f>
        <v>6210</v>
      </c>
      <c r="J76" s="15">
        <f t="shared" si="13"/>
        <v>-32</v>
      </c>
      <c r="K76" s="15">
        <f>VLOOKUP(A:A,[1]TDSheet!$A:$Q,17,0)</f>
        <v>1000</v>
      </c>
      <c r="L76" s="15">
        <f>VLOOKUP(A:A,[1]TDSheet!$A:$R,18,0)</f>
        <v>1400</v>
      </c>
      <c r="M76" s="15">
        <f>VLOOKUP(A:A,[1]TDSheet!$A:$T,20,0)</f>
        <v>1800</v>
      </c>
      <c r="N76" s="15"/>
      <c r="O76" s="15"/>
      <c r="P76" s="15"/>
      <c r="Q76" s="15"/>
      <c r="R76" s="15"/>
      <c r="S76" s="15">
        <f t="shared" si="14"/>
        <v>1235.5999999999999</v>
      </c>
      <c r="T76" s="17">
        <v>2200</v>
      </c>
      <c r="U76" s="18">
        <f t="shared" si="15"/>
        <v>9.9668177403690521</v>
      </c>
      <c r="V76" s="15">
        <f t="shared" si="16"/>
        <v>4.7871479443185496</v>
      </c>
      <c r="W76" s="15"/>
      <c r="X76" s="15"/>
      <c r="Y76" s="15">
        <f>VLOOKUP(A:A,[1]TDSheet!$A:$Z,26,0)</f>
        <v>1566.8</v>
      </c>
      <c r="Z76" s="15">
        <f>VLOOKUP(A:A,[1]TDSheet!$A:$AA,27,0)</f>
        <v>1368</v>
      </c>
      <c r="AA76" s="15">
        <f>VLOOKUP(A:A,[1]TDSheet!$A:$S,19,0)</f>
        <v>1186.2</v>
      </c>
      <c r="AB76" s="15">
        <f>VLOOKUP(A:A,[3]TDSheet!$A:$D,4,0)</f>
        <v>1824</v>
      </c>
      <c r="AC76" s="15" t="str">
        <f>VLOOKUP(A:A,[1]TDSheet!$A:$AC,29,0)</f>
        <v>борд02,02</v>
      </c>
      <c r="AD76" s="15" t="e">
        <f>VLOOKUP(A:A,[1]TDSheet!$A:$AD,30,0)</f>
        <v>#N/A</v>
      </c>
      <c r="AE76" s="15">
        <f t="shared" si="17"/>
        <v>770</v>
      </c>
      <c r="AF76" s="15"/>
      <c r="AG76" s="15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461</v>
      </c>
      <c r="D77" s="8">
        <v>596</v>
      </c>
      <c r="E77" s="8">
        <v>457</v>
      </c>
      <c r="F77" s="8">
        <v>596</v>
      </c>
      <c r="G77" s="1">
        <f>VLOOKUP(A:A,[1]TDSheet!$A:$G,7,0)</f>
        <v>0.28000000000000003</v>
      </c>
      <c r="H77" s="1">
        <f>VLOOKUP(A:A,[1]TDSheet!$A:$H,8,0)</f>
        <v>45</v>
      </c>
      <c r="I77" s="15">
        <f>VLOOKUP(A:A,[2]TDSheet!$A:$F,6,0)</f>
        <v>463</v>
      </c>
      <c r="J77" s="15">
        <f t="shared" si="13"/>
        <v>-6</v>
      </c>
      <c r="K77" s="15">
        <f>VLOOKUP(A:A,[1]TDSheet!$A:$Q,17,0)</f>
        <v>0</v>
      </c>
      <c r="L77" s="15">
        <f>VLOOKUP(A:A,[1]TDSheet!$A:$R,18,0)</f>
        <v>120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14"/>
        <v>91.4</v>
      </c>
      <c r="T77" s="17">
        <v>120</v>
      </c>
      <c r="U77" s="18">
        <f t="shared" si="15"/>
        <v>9.1466083150984669</v>
      </c>
      <c r="V77" s="15">
        <f t="shared" si="16"/>
        <v>6.5207877461706776</v>
      </c>
      <c r="W77" s="15"/>
      <c r="X77" s="15"/>
      <c r="Y77" s="15">
        <f>VLOOKUP(A:A,[1]TDSheet!$A:$Z,26,0)</f>
        <v>128</v>
      </c>
      <c r="Z77" s="15">
        <f>VLOOKUP(A:A,[1]TDSheet!$A:$AA,27,0)</f>
        <v>102.8</v>
      </c>
      <c r="AA77" s="15">
        <f>VLOOKUP(A:A,[1]TDSheet!$A:$S,19,0)</f>
        <v>98.4</v>
      </c>
      <c r="AB77" s="15">
        <f>VLOOKUP(A:A,[3]TDSheet!$A:$D,4,0)</f>
        <v>81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7"/>
        <v>33.6</v>
      </c>
      <c r="AF77" s="15"/>
      <c r="AG77" s="15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4006</v>
      </c>
      <c r="D78" s="8">
        <v>9703</v>
      </c>
      <c r="E78" s="8">
        <v>6659</v>
      </c>
      <c r="F78" s="8">
        <v>6967</v>
      </c>
      <c r="G78" s="1">
        <f>VLOOKUP(A:A,[1]TDSheet!$A:$G,7,0)</f>
        <v>0.35</v>
      </c>
      <c r="H78" s="1">
        <f>VLOOKUP(A:A,[1]TDSheet!$A:$H,8,0)</f>
        <v>45</v>
      </c>
      <c r="I78" s="15">
        <f>VLOOKUP(A:A,[2]TDSheet!$A:$F,6,0)</f>
        <v>6710</v>
      </c>
      <c r="J78" s="15">
        <f t="shared" si="13"/>
        <v>-51</v>
      </c>
      <c r="K78" s="15">
        <f>VLOOKUP(A:A,[1]TDSheet!$A:$Q,17,0)</f>
        <v>1000</v>
      </c>
      <c r="L78" s="15">
        <f>VLOOKUP(A:A,[1]TDSheet!$A:$R,18,0)</f>
        <v>1400</v>
      </c>
      <c r="M78" s="15">
        <f>VLOOKUP(A:A,[1]TDSheet!$A:$T,20,0)</f>
        <v>2200</v>
      </c>
      <c r="N78" s="15"/>
      <c r="O78" s="15"/>
      <c r="P78" s="15"/>
      <c r="Q78" s="15"/>
      <c r="R78" s="15"/>
      <c r="S78" s="15">
        <f t="shared" si="14"/>
        <v>1331.8</v>
      </c>
      <c r="T78" s="17">
        <v>1800</v>
      </c>
      <c r="U78" s="18">
        <f t="shared" si="15"/>
        <v>10.036792311157832</v>
      </c>
      <c r="V78" s="15">
        <f t="shared" si="16"/>
        <v>5.2312659558492269</v>
      </c>
      <c r="W78" s="15"/>
      <c r="X78" s="15"/>
      <c r="Y78" s="15">
        <f>VLOOKUP(A:A,[1]TDSheet!$A:$Z,26,0)</f>
        <v>1301.2</v>
      </c>
      <c r="Z78" s="15">
        <f>VLOOKUP(A:A,[1]TDSheet!$A:$AA,27,0)</f>
        <v>1250</v>
      </c>
      <c r="AA78" s="15">
        <f>VLOOKUP(A:A,[1]TDSheet!$A:$S,19,0)</f>
        <v>1318</v>
      </c>
      <c r="AB78" s="15">
        <f>VLOOKUP(A:A,[3]TDSheet!$A:$D,4,0)</f>
        <v>2030</v>
      </c>
      <c r="AC78" s="15" t="str">
        <f>VLOOKUP(A:A,[1]TDSheet!$A:$AC,29,0)</f>
        <v>плакат17</v>
      </c>
      <c r="AD78" s="15" t="e">
        <f>VLOOKUP(A:A,[1]TDSheet!$A:$AD,30,0)</f>
        <v>#N/A</v>
      </c>
      <c r="AE78" s="15">
        <f t="shared" si="17"/>
        <v>630</v>
      </c>
      <c r="AF78" s="15"/>
      <c r="AG78" s="15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1296</v>
      </c>
      <c r="D79" s="8">
        <v>1807</v>
      </c>
      <c r="E79" s="8">
        <v>1580</v>
      </c>
      <c r="F79" s="8">
        <v>1219</v>
      </c>
      <c r="G79" s="1">
        <f>VLOOKUP(A:A,[1]TDSheet!$A:$G,7,0)</f>
        <v>0.41</v>
      </c>
      <c r="H79" s="1">
        <f>VLOOKUP(A:A,[1]TDSheet!$A:$H,8,0)</f>
        <v>45</v>
      </c>
      <c r="I79" s="15">
        <f>VLOOKUP(A:A,[2]TDSheet!$A:$F,6,0)</f>
        <v>1584</v>
      </c>
      <c r="J79" s="15">
        <f t="shared" si="13"/>
        <v>-4</v>
      </c>
      <c r="K79" s="15">
        <f>VLOOKUP(A:A,[1]TDSheet!$A:$Q,17,0)</f>
        <v>600</v>
      </c>
      <c r="L79" s="15">
        <f>VLOOKUP(A:A,[1]TDSheet!$A:$R,18,0)</f>
        <v>400</v>
      </c>
      <c r="M79" s="15">
        <f>VLOOKUP(A:A,[1]TDSheet!$A:$T,20,0)</f>
        <v>200</v>
      </c>
      <c r="N79" s="15"/>
      <c r="O79" s="15"/>
      <c r="P79" s="15"/>
      <c r="Q79" s="15"/>
      <c r="R79" s="15"/>
      <c r="S79" s="15">
        <f t="shared" si="14"/>
        <v>316</v>
      </c>
      <c r="T79" s="17">
        <v>400</v>
      </c>
      <c r="U79" s="18">
        <f t="shared" si="15"/>
        <v>8.9208860759493671</v>
      </c>
      <c r="V79" s="15">
        <f t="shared" si="16"/>
        <v>3.8575949367088609</v>
      </c>
      <c r="W79" s="15"/>
      <c r="X79" s="15"/>
      <c r="Y79" s="15">
        <f>VLOOKUP(A:A,[1]TDSheet!$A:$Z,26,0)</f>
        <v>353.6</v>
      </c>
      <c r="Z79" s="15">
        <f>VLOOKUP(A:A,[1]TDSheet!$A:$AA,27,0)</f>
        <v>289.8</v>
      </c>
      <c r="AA79" s="15">
        <f>VLOOKUP(A:A,[1]TDSheet!$A:$S,19,0)</f>
        <v>306.39999999999998</v>
      </c>
      <c r="AB79" s="15">
        <f>VLOOKUP(A:A,[3]TDSheet!$A:$D,4,0)</f>
        <v>361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164</v>
      </c>
      <c r="AF79" s="15"/>
      <c r="AG79" s="15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295</v>
      </c>
      <c r="D80" s="8">
        <v>710</v>
      </c>
      <c r="E80" s="20">
        <v>709</v>
      </c>
      <c r="F80" s="20">
        <v>397</v>
      </c>
      <c r="G80" s="1">
        <f>VLOOKUP(A:A,[1]TDSheet!$A:$G,7,0)</f>
        <v>0.5</v>
      </c>
      <c r="H80" s="1">
        <f>VLOOKUP(A:A,[1]TDSheet!$A:$H,8,0)</f>
        <v>0.6</v>
      </c>
      <c r="I80" s="15">
        <f>VLOOKUP(A:A,[2]TDSheet!$A:$F,6,0)</f>
        <v>671</v>
      </c>
      <c r="J80" s="15">
        <f t="shared" si="13"/>
        <v>38</v>
      </c>
      <c r="K80" s="15">
        <f>VLOOKUP(A:A,[1]TDSheet!$A:$Q,17,0)</f>
        <v>320</v>
      </c>
      <c r="L80" s="15">
        <f>VLOOKUP(A:A,[1]TDSheet!$A:$R,18,0)</f>
        <v>280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4"/>
        <v>141.80000000000001</v>
      </c>
      <c r="T80" s="17">
        <v>600</v>
      </c>
      <c r="U80" s="18">
        <f t="shared" si="15"/>
        <v>11.262341325811001</v>
      </c>
      <c r="V80" s="15">
        <f t="shared" si="16"/>
        <v>2.7997179125528913</v>
      </c>
      <c r="W80" s="15"/>
      <c r="X80" s="15"/>
      <c r="Y80" s="15">
        <f>VLOOKUP(A:A,[1]TDSheet!$A:$Z,26,0)</f>
        <v>128.4</v>
      </c>
      <c r="Z80" s="15">
        <f>VLOOKUP(A:A,[1]TDSheet!$A:$AA,27,0)</f>
        <v>112.2</v>
      </c>
      <c r="AA80" s="15">
        <f>VLOOKUP(A:A,[1]TDSheet!$A:$S,19,0)</f>
        <v>142.19999999999999</v>
      </c>
      <c r="AB80" s="15">
        <f>VLOOKUP(A:A,[3]TDSheet!$A:$D,4,0)</f>
        <v>141</v>
      </c>
      <c r="AC80" s="15">
        <f>VLOOKUP(A:A,[1]TDSheet!$A:$AC,29,0)</f>
        <v>0</v>
      </c>
      <c r="AD80" s="21" t="str">
        <f>VLOOKUP(A:A,[1]TDSheet!$A:$AD,30,0)</f>
        <v>кост</v>
      </c>
      <c r="AE80" s="15">
        <f t="shared" si="17"/>
        <v>300</v>
      </c>
      <c r="AF80" s="15"/>
      <c r="AG80" s="15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4247</v>
      </c>
      <c r="D81" s="8">
        <v>9176</v>
      </c>
      <c r="E81" s="20">
        <v>6644</v>
      </c>
      <c r="F81" s="20">
        <v>6656</v>
      </c>
      <c r="G81" s="1">
        <f>VLOOKUP(A:A,[1]TDSheet!$A:$G,7,0)</f>
        <v>0.41</v>
      </c>
      <c r="H81" s="1">
        <f>VLOOKUP(A:A,[1]TDSheet!$A:$H,8,0)</f>
        <v>45</v>
      </c>
      <c r="I81" s="15">
        <f>VLOOKUP(A:A,[2]TDSheet!$A:$F,6,0)</f>
        <v>5693</v>
      </c>
      <c r="J81" s="15">
        <f t="shared" si="13"/>
        <v>951</v>
      </c>
      <c r="K81" s="15">
        <f>VLOOKUP(A:A,[1]TDSheet!$A:$Q,17,0)</f>
        <v>1000</v>
      </c>
      <c r="L81" s="15">
        <f>VLOOKUP(A:A,[1]TDSheet!$A:$R,18,0)</f>
        <v>1800</v>
      </c>
      <c r="M81" s="15">
        <f>VLOOKUP(A:A,[1]TDSheet!$A:$T,20,0)</f>
        <v>2000</v>
      </c>
      <c r="N81" s="15"/>
      <c r="O81" s="15"/>
      <c r="P81" s="15"/>
      <c r="Q81" s="15"/>
      <c r="R81" s="15"/>
      <c r="S81" s="15">
        <f t="shared" si="14"/>
        <v>1328.8</v>
      </c>
      <c r="T81" s="17">
        <v>1800</v>
      </c>
      <c r="U81" s="18">
        <f t="shared" si="15"/>
        <v>9.9759181216134856</v>
      </c>
      <c r="V81" s="15">
        <f t="shared" si="16"/>
        <v>5.0090307043949434</v>
      </c>
      <c r="W81" s="15"/>
      <c r="X81" s="15"/>
      <c r="Y81" s="15">
        <f>VLOOKUP(A:A,[1]TDSheet!$A:$Z,26,0)</f>
        <v>1492.8</v>
      </c>
      <c r="Z81" s="15">
        <f>VLOOKUP(A:A,[1]TDSheet!$A:$AA,27,0)</f>
        <v>1367</v>
      </c>
      <c r="AA81" s="15">
        <f>VLOOKUP(A:A,[1]TDSheet!$A:$S,19,0)</f>
        <v>1329.8</v>
      </c>
      <c r="AB81" s="15">
        <f>VLOOKUP(A:A,[3]TDSheet!$A:$D,4,0)</f>
        <v>1800</v>
      </c>
      <c r="AC81" s="15" t="str">
        <f>VLOOKUP(A:A,[1]TDSheet!$A:$AC,29,0)</f>
        <v>м800</v>
      </c>
      <c r="AD81" s="15" t="e">
        <f>VLOOKUP(A:A,[1]TDSheet!$A:$AD,30,0)</f>
        <v>#N/A</v>
      </c>
      <c r="AE81" s="15">
        <f t="shared" si="17"/>
        <v>738</v>
      </c>
      <c r="AF81" s="15"/>
      <c r="AG81" s="15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1635</v>
      </c>
      <c r="D82" s="8">
        <v>5729</v>
      </c>
      <c r="E82" s="8">
        <v>2214</v>
      </c>
      <c r="F82" s="8">
        <v>2474</v>
      </c>
      <c r="G82" s="1">
        <f>VLOOKUP(A:A,[1]TDSheet!$A:$G,7,0)</f>
        <v>0.41</v>
      </c>
      <c r="H82" s="1">
        <f>VLOOKUP(A:A,[1]TDSheet!$A:$H,8,0)</f>
        <v>45</v>
      </c>
      <c r="I82" s="15">
        <f>VLOOKUP(A:A,[2]TDSheet!$A:$F,6,0)</f>
        <v>2252</v>
      </c>
      <c r="J82" s="15">
        <f t="shared" si="13"/>
        <v>-38</v>
      </c>
      <c r="K82" s="15">
        <f>VLOOKUP(A:A,[1]TDSheet!$A:$Q,17,0)</f>
        <v>0</v>
      </c>
      <c r="L82" s="15">
        <f>VLOOKUP(A:A,[1]TDSheet!$A:$R,18,0)</f>
        <v>600</v>
      </c>
      <c r="M82" s="15">
        <f>VLOOKUP(A:A,[1]TDSheet!$A:$T,20,0)</f>
        <v>500</v>
      </c>
      <c r="N82" s="15"/>
      <c r="O82" s="15"/>
      <c r="P82" s="15"/>
      <c r="Q82" s="15"/>
      <c r="R82" s="15"/>
      <c r="S82" s="15">
        <f t="shared" si="14"/>
        <v>442.8</v>
      </c>
      <c r="T82" s="17">
        <v>800</v>
      </c>
      <c r="U82" s="18">
        <f t="shared" si="15"/>
        <v>9.8780487804878039</v>
      </c>
      <c r="V82" s="15">
        <f t="shared" si="16"/>
        <v>5.5871725383920507</v>
      </c>
      <c r="W82" s="15"/>
      <c r="X82" s="15"/>
      <c r="Y82" s="15">
        <f>VLOOKUP(A:A,[1]TDSheet!$A:$Z,26,0)</f>
        <v>531</v>
      </c>
      <c r="Z82" s="15">
        <f>VLOOKUP(A:A,[1]TDSheet!$A:$AA,27,0)</f>
        <v>498.8</v>
      </c>
      <c r="AA82" s="15">
        <f>VLOOKUP(A:A,[1]TDSheet!$A:$S,19,0)</f>
        <v>452.6</v>
      </c>
      <c r="AB82" s="15">
        <f>VLOOKUP(A:A,[3]TDSheet!$A:$D,4,0)</f>
        <v>799</v>
      </c>
      <c r="AC82" s="15" t="str">
        <f>VLOOKUP(A:A,[1]TDSheet!$A:$AC,29,0)</f>
        <v>м-400</v>
      </c>
      <c r="AD82" s="15" t="e">
        <f>VLOOKUP(A:A,[1]TDSheet!$A:$AD,30,0)</f>
        <v>#N/A</v>
      </c>
      <c r="AE82" s="15">
        <f t="shared" si="17"/>
        <v>328</v>
      </c>
      <c r="AF82" s="15"/>
      <c r="AG82" s="15"/>
    </row>
    <row r="83" spans="1:33" s="1" customFormat="1" ht="11.1" customHeight="1" outlineLevel="1" x14ac:dyDescent="0.2">
      <c r="A83" s="7" t="s">
        <v>84</v>
      </c>
      <c r="B83" s="7" t="s">
        <v>8</v>
      </c>
      <c r="C83" s="8">
        <v>48</v>
      </c>
      <c r="D83" s="8">
        <v>131</v>
      </c>
      <c r="E83" s="8">
        <v>120</v>
      </c>
      <c r="F83" s="8">
        <v>48</v>
      </c>
      <c r="G83" s="1">
        <f>VLOOKUP(A:A,[1]TDSheet!$A:$G,7,0)</f>
        <v>0.5</v>
      </c>
      <c r="H83" s="1" t="e">
        <f>VLOOKUP(A:A,[1]TDSheet!$A:$H,8,0)</f>
        <v>#N/A</v>
      </c>
      <c r="I83" s="15">
        <f>VLOOKUP(A:A,[2]TDSheet!$A:$F,6,0)</f>
        <v>142</v>
      </c>
      <c r="J83" s="15">
        <f t="shared" si="13"/>
        <v>-22</v>
      </c>
      <c r="K83" s="15">
        <f>VLOOKUP(A:A,[1]TDSheet!$A:$Q,17,0)</f>
        <v>80</v>
      </c>
      <c r="L83" s="15">
        <f>VLOOKUP(A:A,[1]TDSheet!$A:$R,18,0)</f>
        <v>40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24</v>
      </c>
      <c r="T83" s="17">
        <v>200</v>
      </c>
      <c r="U83" s="18">
        <f t="shared" si="15"/>
        <v>15.333333333333334</v>
      </c>
      <c r="V83" s="15">
        <f t="shared" si="16"/>
        <v>2</v>
      </c>
      <c r="W83" s="15"/>
      <c r="X83" s="15"/>
      <c r="Y83" s="15">
        <f>VLOOKUP(A:A,[1]TDSheet!$A:$Z,26,0)</f>
        <v>14.2</v>
      </c>
      <c r="Z83" s="15">
        <f>VLOOKUP(A:A,[1]TDSheet!$A:$AA,27,0)</f>
        <v>15</v>
      </c>
      <c r="AA83" s="15">
        <f>VLOOKUP(A:A,[1]TDSheet!$A:$S,19,0)</f>
        <v>24.2</v>
      </c>
      <c r="AB83" s="15">
        <f>VLOOKUP(A:A,[3]TDSheet!$A:$D,4,0)</f>
        <v>24</v>
      </c>
      <c r="AC83" s="15" t="str">
        <f>VLOOKUP(A:A,[1]TDSheet!$A:$AC,29,0)</f>
        <v>увел</v>
      </c>
      <c r="AD83" s="21" t="str">
        <f>VLOOKUP(A:A,[1]TDSheet!$A:$AD,30,0)</f>
        <v>костик</v>
      </c>
      <c r="AE83" s="15">
        <f t="shared" si="17"/>
        <v>100</v>
      </c>
      <c r="AF83" s="15"/>
      <c r="AG83" s="15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195</v>
      </c>
      <c r="D84" s="8">
        <v>2</v>
      </c>
      <c r="E84" s="8">
        <v>56</v>
      </c>
      <c r="F84" s="8">
        <v>141</v>
      </c>
      <c r="G84" s="1">
        <f>VLOOKUP(A:A,[1]TDSheet!$A:$G,7,0)</f>
        <v>0.41</v>
      </c>
      <c r="H84" s="1" t="e">
        <f>VLOOKUP(A:A,[1]TDSheet!$A:$H,8,0)</f>
        <v>#N/A</v>
      </c>
      <c r="I84" s="15">
        <f>VLOOKUP(A:A,[2]TDSheet!$A:$F,6,0)</f>
        <v>56</v>
      </c>
      <c r="J84" s="15">
        <f t="shared" si="13"/>
        <v>0</v>
      </c>
      <c r="K84" s="15">
        <f>VLOOKUP(A:A,[1]TDSheet!$A:$Q,17,0)</f>
        <v>0</v>
      </c>
      <c r="L84" s="15">
        <f>VLOOKUP(A:A,[1]TDSheet!$A:$R,18,0)</f>
        <v>40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11.2</v>
      </c>
      <c r="T84" s="17"/>
      <c r="U84" s="18">
        <f t="shared" si="15"/>
        <v>16.160714285714288</v>
      </c>
      <c r="V84" s="15">
        <f t="shared" si="16"/>
        <v>12.589285714285715</v>
      </c>
      <c r="W84" s="15"/>
      <c r="X84" s="15"/>
      <c r="Y84" s="15">
        <f>VLOOKUP(A:A,[1]TDSheet!$A:$Z,26,0)</f>
        <v>35.6</v>
      </c>
      <c r="Z84" s="15">
        <f>VLOOKUP(A:A,[1]TDSheet!$A:$AA,27,0)</f>
        <v>18</v>
      </c>
      <c r="AA84" s="15">
        <f>VLOOKUP(A:A,[1]TDSheet!$A:$S,19,0)</f>
        <v>21.4</v>
      </c>
      <c r="AB84" s="15">
        <f>VLOOKUP(A:A,[3]TDSheet!$A:$D,4,0)</f>
        <v>-2</v>
      </c>
      <c r="AC84" s="22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404</v>
      </c>
      <c r="D85" s="8">
        <v>27</v>
      </c>
      <c r="E85" s="8">
        <v>135</v>
      </c>
      <c r="F85" s="8">
        <v>254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136</v>
      </c>
      <c r="J85" s="15">
        <f t="shared" si="13"/>
        <v>-1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27</v>
      </c>
      <c r="T85" s="17"/>
      <c r="U85" s="18">
        <f t="shared" si="15"/>
        <v>9.4074074074074066</v>
      </c>
      <c r="V85" s="15">
        <f t="shared" si="16"/>
        <v>9.4074074074074066</v>
      </c>
      <c r="W85" s="15"/>
      <c r="X85" s="15"/>
      <c r="Y85" s="15">
        <f>VLOOKUP(A:A,[1]TDSheet!$A:$Z,26,0)</f>
        <v>69.8</v>
      </c>
      <c r="Z85" s="15">
        <f>VLOOKUP(A:A,[1]TDSheet!$A:$AA,27,0)</f>
        <v>36.4</v>
      </c>
      <c r="AA85" s="15">
        <f>VLOOKUP(A:A,[1]TDSheet!$A:$S,19,0)</f>
        <v>31.6</v>
      </c>
      <c r="AB85" s="15">
        <f>VLOOKUP(A:A,[3]TDSheet!$A:$D,4,0)</f>
        <v>8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87</v>
      </c>
      <c r="B86" s="7" t="s">
        <v>9</v>
      </c>
      <c r="C86" s="8">
        <v>116.798</v>
      </c>
      <c r="D86" s="8">
        <v>264.18099999999998</v>
      </c>
      <c r="E86" s="8">
        <v>130.155</v>
      </c>
      <c r="F86" s="8">
        <v>209.71799999999999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128.80000000000001</v>
      </c>
      <c r="J86" s="15">
        <f t="shared" si="13"/>
        <v>1.3549999999999898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26.030999999999999</v>
      </c>
      <c r="T86" s="17">
        <v>50</v>
      </c>
      <c r="U86" s="18">
        <f t="shared" si="15"/>
        <v>9.9772578848296245</v>
      </c>
      <c r="V86" s="15">
        <f t="shared" si="16"/>
        <v>8.0564711305750834</v>
      </c>
      <c r="W86" s="15"/>
      <c r="X86" s="15"/>
      <c r="Y86" s="15">
        <f>VLOOKUP(A:A,[1]TDSheet!$A:$Z,26,0)</f>
        <v>35.243000000000002</v>
      </c>
      <c r="Z86" s="15">
        <f>VLOOKUP(A:A,[1]TDSheet!$A:$AA,27,0)</f>
        <v>36.002200000000002</v>
      </c>
      <c r="AA86" s="15">
        <f>VLOOKUP(A:A,[1]TDSheet!$A:$S,19,0)</f>
        <v>26.02</v>
      </c>
      <c r="AB86" s="15">
        <f>VLOOKUP(A:A,[3]TDSheet!$A:$D,4,0)</f>
        <v>20.972999999999999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50</v>
      </c>
      <c r="AF86" s="15"/>
      <c r="AG86" s="15"/>
    </row>
    <row r="87" spans="1:33" s="1" customFormat="1" ht="11.1" customHeight="1" outlineLevel="1" x14ac:dyDescent="0.2">
      <c r="A87" s="7" t="s">
        <v>91</v>
      </c>
      <c r="B87" s="7" t="s">
        <v>8</v>
      </c>
      <c r="C87" s="8"/>
      <c r="D87" s="8">
        <v>1256</v>
      </c>
      <c r="E87" s="8">
        <v>901</v>
      </c>
      <c r="F87" s="8">
        <v>339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925</v>
      </c>
      <c r="J87" s="15">
        <f t="shared" si="13"/>
        <v>-24</v>
      </c>
      <c r="K87" s="15">
        <f>VLOOKUP(A:A,[1]TDSheet!$A:$Q,17,0)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4"/>
        <v>180.2</v>
      </c>
      <c r="T87" s="17"/>
      <c r="U87" s="18">
        <f t="shared" si="15"/>
        <v>1.8812430632630412</v>
      </c>
      <c r="V87" s="15">
        <f t="shared" si="16"/>
        <v>1.8812430632630412</v>
      </c>
      <c r="W87" s="15"/>
      <c r="X87" s="15"/>
      <c r="Y87" s="15">
        <f>VLOOKUP(A:A,[1]TDSheet!$A:$Z,26,0)</f>
        <v>0</v>
      </c>
      <c r="Z87" s="15">
        <f>VLOOKUP(A:A,[1]TDSheet!$A:$AA,27,0)</f>
        <v>0</v>
      </c>
      <c r="AA87" s="15">
        <f>VLOOKUP(A:A,[1]TDSheet!$A:$S,19,0)</f>
        <v>104</v>
      </c>
      <c r="AB87" s="15">
        <f>VLOOKUP(A:A,[3]TDSheet!$A:$D,4,0)</f>
        <v>227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37.957999999999998</v>
      </c>
      <c r="D88" s="8">
        <v>77.995000000000005</v>
      </c>
      <c r="E88" s="20">
        <v>51.459000000000003</v>
      </c>
      <c r="F88" s="20">
        <v>64.494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52</v>
      </c>
      <c r="J88" s="15">
        <f t="shared" si="13"/>
        <v>-0.54099999999999682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4"/>
        <v>10.2918</v>
      </c>
      <c r="T88" s="17"/>
      <c r="U88" s="18">
        <f t="shared" si="15"/>
        <v>6.2665422958083132</v>
      </c>
      <c r="V88" s="15">
        <f t="shared" si="16"/>
        <v>6.2665422958083132</v>
      </c>
      <c r="W88" s="15"/>
      <c r="X88" s="15"/>
      <c r="Y88" s="15">
        <f>VLOOKUP(A:A,[1]TDSheet!$A:$Z,26,0)</f>
        <v>7.3230000000000004</v>
      </c>
      <c r="Z88" s="15">
        <f>VLOOKUP(A:A,[1]TDSheet!$A:$AA,27,0)</f>
        <v>8.8824000000000005</v>
      </c>
      <c r="AA88" s="15">
        <f>VLOOKUP(A:A,[1]TDSheet!$A:$S,19,0)</f>
        <v>11.851000000000001</v>
      </c>
      <c r="AB88" s="15">
        <f>VLOOKUP(A:A,[3]TDSheet!$A:$D,4,0)</f>
        <v>5.9470000000000001</v>
      </c>
      <c r="AC88" s="15" t="str">
        <f>VLOOKUP(A:A,[1]TDSheet!$A:$AC,29,0)</f>
        <v>акция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126</v>
      </c>
      <c r="D89" s="8">
        <v>5</v>
      </c>
      <c r="E89" s="20">
        <v>73</v>
      </c>
      <c r="F89" s="20">
        <v>53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80</v>
      </c>
      <c r="J89" s="15">
        <f t="shared" si="13"/>
        <v>-7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4"/>
        <v>14.6</v>
      </c>
      <c r="T89" s="17"/>
      <c r="U89" s="18">
        <f t="shared" si="15"/>
        <v>3.6301369863013702</v>
      </c>
      <c r="V89" s="15">
        <f t="shared" si="16"/>
        <v>3.6301369863013702</v>
      </c>
      <c r="W89" s="15"/>
      <c r="X89" s="15"/>
      <c r="Y89" s="15">
        <f>VLOOKUP(A:A,[1]TDSheet!$A:$Z,26,0)</f>
        <v>4.2</v>
      </c>
      <c r="Z89" s="15">
        <f>VLOOKUP(A:A,[1]TDSheet!$A:$AA,27,0)</f>
        <v>4.5999999999999996</v>
      </c>
      <c r="AA89" s="15">
        <f>VLOOKUP(A:A,[1]TDSheet!$A:$S,19,0)</f>
        <v>10.8</v>
      </c>
      <c r="AB89" s="15">
        <f>VLOOKUP(A:A,[3]TDSheet!$A:$D,4,0)</f>
        <v>25</v>
      </c>
      <c r="AC89" s="15" t="str">
        <f>VLOOKUP(A:A,[1]TDSheet!$A:$AC,29,0)</f>
        <v>акция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88</v>
      </c>
      <c r="B90" s="7" t="s">
        <v>8</v>
      </c>
      <c r="C90" s="8">
        <v>609</v>
      </c>
      <c r="D90" s="8">
        <v>1016</v>
      </c>
      <c r="E90" s="20">
        <v>975</v>
      </c>
      <c r="F90" s="20">
        <v>637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988</v>
      </c>
      <c r="J90" s="15">
        <f t="shared" si="13"/>
        <v>-13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195</v>
      </c>
      <c r="T90" s="17"/>
      <c r="U90" s="18">
        <f t="shared" si="15"/>
        <v>3.2666666666666666</v>
      </c>
      <c r="V90" s="15">
        <f t="shared" si="16"/>
        <v>3.2666666666666666</v>
      </c>
      <c r="W90" s="15"/>
      <c r="X90" s="15"/>
      <c r="Y90" s="15">
        <f>VLOOKUP(A:A,[1]TDSheet!$A:$Z,26,0)</f>
        <v>176.2</v>
      </c>
      <c r="Z90" s="15">
        <f>VLOOKUP(A:A,[1]TDSheet!$A:$AA,27,0)</f>
        <v>158.56400000000002</v>
      </c>
      <c r="AA90" s="15">
        <f>VLOOKUP(A:A,[1]TDSheet!$A:$S,19,0)</f>
        <v>195.6</v>
      </c>
      <c r="AB90" s="15">
        <f>VLOOKUP(A:A,[3]TDSheet!$A:$D,4,0)</f>
        <v>200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154.05600000000001</v>
      </c>
      <c r="D91" s="8">
        <v>501.08600000000001</v>
      </c>
      <c r="E91" s="20">
        <v>364.70499999999998</v>
      </c>
      <c r="F91" s="20">
        <v>289.351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341</v>
      </c>
      <c r="J91" s="15">
        <f t="shared" si="13"/>
        <v>23.704999999999984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4"/>
        <v>72.941000000000003</v>
      </c>
      <c r="T91" s="17"/>
      <c r="U91" s="18">
        <f t="shared" si="15"/>
        <v>3.9669184683511332</v>
      </c>
      <c r="V91" s="15">
        <f t="shared" si="16"/>
        <v>3.9669184683511332</v>
      </c>
      <c r="W91" s="15"/>
      <c r="X91" s="15"/>
      <c r="Y91" s="15">
        <f>VLOOKUP(A:A,[1]TDSheet!$A:$Z,26,0)</f>
        <v>59.48</v>
      </c>
      <c r="Z91" s="15">
        <f>VLOOKUP(A:A,[1]TDSheet!$A:$AA,27,0)</f>
        <v>60.285400000000003</v>
      </c>
      <c r="AA91" s="15">
        <f>VLOOKUP(A:A,[1]TDSheet!$A:$S,19,0)</f>
        <v>81.701800000000006</v>
      </c>
      <c r="AB91" s="15">
        <f>VLOOKUP(A:A,[3]TDSheet!$A:$D,4,0)</f>
        <v>92.149000000000001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2024-02-27T12:54:21Z</dcterms:modified>
</cp:coreProperties>
</file>