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сыры\Мелитополь\"/>
    </mc:Choice>
  </mc:AlternateContent>
  <xr:revisionPtr revIDLastSave="0" documentId="13_ncr:1_{65B805B8-D3AC-4ED8-8441-50AF830142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TDSheet!$A$8:$Z$30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2" i="1" l="1"/>
  <c r="P13" i="1"/>
  <c r="P15" i="1"/>
  <c r="P17" i="1"/>
  <c r="P19" i="1"/>
  <c r="P20" i="1"/>
  <c r="P21" i="1"/>
  <c r="P24" i="1"/>
  <c r="P25" i="1"/>
  <c r="P26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11" i="1"/>
  <c r="R13" i="1"/>
  <c r="Q15" i="1"/>
  <c r="R17" i="1"/>
  <c r="Q19" i="1"/>
  <c r="R21" i="1"/>
  <c r="R25" i="1"/>
  <c r="R29" i="1"/>
  <c r="Q11" i="1" l="1"/>
  <c r="Z25" i="1"/>
  <c r="Q27" i="1"/>
  <c r="Q23" i="1"/>
  <c r="R11" i="1"/>
  <c r="R23" i="1"/>
  <c r="R15" i="1"/>
  <c r="Q29" i="1"/>
  <c r="Q25" i="1"/>
  <c r="Q13" i="1"/>
  <c r="Q17" i="1"/>
  <c r="R27" i="1"/>
  <c r="R19" i="1"/>
  <c r="Q21" i="1"/>
  <c r="Z30" i="1"/>
  <c r="Q30" i="1"/>
  <c r="Z28" i="1"/>
  <c r="Q28" i="1"/>
  <c r="Z26" i="1"/>
  <c r="Q26" i="1"/>
  <c r="Z24" i="1"/>
  <c r="Q24" i="1"/>
  <c r="Z22" i="1"/>
  <c r="Q22" i="1"/>
  <c r="Z20" i="1"/>
  <c r="Q20" i="1"/>
  <c r="Z18" i="1"/>
  <c r="Q18" i="1"/>
  <c r="Z16" i="1"/>
  <c r="Q16" i="1"/>
  <c r="Z14" i="1"/>
  <c r="Q14" i="1"/>
  <c r="Z12" i="1"/>
  <c r="Q12" i="1"/>
  <c r="R28" i="1"/>
  <c r="R24" i="1"/>
  <c r="R20" i="1"/>
  <c r="R16" i="1"/>
  <c r="R12" i="1"/>
  <c r="Z11" i="1"/>
  <c r="Z27" i="1"/>
  <c r="Z23" i="1"/>
  <c r="Z19" i="1"/>
  <c r="Z15" i="1"/>
  <c r="R30" i="1"/>
  <c r="R26" i="1"/>
  <c r="R22" i="1"/>
  <c r="R18" i="1"/>
  <c r="R14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11" i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11" i="1"/>
  <c r="K11" i="1" s="1"/>
  <c r="K10" i="1" s="1"/>
  <c r="W10" i="1"/>
  <c r="V10" i="1"/>
  <c r="U10" i="1"/>
  <c r="N10" i="1"/>
  <c r="M10" i="1"/>
  <c r="L10" i="1"/>
  <c r="P10" i="1" l="1"/>
  <c r="Z17" i="1"/>
  <c r="Z13" i="1"/>
  <c r="Z21" i="1"/>
  <c r="Z29" i="1"/>
  <c r="O10" i="1"/>
  <c r="J10" i="1"/>
  <c r="Z10" i="1" l="1"/>
</calcChain>
</file>

<file path=xl/sharedStrings.xml><?xml version="1.0" encoding="utf-8"?>
<sst xmlns="http://schemas.openxmlformats.org/spreadsheetml/2006/main" count="71" uniqueCount="48">
  <si>
    <t>Ведомость по товарам на складах</t>
  </si>
  <si>
    <t>Период: 12.02.2024 - 19.02.2024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</si>
  <si>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</si>
  <si>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</si>
  <si>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</si>
  <si>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</si>
  <si>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</si>
  <si>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</si>
  <si>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</si>
  <si>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</si>
  <si>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Сыр "Пармезан" 40% колотый 100 гр  ОСТАНКИНО</t>
  </si>
  <si>
    <t>шт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</si>
  <si>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</si>
  <si>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</si>
  <si>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</si>
  <si>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кг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</si>
  <si>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</si>
  <si>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</si>
  <si>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</si>
  <si>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</si>
  <si>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</si>
  <si>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</si>
  <si>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</si>
  <si>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</si>
  <si>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</si>
  <si>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</si>
  <si>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</si>
  <si>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</si>
  <si>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</si>
  <si>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</si>
  <si>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</si>
  <si>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</si>
  <si>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метка</t>
  </si>
  <si>
    <t>кратное</t>
  </si>
  <si>
    <t>сроки</t>
  </si>
  <si>
    <t>заяв</t>
  </si>
  <si>
    <t>разн</t>
  </si>
  <si>
    <t>заказ</t>
  </si>
  <si>
    <t>сред. в день</t>
  </si>
  <si>
    <t>кон ост</t>
  </si>
  <si>
    <t>факт</t>
  </si>
  <si>
    <t>оппр</t>
  </si>
  <si>
    <t>тк пр</t>
  </si>
  <si>
    <t>ср</t>
  </si>
  <si>
    <t>комен</t>
  </si>
  <si>
    <t>скид</t>
  </si>
  <si>
    <t>вес</t>
  </si>
  <si>
    <t>06,02,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</si>
</sst>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rgb="FFCCC08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0" borderId="0" xfId="0" applyAlignment="1"/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 wrapText="1"/>
    </xf>
    <xf numFmtId="16" fontId="2" fillId="2" borderId="4" xfId="0" applyNumberFormat="1" applyFont="1" applyFill="1" applyBorder="1" applyAlignment="1">
      <alignment horizontal="left" vertical="top"/>
    </xf>
    <xf numFmtId="164" fontId="5" fillId="4" borderId="6" xfId="0" applyNumberFormat="1" applyFont="1" applyFill="1" applyBorder="1" applyAlignment="1">
      <alignment horizontal="right" vertical="top"/>
    </xf>
    <xf numFmtId="164" fontId="0" fillId="0" borderId="0" xfId="0" applyNumberFormat="1" applyAlignment="1"/>
    <xf numFmtId="2" fontId="0" fillId="0" borderId="0" xfId="0" applyNumberFormat="1" applyAlignment="1">
      <alignment horizontal="left"/>
    </xf>
    <xf numFmtId="2" fontId="0" fillId="0" borderId="0" xfId="0" applyNumberFormat="1" applyAlignment="1"/>
    <xf numFmtId="2" fontId="2" fillId="2" borderId="4" xfId="0" applyNumberFormat="1" applyFont="1" applyFill="1" applyBorder="1" applyAlignment="1">
      <alignment horizontal="left" vertical="top"/>
    </xf>
    <xf numFmtId="2" fontId="0" fillId="0" borderId="7" xfId="0" applyNumberForma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164" fontId="2" fillId="2" borderId="4" xfId="0" applyNumberFormat="1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1" fontId="0" fillId="0" borderId="0" xfId="0" applyNumberFormat="1" applyAlignment="1"/>
    <xf numFmtId="1" fontId="4" fillId="2" borderId="4" xfId="0" applyNumberFormat="1" applyFont="1" applyFill="1" applyBorder="1" applyAlignment="1">
      <alignment horizontal="left" vertical="top"/>
    </xf>
    <xf numFmtId="1" fontId="2" fillId="2" borderId="4" xfId="0" applyNumberFormat="1" applyFont="1" applyFill="1" applyBorder="1" applyAlignment="1">
      <alignment horizontal="left" vertical="top"/>
    </xf>
    <xf numFmtId="1" fontId="5" fillId="4" borderId="6" xfId="0" applyNumberFormat="1" applyFont="1" applyFill="1" applyBorder="1" applyAlignment="1">
      <alignment horizontal="right" vertical="top"/>
    </xf>
    <xf numFmtId="164" fontId="2" fillId="2" borderId="4" xfId="0" applyNumberFormat="1" applyFont="1" applyFill="1" applyBorder="1" applyAlignment="1">
      <alignment horizontal="center" vertical="top" wrapText="1"/>
    </xf>
    <xf numFmtId="164" fontId="3" fillId="3" borderId="0" xfId="0" applyNumberFormat="1" applyFont="1" applyFill="1" applyAlignment="1">
      <alignment horizontal="center" vertical="top"/>
    </xf>
    <xf numFmtId="164" fontId="0" fillId="0" borderId="8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1047;&#1072;&#1082;&#1072;&#1079;&#1072;&#1085;&#1086;-&#1086;&#1090;&#1075;&#1088;&#1091;&#1078;&#1077;&#1085;&#1086;%20&#1057;&#1099;&#1088;%201%20&#8212;%20&#1082;&#1086;&#1087;&#1080;&#110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&#1086;&#1076;&#1072;&#1078;&#1080;%20&#1052;&#1077;&#1083;&#1080;&#1090;&#1086;&#1087;&#1086;&#1083;&#1100;%2031,01,24-06,02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</row>
        <row r="3">
          <cell r="A3" t="str">
            <v>Отбор:</v>
          </cell>
        </row>
        <row r="5">
          <cell r="A5" t="str">
            <v>Документ.Склад</v>
          </cell>
          <cell r="B5" t="str">
            <v>по заказам</v>
          </cell>
        </row>
        <row r="6">
          <cell r="A6" t="str">
            <v>Номенклатура</v>
          </cell>
          <cell r="B6" t="str">
            <v>Заказано</v>
          </cell>
        </row>
        <row r="7">
          <cell r="A7" t="str">
            <v>1 КОЛБАСНЫЕ ИЗДЕЛИЯ Мелитополь</v>
          </cell>
          <cell r="B7">
            <v>2926</v>
          </cell>
        </row>
        <row r="8">
          <cell r="A8" t="str">
            <v>Останкино ООО</v>
          </cell>
          <cell r="B8">
            <v>2926</v>
          </cell>
        </row>
        <row r="9">
          <cell r="A9" t="str">
            <v>Останкино СЫР</v>
          </cell>
          <cell r="B9">
            <v>2926</v>
          </cell>
        </row>
        <row r="10">
          <cell r="A10" t="str">
            <v>Сыр "Пармезан" 40% колотый 100 гр  ОСТАНКИНО</v>
          </cell>
          <cell r="B10">
            <v>44</v>
          </cell>
        </row>
        <row r="11">
          <cell r="A11" t="str">
            <v>Сыр Боккончини копченый 40% 100 гр.  ОСТАНКИНО</v>
          </cell>
          <cell r="B11">
            <v>111</v>
          </cell>
        </row>
        <row r="12">
          <cell r="A12" t="str">
            <v>Сыр Папа Может Гауда  45% 200гр     Останкино</v>
          </cell>
          <cell r="B12">
            <v>121</v>
          </cell>
        </row>
        <row r="13">
          <cell r="A13" t="str">
            <v>Сыр Папа Может Гауда  45% вес     Останкино</v>
          </cell>
          <cell r="B13">
            <v>551.5</v>
          </cell>
        </row>
        <row r="14">
          <cell r="A14" t="str">
            <v>Сыр Папа Может Голландский  45% 200гр     Останкино</v>
          </cell>
          <cell r="B14">
            <v>49</v>
          </cell>
        </row>
        <row r="15">
          <cell r="A15" t="str">
            <v>Сыр Папа Может Голландский  45% вес      Останкино</v>
          </cell>
          <cell r="B15">
            <v>94</v>
          </cell>
        </row>
        <row r="16">
          <cell r="A16" t="str">
            <v>Сыр Папа Может Министерский 45% 200г  Останкино</v>
          </cell>
          <cell r="B16">
            <v>34</v>
          </cell>
        </row>
        <row r="17">
          <cell r="A17" t="str">
            <v>Сыр Папа Может Российский  50% 200гр    Останкино</v>
          </cell>
          <cell r="B17">
            <v>3</v>
          </cell>
        </row>
        <row r="18">
          <cell r="A18" t="str">
            <v>Сыр Папа Может Российский  50% вес    Останкино</v>
          </cell>
          <cell r="B18">
            <v>7.5</v>
          </cell>
        </row>
        <row r="19">
          <cell r="A19" t="str">
            <v>Сыр Папа Может Сливочный со вкусом.топл.молока 50% вес (=3,5кг)  Останкино</v>
          </cell>
          <cell r="B19">
            <v>10.5</v>
          </cell>
        </row>
        <row r="20">
          <cell r="A20" t="str">
            <v>Сыр Папа Может Тильзитер   45% 200гр     Останкино</v>
          </cell>
          <cell r="B20">
            <v>37</v>
          </cell>
        </row>
        <row r="21">
          <cell r="A21" t="str">
            <v>Сыр Папа Может Тильзитер   45% вес      Останкино</v>
          </cell>
          <cell r="B21">
            <v>355</v>
          </cell>
        </row>
        <row r="22">
          <cell r="A22" t="str">
            <v>Сыр Папа Может Эдам 45% вес (=3,5кг)  Останкино</v>
          </cell>
          <cell r="B22">
            <v>38.5</v>
          </cell>
        </row>
        <row r="23">
          <cell r="A23" t="str">
            <v>Сыр Плавленый Сливочный Папа Может 55% 190гр  Останкино</v>
          </cell>
          <cell r="B23">
            <v>326</v>
          </cell>
        </row>
        <row r="24">
          <cell r="A24" t="str">
            <v>Сыр рассольный жирный Чечил копченый 43% 100 гр  Останкино</v>
          </cell>
          <cell r="B24">
            <v>111</v>
          </cell>
        </row>
        <row r="25">
          <cell r="A25" t="str">
            <v>Сыр Скаморца свежий 100 гр.  ОСТАНКИНО</v>
          </cell>
          <cell r="B25">
            <v>88</v>
          </cell>
        </row>
        <row r="26">
          <cell r="A26" t="str">
            <v>Сыч/Прод Коровино Российский 50% 200г СЗМЖ  Останкино</v>
          </cell>
          <cell r="B26">
            <v>455</v>
          </cell>
        </row>
        <row r="27">
          <cell r="A27" t="str">
            <v>Сыч/Прод Коровино Российский Оригин 50% ВЕС (5 кг)  ОСТАНКИНО</v>
          </cell>
          <cell r="B27">
            <v>355</v>
          </cell>
        </row>
        <row r="28">
          <cell r="A28" t="str">
            <v>Сыч/Прод Коровино Тильзитер Оригин 50% ВЕС (5 кг брус) СЗМЖ  ОСТАНКИНО</v>
          </cell>
          <cell r="B28">
            <v>135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31.01.2024 - 06.02.2024</v>
          </cell>
        </row>
        <row r="3">
          <cell r="A3" t="str">
            <v>Отбор:</v>
          </cell>
          <cell r="C3" t="str">
            <v>Номенклатура В группе из списка "Останкино ООО; 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Останкино ООО</v>
          </cell>
          <cell r="D7" t="str">
            <v>00-ko000631</v>
          </cell>
          <cell r="F7">
            <v>12534.727999999999</v>
          </cell>
          <cell r="G7">
            <v>24447.588</v>
          </cell>
        </row>
        <row r="8">
          <cell r="A8" t="str">
            <v>ООО Останкино-Краснодар</v>
          </cell>
          <cell r="D8" t="str">
            <v>00-00000632</v>
          </cell>
          <cell r="F8">
            <v>6924.5370000000003</v>
          </cell>
          <cell r="G8">
            <v>6924.5370000000003</v>
          </cell>
        </row>
        <row r="9">
          <cell r="A9" t="str">
            <v>3287 САЛЯМИ ИТАЛЬЯНСКАЯ с/к в/у ОСТАНКИНО</v>
          </cell>
          <cell r="D9" t="str">
            <v>00-00000651</v>
          </cell>
          <cell r="F9">
            <v>31.428000000000001</v>
          </cell>
          <cell r="G9">
            <v>31.428000000000001</v>
          </cell>
        </row>
        <row r="10">
          <cell r="A10" t="str">
            <v>3297 СЫТНЫЕ Папа может сар б/о мгс 1*3_СНГ  Останкино</v>
          </cell>
          <cell r="D10" t="str">
            <v>00-ko009058</v>
          </cell>
          <cell r="F10">
            <v>350.72899999999998</v>
          </cell>
          <cell r="G10">
            <v>350.72899999999998</v>
          </cell>
        </row>
        <row r="11">
          <cell r="A11" t="str">
            <v>3812 СОЧНЫЕ сос п/о мгс 2*2  Останкино</v>
          </cell>
          <cell r="D11" t="str">
            <v>00-00009176</v>
          </cell>
          <cell r="F11">
            <v>492.15499999999997</v>
          </cell>
          <cell r="G11">
            <v>492.15499999999997</v>
          </cell>
        </row>
        <row r="12">
          <cell r="A12" t="str">
            <v>4063 МЯСНАЯ Папа может вар п/о_Л   ОСТАНКИНО</v>
          </cell>
          <cell r="D12" t="str">
            <v>00-00006364</v>
          </cell>
          <cell r="F12">
            <v>540.76199999999994</v>
          </cell>
          <cell r="G12">
            <v>540.76199999999994</v>
          </cell>
        </row>
        <row r="13">
          <cell r="A13" t="str">
            <v>4117 ЭКСТРА Папа может с/к в/у_Л   ОСТАНКИНО</v>
          </cell>
          <cell r="D13" t="str">
            <v>00-00006375</v>
          </cell>
          <cell r="F13">
            <v>28.047000000000001</v>
          </cell>
          <cell r="G13">
            <v>28.047000000000001</v>
          </cell>
        </row>
        <row r="14">
          <cell r="A14" t="str">
            <v>4574 Мясная со шпиком Папа может вар п/о ОСТАНКИНО</v>
          </cell>
          <cell r="D14" t="str">
            <v>00-00000698</v>
          </cell>
          <cell r="F14">
            <v>88.584999999999994</v>
          </cell>
          <cell r="G14">
            <v>88.584999999999994</v>
          </cell>
        </row>
        <row r="15">
          <cell r="A15" t="str">
            <v>4813 ФИЛЕЙНАЯ Папа может вар п/о_Л   ОСТАНКИНО</v>
          </cell>
          <cell r="D15" t="str">
            <v>00-00006365</v>
          </cell>
          <cell r="F15">
            <v>283.21499999999997</v>
          </cell>
          <cell r="G15">
            <v>283.21499999999997</v>
          </cell>
        </row>
        <row r="16">
          <cell r="A16" t="str">
            <v>5206 Ладожская с/к в/у ОСТАНКИНО</v>
          </cell>
          <cell r="D16" t="str">
            <v>00-00008407</v>
          </cell>
          <cell r="F16">
            <v>18.344999999999999</v>
          </cell>
          <cell r="G16">
            <v>18.344999999999999</v>
          </cell>
        </row>
        <row r="17">
          <cell r="A17" t="str">
            <v>5341 СЕРВЕЛАТ ОХОТНИЧИЙ в/к в/у  ОСТАНКИНО</v>
          </cell>
          <cell r="D17" t="str">
            <v>00-00005309</v>
          </cell>
          <cell r="F17">
            <v>328.274</v>
          </cell>
          <cell r="G17">
            <v>328.274</v>
          </cell>
        </row>
        <row r="18">
          <cell r="A18" t="str">
            <v>5452 ВЕТЧ.МЯСНАЯ Папа может п/о    ОСТАНКИНО</v>
          </cell>
          <cell r="D18" t="str">
            <v>00-00005378</v>
          </cell>
          <cell r="F18">
            <v>64.003</v>
          </cell>
          <cell r="G18">
            <v>64.003</v>
          </cell>
        </row>
        <row r="19">
          <cell r="A19" t="str">
            <v>5544 Сервелат Финский в/к в/у_45с НОВАЯ ОСТАНКИНО</v>
          </cell>
          <cell r="D19" t="str">
            <v>00-00005653</v>
          </cell>
          <cell r="F19">
            <v>269.27999999999997</v>
          </cell>
          <cell r="G19">
            <v>269.27999999999997</v>
          </cell>
        </row>
        <row r="20">
          <cell r="A20" t="str">
            <v>5708 ПОСОЛЬСКАЯ Папа может с/к в/у ОСТАНКИНО</v>
          </cell>
          <cell r="D20" t="str">
            <v>00-00005867</v>
          </cell>
          <cell r="F20">
            <v>22.529</v>
          </cell>
          <cell r="G20">
            <v>22.529</v>
          </cell>
        </row>
        <row r="21">
          <cell r="A21" t="str">
            <v>5820 СЛИВОЧНЫЕ Папа может сос п/о мгс 2*2_45с   ОСТАНКИНО</v>
          </cell>
          <cell r="D21" t="str">
            <v>00-00006007</v>
          </cell>
          <cell r="F21">
            <v>138.62799999999999</v>
          </cell>
          <cell r="G21">
            <v>138.62799999999999</v>
          </cell>
        </row>
        <row r="22">
          <cell r="A22" t="str">
            <v>5851 ЭКСТРА Папа может вар п/о   ОСТАНКИНО</v>
          </cell>
          <cell r="D22" t="str">
            <v>00-00006074</v>
          </cell>
          <cell r="F22">
            <v>296.55500000000001</v>
          </cell>
          <cell r="G22">
            <v>296.55500000000001</v>
          </cell>
        </row>
        <row r="23">
          <cell r="A23" t="str">
            <v>5981 МОЛОЧНЫЕ ТРАДИЦ. сос п/о мгс 1*6_45с   ОСТАНКИНО</v>
          </cell>
          <cell r="D23" t="str">
            <v>00-00006255</v>
          </cell>
          <cell r="F23">
            <v>62.838999999999999</v>
          </cell>
          <cell r="G23">
            <v>62.838999999999999</v>
          </cell>
        </row>
        <row r="24">
          <cell r="A24" t="str">
            <v>6062 МОЛОЧНЫЕ К ЗАВТРАКУ сос п/о мгс 2*2   ОСТАНКИНО</v>
          </cell>
          <cell r="D24" t="str">
            <v>00-00007878</v>
          </cell>
          <cell r="F24">
            <v>1278.778</v>
          </cell>
          <cell r="G24">
            <v>1278.778</v>
          </cell>
        </row>
        <row r="25">
          <cell r="A25" t="str">
            <v>6113 СОЧНЫЕ сос п/о мгс 1*6_Ашан  ОСТАНКИНО</v>
          </cell>
          <cell r="D25" t="str">
            <v>00-00009131</v>
          </cell>
          <cell r="F25">
            <v>262.56900000000002</v>
          </cell>
          <cell r="G25">
            <v>262.56900000000002</v>
          </cell>
        </row>
        <row r="26">
          <cell r="A26" t="str">
            <v>6123 МОЛОЧНЫЕ КЛАССИЧЕСКИЕ ПМ сос п/о мгс 2*4   ОСТАНКИНО</v>
          </cell>
          <cell r="D26" t="str">
            <v>00-00006584</v>
          </cell>
          <cell r="F26">
            <v>1448.444</v>
          </cell>
          <cell r="G26">
            <v>1448.444</v>
          </cell>
        </row>
        <row r="27">
          <cell r="A27" t="str">
            <v>6159 ВРЕМЯ ОЛИВЬЕ Папа может вар п/о  Останкино</v>
          </cell>
          <cell r="D27" t="str">
            <v>00-ko009212</v>
          </cell>
          <cell r="F27">
            <v>42.947000000000003</v>
          </cell>
          <cell r="G27">
            <v>42.947000000000003</v>
          </cell>
        </row>
        <row r="28">
          <cell r="A28" t="str">
            <v>6220 ГОВЯЖЬЯ папа может вар п/о  Останкино</v>
          </cell>
          <cell r="D28" t="str">
            <v>00-ko009211</v>
          </cell>
          <cell r="F28">
            <v>45.347999999999999</v>
          </cell>
          <cell r="G28">
            <v>45.347999999999999</v>
          </cell>
        </row>
        <row r="29">
          <cell r="A29" t="str">
            <v>6498 МОЛОЧНАЯ Папа может вар п/о  ОСТАНКИНО</v>
          </cell>
          <cell r="D29" t="str">
            <v>00-00008386</v>
          </cell>
          <cell r="F29">
            <v>121.46599999999999</v>
          </cell>
          <cell r="G29">
            <v>121.46599999999999</v>
          </cell>
        </row>
        <row r="30">
          <cell r="A30" t="str">
            <v>6527 ШПИКАЧКИ СОЧНЫЕ ПМ сар б/о мгс 1*3 45с ОСТАНКИНО</v>
          </cell>
          <cell r="D30" t="str">
            <v>00-00008387</v>
          </cell>
          <cell r="F30">
            <v>198.649</v>
          </cell>
          <cell r="G30">
            <v>198.649</v>
          </cell>
        </row>
        <row r="31">
          <cell r="A31" t="str">
            <v>6563 СЛИВОЧНЫЕ СН сос п/о мгс 1*6  ОСТАНКИНО</v>
          </cell>
          <cell r="D31" t="str">
            <v>00-00008378</v>
          </cell>
          <cell r="F31">
            <v>21.788</v>
          </cell>
          <cell r="G31">
            <v>21.788</v>
          </cell>
        </row>
        <row r="32">
          <cell r="A32" t="str">
            <v>6592 ДОКТОРСКАЯ СН вар п/о  ОСТАНКИНО</v>
          </cell>
          <cell r="D32" t="str">
            <v>00-00008370</v>
          </cell>
          <cell r="F32">
            <v>16.527000000000001</v>
          </cell>
          <cell r="G32">
            <v>16.527000000000001</v>
          </cell>
        </row>
        <row r="33">
          <cell r="A33" t="str">
            <v>6594 МОЛОЧНАЯ СН вар п/о  ОСТАНКИНО</v>
          </cell>
          <cell r="D33" t="str">
            <v>00-00008372</v>
          </cell>
          <cell r="F33">
            <v>17.445</v>
          </cell>
          <cell r="G33">
            <v>17.445</v>
          </cell>
        </row>
        <row r="34">
          <cell r="A34" t="str">
            <v>6596 РУССКАЯ СН вар п/о  ОСТАНКИНО</v>
          </cell>
          <cell r="D34" t="str">
            <v>00-00008373</v>
          </cell>
          <cell r="F34">
            <v>9.4480000000000004</v>
          </cell>
          <cell r="G34">
            <v>9.4480000000000004</v>
          </cell>
        </row>
        <row r="35">
          <cell r="A35" t="str">
            <v>6661 СОЧНЫЙ ГРИЛЬ ПМ сос п/о мгс 1,5*4_Маяк Останкино</v>
          </cell>
          <cell r="D35" t="str">
            <v>00-00009144</v>
          </cell>
          <cell r="F35">
            <v>73</v>
          </cell>
          <cell r="G35">
            <v>73</v>
          </cell>
        </row>
        <row r="36">
          <cell r="A36" t="str">
            <v>6756 ВЕТЧ.ЛЮБИТЕЛЬСКАЯ п/о  Останкино</v>
          </cell>
          <cell r="D36" t="str">
            <v>00-ko009302</v>
          </cell>
          <cell r="F36">
            <v>344.81</v>
          </cell>
          <cell r="G36">
            <v>344.81</v>
          </cell>
        </row>
        <row r="37">
          <cell r="A37" t="str">
            <v>БОНУС_6088 СОЧНЫЕ сос п/о мгс 1*6 ОСТАНКИНО</v>
          </cell>
          <cell r="D37" t="str">
            <v>00-00008892</v>
          </cell>
          <cell r="F37">
            <v>27.943999999999999</v>
          </cell>
          <cell r="G37">
            <v>27.943999999999999</v>
          </cell>
        </row>
        <row r="38">
          <cell r="A38" t="str">
            <v>ООО Останкино-Краснодар (ШТ)</v>
          </cell>
          <cell r="D38" t="str">
            <v>00-00000700</v>
          </cell>
          <cell r="F38">
            <v>2595.56</v>
          </cell>
          <cell r="G38">
            <v>8175</v>
          </cell>
        </row>
        <row r="39">
          <cell r="A39" t="str">
            <v>3215 ВЕТЧ.МЯСНАЯ Папа может п/о 0.4кг 8шт.    ОСТАНКИНО</v>
          </cell>
          <cell r="D39" t="str">
            <v>00-00005413</v>
          </cell>
          <cell r="F39">
            <v>82.8</v>
          </cell>
          <cell r="G39">
            <v>207</v>
          </cell>
        </row>
        <row r="40">
          <cell r="A40" t="str">
            <v>4993 САЛЯМИ ИТАЛЬЯНСКАЯ с/к в/у 1/250*8_120c ОСТАНКИНО</v>
          </cell>
          <cell r="D40" t="str">
            <v>00-00000753</v>
          </cell>
          <cell r="F40">
            <v>79.5</v>
          </cell>
          <cell r="G40">
            <v>318</v>
          </cell>
        </row>
        <row r="41">
          <cell r="A41" t="str">
            <v>5015 БУРГУНДИЯ с/к в/у 1/250 ОСТАНКИНО</v>
          </cell>
          <cell r="D41" t="str">
            <v>00-00000754</v>
          </cell>
          <cell r="F41">
            <v>-0.25</v>
          </cell>
          <cell r="G41">
            <v>-1</v>
          </cell>
        </row>
        <row r="42">
          <cell r="A42" t="str">
            <v>5159 Нежный пашт п/о 1/150 16шт.   ОСТАНКИНО</v>
          </cell>
          <cell r="D42" t="str">
            <v>00-00003350</v>
          </cell>
          <cell r="F42">
            <v>6.75</v>
          </cell>
          <cell r="G42">
            <v>45</v>
          </cell>
        </row>
        <row r="43">
          <cell r="A43" t="str">
            <v>5160 Мясной пашт п/о 0,150 ОСТАНКИНО</v>
          </cell>
          <cell r="D43" t="str">
            <v>00-00003351</v>
          </cell>
          <cell r="F43">
            <v>19.5</v>
          </cell>
          <cell r="G43">
            <v>130</v>
          </cell>
        </row>
        <row r="44">
          <cell r="A44" t="str">
            <v>5161 Печеночный пашт 0,150 ОСТАНКИНО</v>
          </cell>
          <cell r="D44" t="str">
            <v>00-00003352</v>
          </cell>
          <cell r="F44">
            <v>21</v>
          </cell>
          <cell r="G44">
            <v>140</v>
          </cell>
        </row>
        <row r="45">
          <cell r="A45" t="str">
            <v>5344 ГРИЛЬ-МАСТЕР сос п/о мгс 0.45кг 7шт.  ОСТАНКИНО</v>
          </cell>
          <cell r="D45" t="str">
            <v>00-00005589</v>
          </cell>
          <cell r="F45">
            <v>-0.45</v>
          </cell>
          <cell r="G45">
            <v>-1</v>
          </cell>
        </row>
        <row r="46">
          <cell r="A46" t="str">
            <v>5483 ЭКСТРА Папа может с/к в/у 1/250 8шт.   ОСТАНКИНО</v>
          </cell>
          <cell r="D46" t="str">
            <v>00-00005436</v>
          </cell>
          <cell r="F46">
            <v>61.5</v>
          </cell>
          <cell r="G46">
            <v>246</v>
          </cell>
        </row>
        <row r="47">
          <cell r="A47" t="str">
            <v>5532 СОЧНЫЕ сос п/о мгс 0.45кг 10шт_45с   ОСТАНКИНО</v>
          </cell>
          <cell r="D47" t="str">
            <v>00-00005581</v>
          </cell>
          <cell r="F47">
            <v>-1.8</v>
          </cell>
          <cell r="G47">
            <v>-4</v>
          </cell>
        </row>
        <row r="48">
          <cell r="A48" t="str">
            <v>5682 САЛЯМИ МЕЛКОЗЕРНЕНАЯ с/к в/у 1/120_60с   ОСТАНКИНО</v>
          </cell>
          <cell r="D48" t="str">
            <v>00-00005807</v>
          </cell>
          <cell r="F48">
            <v>38.880000000000003</v>
          </cell>
          <cell r="G48">
            <v>324</v>
          </cell>
        </row>
        <row r="49">
          <cell r="A49" t="str">
            <v>5706 АРОМАТНАЯ Папа может с/к в/у 1/250 8шт.  ОСТАНКИНО</v>
          </cell>
          <cell r="D49" t="str">
            <v>00-00005868</v>
          </cell>
          <cell r="F49">
            <v>66.75</v>
          </cell>
          <cell r="G49">
            <v>267</v>
          </cell>
        </row>
        <row r="50">
          <cell r="A50" t="str">
            <v>6042 МОЛОЧНЫЕ К ЗАВТРАКУ сос п/о в/у 0.4кг   ОСТАНКИНО</v>
          </cell>
          <cell r="D50" t="str">
            <v>00-00006376</v>
          </cell>
          <cell r="F50">
            <v>217.6</v>
          </cell>
          <cell r="G50">
            <v>544</v>
          </cell>
        </row>
        <row r="51">
          <cell r="A51" t="str">
            <v>6228 МЯСНОЕ АССОРТИ к/з с/н мгс 1/90 10шт  Останкино</v>
          </cell>
          <cell r="D51" t="str">
            <v>00-ko009215</v>
          </cell>
          <cell r="F51">
            <v>0.18</v>
          </cell>
          <cell r="G51">
            <v>2</v>
          </cell>
        </row>
        <row r="52">
          <cell r="A52" t="str">
            <v>6281 СВИНИНА ДЕЛИКАТ. к/в мл/к в/у 0.3кг 45с  ОСТАНКИНО</v>
          </cell>
          <cell r="D52" t="str">
            <v>00-00007019</v>
          </cell>
          <cell r="F52">
            <v>116.1</v>
          </cell>
          <cell r="G52">
            <v>387</v>
          </cell>
        </row>
        <row r="53">
          <cell r="A53" t="str">
            <v>6297 ФИЛЕЙНЫЕ сос ц/о в/у 1/270 12шт_45с  ОСТАНКИНО</v>
          </cell>
          <cell r="D53" t="str">
            <v>00-00007074</v>
          </cell>
          <cell r="F53">
            <v>37.799999999999997</v>
          </cell>
          <cell r="G53">
            <v>140</v>
          </cell>
        </row>
        <row r="54">
          <cell r="A54" t="str">
            <v>6333 МЯСНАЯ Папа может вар п/о 0.4кг 8шт.  ОСТАНКИНО</v>
          </cell>
          <cell r="D54" t="str">
            <v>00-00007020</v>
          </cell>
          <cell r="F54">
            <v>159.19999999999999</v>
          </cell>
          <cell r="G54">
            <v>398</v>
          </cell>
        </row>
        <row r="55">
          <cell r="A55" t="str">
            <v>6353 ЭКСТРА Папа может вар п/о 0.4кг 8шт.  ОСТАНКИНО</v>
          </cell>
          <cell r="D55" t="str">
            <v>00-00007022</v>
          </cell>
          <cell r="F55">
            <v>150</v>
          </cell>
          <cell r="G55">
            <v>375</v>
          </cell>
        </row>
        <row r="56">
          <cell r="A56" t="str">
            <v>6392 ФИЛЕЙНАЯ Папа может вар п/о 0,4кг  ОСТАНКИНО</v>
          </cell>
          <cell r="D56" t="str">
            <v>00-00008829</v>
          </cell>
          <cell r="F56">
            <v>139.6</v>
          </cell>
          <cell r="G56">
            <v>349</v>
          </cell>
        </row>
        <row r="57">
          <cell r="A57" t="str">
            <v>6602 БАВАРСКИЕ ПМ сос ц/о мгс 0,35кг 8шт  Останкино</v>
          </cell>
          <cell r="D57" t="str">
            <v>00-ko009213</v>
          </cell>
          <cell r="F57">
            <v>-1.4</v>
          </cell>
          <cell r="G57">
            <v>-4</v>
          </cell>
        </row>
        <row r="58">
          <cell r="A58" t="str">
            <v>6658 АРОМАТНАЯ С ЧЕСНОЧКОМ СН в/к мтс 0.330кг  ОСТАНКИНО</v>
          </cell>
          <cell r="D58" t="str">
            <v>00-00008379</v>
          </cell>
          <cell r="F58">
            <v>23.43</v>
          </cell>
          <cell r="G58">
            <v>71</v>
          </cell>
        </row>
        <row r="59">
          <cell r="A59" t="str">
            <v>6666 БОЯNСКАЯ Папа может п/к в/у 0,28кг 8шт  ОСТАНКИНО</v>
          </cell>
          <cell r="D59" t="str">
            <v>00-00008786</v>
          </cell>
          <cell r="F59">
            <v>208.32</v>
          </cell>
          <cell r="G59">
            <v>744</v>
          </cell>
        </row>
        <row r="60">
          <cell r="A60" t="str">
            <v>6669 ВЕНСКАЯ САЛЯМИ п/к в/у 0,28кг 8шт  ОСТАНКИНО</v>
          </cell>
          <cell r="D60" t="str">
            <v>00-00008787</v>
          </cell>
          <cell r="F60">
            <v>114.24</v>
          </cell>
          <cell r="G60">
            <v>408</v>
          </cell>
        </row>
        <row r="61">
          <cell r="A61" t="str">
            <v>6683 СЕРВЕЛАТ ЗЕРНИСТЫЙ ПМ в/к в/у 0,35кг  ОСТАНКИНО</v>
          </cell>
          <cell r="D61" t="str">
            <v>00-00008788</v>
          </cell>
          <cell r="F61">
            <v>161.69999999999999</v>
          </cell>
          <cell r="G61">
            <v>462</v>
          </cell>
        </row>
        <row r="62">
          <cell r="A62" t="str">
            <v>6684 СЕРВЕЛАТ КАРЕЛЬСКИЙ ПМ в/к в/у 0,28кг  ОСТАНКИНО</v>
          </cell>
          <cell r="D62" t="str">
            <v>00-00008581</v>
          </cell>
          <cell r="F62">
            <v>118.72</v>
          </cell>
          <cell r="G62">
            <v>424</v>
          </cell>
        </row>
        <row r="63">
          <cell r="A63" t="str">
            <v>6689 СЕРВЕЛАТ ОХОТНИЧИЙ ПМ в/к в/у 0,35кг 8шт  ОСТАНКИНО</v>
          </cell>
          <cell r="D63" t="str">
            <v>00-00008582</v>
          </cell>
          <cell r="F63">
            <v>199.15</v>
          </cell>
          <cell r="G63">
            <v>569</v>
          </cell>
        </row>
        <row r="64">
          <cell r="A64" t="str">
            <v>6692 СЕРВЕЛАТ ПРИМА в/к в/у 0.28кг 8шт.  ОСТАНКИНО</v>
          </cell>
          <cell r="D64" t="str">
            <v>00-00008514</v>
          </cell>
          <cell r="F64">
            <v>77.84</v>
          </cell>
          <cell r="G64">
            <v>278</v>
          </cell>
        </row>
        <row r="65">
          <cell r="A65" t="str">
            <v>6697 СЕРВЕЛАТ ФИНСКИЙ ПМ в/к в/у 0,35кг 8шт  ОСТАНКИНО</v>
          </cell>
          <cell r="D65" t="str">
            <v>00-00008789</v>
          </cell>
          <cell r="F65">
            <v>268.45</v>
          </cell>
          <cell r="G65">
            <v>767</v>
          </cell>
        </row>
        <row r="66">
          <cell r="A66" t="str">
            <v>6701 СЕРВЕЛАТ ШВАРЦЕР ПМ в/к в/у 0.28кг 8шт.  ОСТАНКИНО</v>
          </cell>
          <cell r="D66" t="str">
            <v>00-00008511</v>
          </cell>
          <cell r="F66">
            <v>22.4</v>
          </cell>
          <cell r="G66">
            <v>80</v>
          </cell>
        </row>
        <row r="67">
          <cell r="A67" t="str">
            <v>6722 СОЧНЫЕ ПМ сос п/о мгс 0,41кг 10шт  ОСТАНКИНО</v>
          </cell>
          <cell r="D67" t="str">
            <v>00-ko009088</v>
          </cell>
          <cell r="F67">
            <v>102.5</v>
          </cell>
          <cell r="G67">
            <v>250</v>
          </cell>
        </row>
        <row r="68">
          <cell r="A68" t="str">
            <v>6751 СЛИВОЧНЫЕ СН сос п/о мгс 0,41 кг 10шт.  Останкино</v>
          </cell>
          <cell r="D68" t="str">
            <v>00-ko009276</v>
          </cell>
          <cell r="F68">
            <v>63.55</v>
          </cell>
          <cell r="G68">
            <v>155</v>
          </cell>
        </row>
        <row r="69">
          <cell r="A69" t="str">
            <v>6755 ВЕТЧ.ЛЮБИТЕЛЬСКАЯ п/о 0,4кг 10шт.  Останкино</v>
          </cell>
          <cell r="D69" t="str">
            <v>00-ko009303</v>
          </cell>
          <cell r="F69">
            <v>42</v>
          </cell>
          <cell r="G69">
            <v>105</v>
          </cell>
        </row>
        <row r="70">
          <cell r="A70" t="str">
            <v>Останкино КОРОВИНО (ВЕС)</v>
          </cell>
          <cell r="D70" t="str">
            <v>00-00003326</v>
          </cell>
          <cell r="F70">
            <v>98.632000000000005</v>
          </cell>
          <cell r="G70">
            <v>98.632000000000005</v>
          </cell>
        </row>
        <row r="71">
          <cell r="A71" t="str">
            <v>3248 ДОКТОРСКАЯ ТРАДИЦ. вар п/о ОСТАНКИНО</v>
          </cell>
          <cell r="D71" t="str">
            <v>00-00000656</v>
          </cell>
          <cell r="F71">
            <v>22.896000000000001</v>
          </cell>
          <cell r="G71">
            <v>22.896000000000001</v>
          </cell>
        </row>
        <row r="72">
          <cell r="A72" t="str">
            <v>5997 ОСОБАЯ Коровино вар п/о  ОСТАНКИНО</v>
          </cell>
          <cell r="D72" t="str">
            <v>00-00006737</v>
          </cell>
          <cell r="F72">
            <v>81.349999999999994</v>
          </cell>
          <cell r="G72">
            <v>81.349999999999994</v>
          </cell>
        </row>
        <row r="73">
          <cell r="A73" t="str">
            <v>6467 БАЛЫКОВАЯ Коровино п/к в/у  ОСТАНКИНО</v>
          </cell>
          <cell r="D73" t="str">
            <v>00-00008380</v>
          </cell>
          <cell r="F73">
            <v>-11.071999999999999</v>
          </cell>
          <cell r="G73">
            <v>-11.071999999999999</v>
          </cell>
        </row>
        <row r="74">
          <cell r="A74" t="str">
            <v>БОНУС Z-ОСОБАЯ Коровино вар п/о (6482)  ОСТАНКИНО</v>
          </cell>
          <cell r="D74" t="str">
            <v>00-ko009305</v>
          </cell>
          <cell r="F74">
            <v>5.4580000000000002</v>
          </cell>
          <cell r="G74">
            <v>5.4580000000000002</v>
          </cell>
        </row>
        <row r="75">
          <cell r="A75" t="str">
            <v>Останкино КОРОВИНО (ШТ)</v>
          </cell>
          <cell r="D75" t="str">
            <v>00-00003328</v>
          </cell>
          <cell r="F75">
            <v>15</v>
          </cell>
          <cell r="G75">
            <v>30</v>
          </cell>
        </row>
        <row r="76">
          <cell r="A76" t="str">
            <v>6716 ОСОБАЯ Коровино ( в сетке) 0,5кг 8шт  Останкино</v>
          </cell>
          <cell r="D76" t="str">
            <v>00-ko009210</v>
          </cell>
          <cell r="F76">
            <v>17</v>
          </cell>
          <cell r="G76">
            <v>34</v>
          </cell>
        </row>
        <row r="77">
          <cell r="A77" t="str">
            <v>6734 ОСОБАЯ СО ШПИКОМ Коровино(в сетке) 0,5кг  Останкино</v>
          </cell>
          <cell r="D77" t="str">
            <v>00-ko009151</v>
          </cell>
          <cell r="F77">
            <v>-3</v>
          </cell>
          <cell r="G77">
            <v>-6</v>
          </cell>
        </row>
        <row r="78">
          <cell r="A78" t="str">
            <v>БОНУС Z-ОСОБАЯ Коровино вар п/о 0.5кг_СНГ (6305)  ОСТАНКИНО</v>
          </cell>
          <cell r="D78" t="str">
            <v>00-ko009304</v>
          </cell>
          <cell r="F78">
            <v>1</v>
          </cell>
          <cell r="G78">
            <v>2</v>
          </cell>
        </row>
        <row r="79">
          <cell r="A79" t="str">
            <v>Останкино СЫР</v>
          </cell>
          <cell r="D79" t="str">
            <v>00-00006675</v>
          </cell>
          <cell r="F79">
            <v>2900.9989999999998</v>
          </cell>
          <cell r="G79">
            <v>9219.4189999999999</v>
          </cell>
        </row>
        <row r="80">
          <cell r="A80" t="str">
            <v>Масло "Папа может" 72,5% 180 гр. Фольга   УВА  ОСТАНКИНО</v>
          </cell>
          <cell r="D80" t="str">
            <v>00-00007919</v>
          </cell>
          <cell r="F80">
            <v>542.70000000000005</v>
          </cell>
          <cell r="G80">
            <v>3015</v>
          </cell>
        </row>
        <row r="81">
          <cell r="A81" t="str">
            <v>Сыр "Пармезан" 40% колотый 100 гр  ОСТАНКИНО</v>
          </cell>
          <cell r="D81" t="str">
            <v>00-00009133</v>
          </cell>
          <cell r="F81">
            <v>1.7</v>
          </cell>
          <cell r="G81">
            <v>17</v>
          </cell>
        </row>
        <row r="82">
          <cell r="A82" t="str">
            <v>Сыр Боккончини копченый 40% 100 гр.  ОСТАНКИНО</v>
          </cell>
          <cell r="D82" t="str">
            <v>00-00008885</v>
          </cell>
          <cell r="F82">
            <v>20</v>
          </cell>
          <cell r="G82">
            <v>200</v>
          </cell>
        </row>
        <row r="83">
          <cell r="A83" t="str">
            <v>Сыр Папа Может Гауда  45% 200гр     Останкино</v>
          </cell>
          <cell r="D83" t="str">
            <v>00-00006678</v>
          </cell>
          <cell r="F83">
            <v>163.80000000000001</v>
          </cell>
          <cell r="G83">
            <v>819</v>
          </cell>
        </row>
        <row r="84">
          <cell r="A84" t="str">
            <v>Сыр Папа Может Гауда  45% вес     Останкино</v>
          </cell>
          <cell r="D84" t="str">
            <v>00-00006679</v>
          </cell>
          <cell r="F84">
            <v>329.642</v>
          </cell>
          <cell r="G84">
            <v>329.642</v>
          </cell>
        </row>
        <row r="85">
          <cell r="A85" t="str">
            <v>Сыр Папа Может Голландский  45% 200гр     Останкино</v>
          </cell>
          <cell r="D85" t="str">
            <v>00-00006682</v>
          </cell>
          <cell r="F85">
            <v>165.6</v>
          </cell>
          <cell r="G85">
            <v>828</v>
          </cell>
        </row>
        <row r="86">
          <cell r="A86" t="str">
            <v>Сыр Папа Может Голландский  45% вес      Останкино</v>
          </cell>
          <cell r="D86" t="str">
            <v>00-00006683</v>
          </cell>
          <cell r="F86">
            <v>399.26100000000002</v>
          </cell>
          <cell r="G86">
            <v>399.26100000000002</v>
          </cell>
        </row>
        <row r="87">
          <cell r="A87" t="str">
            <v>Сыр Папа Может Министерский 45% 200г  Останкино</v>
          </cell>
          <cell r="D87" t="str">
            <v>00-00007215</v>
          </cell>
          <cell r="F87">
            <v>29.8</v>
          </cell>
          <cell r="G87">
            <v>149</v>
          </cell>
        </row>
        <row r="88">
          <cell r="A88" t="str">
            <v>Сыр Папа Может Российский  50% 200гр    Останкино</v>
          </cell>
          <cell r="D88" t="str">
            <v>00-00006680</v>
          </cell>
          <cell r="F88">
            <v>-0.4</v>
          </cell>
          <cell r="G88">
            <v>-2</v>
          </cell>
        </row>
        <row r="89">
          <cell r="A89" t="str">
            <v>Сыр Папа Может Сливочный со вкусом.топл.молока 50% вес (=3,5кг)  Останкино</v>
          </cell>
          <cell r="D89" t="str">
            <v>00-00007191</v>
          </cell>
          <cell r="F89">
            <v>146.58799999999999</v>
          </cell>
          <cell r="G89">
            <v>146.58799999999999</v>
          </cell>
        </row>
        <row r="90">
          <cell r="A90" t="str">
            <v>Сыр Папа Может Тильзитер   45% 200гр     Останкино</v>
          </cell>
          <cell r="D90" t="str">
            <v>00-00006676</v>
          </cell>
          <cell r="F90">
            <v>144.6</v>
          </cell>
          <cell r="G90">
            <v>723</v>
          </cell>
        </row>
        <row r="91">
          <cell r="A91" t="str">
            <v>Сыр Папа Может Тильзитер   45% вес      Останкино</v>
          </cell>
          <cell r="D91" t="str">
            <v>00-00006677</v>
          </cell>
          <cell r="F91">
            <v>61.906999999999996</v>
          </cell>
          <cell r="G91">
            <v>61.906999999999996</v>
          </cell>
        </row>
        <row r="92">
          <cell r="A92" t="str">
            <v>Сыр Папа Может Эдам 45% вес (=3,5кг)  Останкино</v>
          </cell>
          <cell r="D92" t="str">
            <v>00-00007190</v>
          </cell>
          <cell r="F92">
            <v>143.624</v>
          </cell>
          <cell r="G92">
            <v>143.624</v>
          </cell>
        </row>
        <row r="93">
          <cell r="A93" t="str">
            <v>Сыр Плавленый Сливочный Папа Может 55% 190гр  Останкино</v>
          </cell>
          <cell r="D93" t="str">
            <v>00-00008115</v>
          </cell>
          <cell r="F93">
            <v>32.11</v>
          </cell>
          <cell r="G93">
            <v>169</v>
          </cell>
        </row>
        <row r="94">
          <cell r="A94" t="str">
            <v>Сыр рассольный жирный Чечил 45% 100 гр  ОСТАНКИНО</v>
          </cell>
          <cell r="D94" t="str">
            <v>00-00008886</v>
          </cell>
          <cell r="F94">
            <v>5.8</v>
          </cell>
          <cell r="G94">
            <v>58</v>
          </cell>
        </row>
        <row r="95">
          <cell r="A95" t="str">
            <v>Сыр рассольный жирный Чечил копченый 43% 100 гр  Останкино</v>
          </cell>
          <cell r="D95" t="str">
            <v>00-00009171</v>
          </cell>
          <cell r="F95">
            <v>29.8</v>
          </cell>
          <cell r="G95">
            <v>298</v>
          </cell>
        </row>
        <row r="96">
          <cell r="A96" t="str">
            <v>Сыр Скаморца свежий 100 гр.  ОСТАНКИНО</v>
          </cell>
          <cell r="D96" t="str">
            <v>00-00008887</v>
          </cell>
          <cell r="F96">
            <v>22.5</v>
          </cell>
          <cell r="G96">
            <v>225</v>
          </cell>
        </row>
        <row r="97">
          <cell r="A97" t="str">
            <v>Сыр Творожный с зеленью 60% Папа может 140 гр.  Останкино</v>
          </cell>
          <cell r="D97" t="str">
            <v>00-ko009290</v>
          </cell>
          <cell r="F97">
            <v>67.06</v>
          </cell>
          <cell r="G97">
            <v>479</v>
          </cell>
        </row>
        <row r="98">
          <cell r="A98" t="str">
            <v>Сыр тертый "Пармезан" 40% 90 гр  Останкино</v>
          </cell>
          <cell r="D98" t="str">
            <v>00-ko009281</v>
          </cell>
          <cell r="F98">
            <v>-0.09</v>
          </cell>
          <cell r="G98">
            <v>-1</v>
          </cell>
        </row>
        <row r="99">
          <cell r="A99" t="str">
            <v>Сыч/Прод Коровино Российский 50% 200г СЗМЖ  Останкино</v>
          </cell>
          <cell r="D99" t="str">
            <v>00-00007977</v>
          </cell>
          <cell r="F99">
            <v>96.4</v>
          </cell>
          <cell r="G99">
            <v>482</v>
          </cell>
        </row>
        <row r="100">
          <cell r="A100" t="str">
            <v>Сыч/Прод Коровино Российский Оригин 50% ВЕС (5 кг)  ОСТАНКИНО</v>
          </cell>
          <cell r="D100" t="str">
            <v>00-00007916</v>
          </cell>
          <cell r="F100">
            <v>146.11799999999999</v>
          </cell>
          <cell r="G100">
            <v>146.11799999999999</v>
          </cell>
        </row>
        <row r="101">
          <cell r="A101" t="str">
            <v>Сыч/Прод Коровино Тильзитер 50% 200г НОВАЯ СЗМЖ  ОСТАНКИНО</v>
          </cell>
          <cell r="D101" t="str">
            <v>00-00008339</v>
          </cell>
          <cell r="F101">
            <v>-0.2</v>
          </cell>
          <cell r="G101">
            <v>-1</v>
          </cell>
        </row>
        <row r="102">
          <cell r="A102" t="str">
            <v>Сыч/Прод Коровино Тильзитер 50% 200г СЗМЖ  ОСТАНКИНО</v>
          </cell>
          <cell r="D102" t="str">
            <v>00-00007918</v>
          </cell>
          <cell r="F102">
            <v>45.4</v>
          </cell>
          <cell r="G102">
            <v>227</v>
          </cell>
        </row>
        <row r="103">
          <cell r="A103" t="str">
            <v>Сыч/Прод Коровино Тильзитер Оригин 50% ВЕС (5 кг брус) СЗМЖ  ОСТАНКИНО</v>
          </cell>
          <cell r="D103" t="str">
            <v>00-00007917</v>
          </cell>
          <cell r="F103">
            <v>307.279</v>
          </cell>
          <cell r="G103">
            <v>307.279</v>
          </cell>
        </row>
        <row r="104">
          <cell r="A104" t="str">
            <v>ПОКОМ Логистический Партнер</v>
          </cell>
          <cell r="D104" t="str">
            <v>00-ko000869</v>
          </cell>
          <cell r="F104">
            <v>61208.830999999998</v>
          </cell>
          <cell r="G104">
            <v>70053.061000000002</v>
          </cell>
        </row>
        <row r="105">
          <cell r="A105" t="str">
            <v>Вязанка Логистический Партнер(Кг)</v>
          </cell>
          <cell r="D105" t="str">
            <v>00-00003640</v>
          </cell>
          <cell r="F105">
            <v>2825.2069999999999</v>
          </cell>
          <cell r="G105">
            <v>2825.2069999999999</v>
          </cell>
        </row>
        <row r="106">
          <cell r="A106" t="str">
            <v>005  Колбаса Докторская ГОСТ, Вязанка вектор,ВЕС. ПОКОМ</v>
          </cell>
          <cell r="D106" t="str">
            <v>00-00000923</v>
          </cell>
          <cell r="F106">
            <v>57.521000000000001</v>
          </cell>
          <cell r="G106">
            <v>57.521000000000001</v>
          </cell>
        </row>
        <row r="107">
          <cell r="A107" t="str">
            <v>016  Сосиски Вязанка Молочные, Вязанка вискофан  ВЕС.ПОКОМ</v>
          </cell>
          <cell r="D107" t="str">
            <v>00-00000894</v>
          </cell>
          <cell r="F107">
            <v>657.12599999999998</v>
          </cell>
          <cell r="G107">
            <v>657.12599999999998</v>
          </cell>
        </row>
        <row r="108">
          <cell r="A108" t="str">
            <v>017  Сосиски Вязанка Сливочные, Вязанка амицел ВЕС.ПОКОМ</v>
          </cell>
          <cell r="D108" t="str">
            <v>00-00000895</v>
          </cell>
          <cell r="F108">
            <v>1161.221</v>
          </cell>
          <cell r="G108">
            <v>1161.221</v>
          </cell>
        </row>
        <row r="109">
          <cell r="A109" t="str">
            <v>018  Сосиски Рубленые, Вязанка вискофан  ВЕС.ПОКОМ</v>
          </cell>
          <cell r="D109" t="str">
            <v>00-00000897</v>
          </cell>
          <cell r="F109">
            <v>194.83</v>
          </cell>
          <cell r="G109">
            <v>194.83</v>
          </cell>
        </row>
        <row r="110">
          <cell r="A110" t="str">
            <v>312  Ветчина Филейская ТМ Вязанка ТС Столичная ВЕС  ПОКОМ</v>
          </cell>
          <cell r="D110" t="str">
            <v>00-00007957</v>
          </cell>
          <cell r="F110">
            <v>17.532</v>
          </cell>
          <cell r="G110">
            <v>17.532</v>
          </cell>
        </row>
        <row r="111">
          <cell r="A111" t="str">
            <v>313 Колбаса вареная Молокуша ТМ Вязанка в оболочке полиамид. ВЕС  ПОКОМ</v>
          </cell>
          <cell r="D111" t="str">
            <v>00-00008011</v>
          </cell>
          <cell r="F111">
            <v>117.342</v>
          </cell>
          <cell r="G111">
            <v>117.342</v>
          </cell>
        </row>
        <row r="112">
          <cell r="A112" t="str">
            <v>314 Колбаса вареная Филейская ТМ Вязанка ТС Классическая в оболочке полиамид.  ПОКОМ</v>
          </cell>
          <cell r="D112" t="str">
            <v>00-00008056</v>
          </cell>
          <cell r="F112">
            <v>331.33300000000003</v>
          </cell>
          <cell r="G112">
            <v>331.33300000000003</v>
          </cell>
        </row>
        <row r="113">
          <cell r="A113" t="str">
            <v>363 Сардельки Филейские Вязанка ТМ Вязанка в обол NDX  ПОКОМ</v>
          </cell>
          <cell r="D113" t="str">
            <v>00-00008656</v>
          </cell>
          <cell r="F113">
            <v>165.523</v>
          </cell>
          <cell r="G113">
            <v>165.523</v>
          </cell>
        </row>
        <row r="114">
          <cell r="A114" t="str">
            <v>369 Колбаса Сливушка ТМ Вязанка в оболочке полиамид вес.  ПОКОМ</v>
          </cell>
          <cell r="D114" t="str">
            <v>00-00008855</v>
          </cell>
          <cell r="F114">
            <v>107.697</v>
          </cell>
          <cell r="G114">
            <v>107.697</v>
          </cell>
        </row>
        <row r="115">
          <cell r="A115" t="str">
            <v>370 Ветчина Сливушка с индейкой ТМ Вязанка в оболочке полиамид.</v>
          </cell>
          <cell r="D115" t="str">
            <v>00-00008856</v>
          </cell>
          <cell r="F115">
            <v>12.278</v>
          </cell>
          <cell r="G115">
            <v>12.278</v>
          </cell>
        </row>
        <row r="116">
          <cell r="A116" t="str">
            <v>470 Колбаса Любительская ТМ Вязанка в оболочке полиамид.Мясной продукт категории А.  Поком</v>
          </cell>
          <cell r="D116" t="str">
            <v>00-ko009294</v>
          </cell>
          <cell r="F116">
            <v>2.8039999999999998</v>
          </cell>
          <cell r="G116">
            <v>2.8039999999999998</v>
          </cell>
        </row>
        <row r="117">
          <cell r="A117" t="str">
            <v>Вязанка Логистический Партнер(Шт)</v>
          </cell>
          <cell r="D117" t="str">
            <v>00-00003652</v>
          </cell>
          <cell r="F117">
            <v>86.45</v>
          </cell>
          <cell r="G117">
            <v>193</v>
          </cell>
        </row>
        <row r="118">
          <cell r="A118" t="str">
            <v>032  Сосиски Вязанка Сливочные, Вязанка амицел МГС, 0.45кг, ПОКОМ</v>
          </cell>
          <cell r="D118" t="str">
            <v>00-00000968</v>
          </cell>
          <cell r="F118">
            <v>85.05</v>
          </cell>
          <cell r="G118">
            <v>189</v>
          </cell>
        </row>
        <row r="119">
          <cell r="A119" t="str">
            <v>036  Колбаса Сервелат Запекуша с сочным окороком, Вязанка 0,35кг,  ПОКОМ</v>
          </cell>
          <cell r="D119" t="str">
            <v>00-00006430</v>
          </cell>
          <cell r="F119">
            <v>1.4</v>
          </cell>
          <cell r="G119">
            <v>4</v>
          </cell>
        </row>
        <row r="120">
          <cell r="A120" t="str">
            <v>Логистический Партнер кг</v>
          </cell>
          <cell r="D120" t="str">
            <v>00-00000870</v>
          </cell>
          <cell r="F120">
            <v>44769.053999999996</v>
          </cell>
          <cell r="G120">
            <v>44769.053999999996</v>
          </cell>
        </row>
        <row r="121">
          <cell r="A121" t="str">
            <v>200  Ветчина Дугушка ТМ Стародворье, вектор в/у    ПОКОМ</v>
          </cell>
          <cell r="D121" t="str">
            <v>00-00006605</v>
          </cell>
          <cell r="F121">
            <v>540.17999999999995</v>
          </cell>
          <cell r="G121">
            <v>540.17999999999995</v>
          </cell>
        </row>
        <row r="122">
          <cell r="A122" t="str">
            <v>201  Ветчина Нежная ТМ Особый рецепт, (2,5кг), ПОКОМ</v>
          </cell>
          <cell r="D122" t="str">
            <v>00-00005832</v>
          </cell>
          <cell r="F122">
            <v>5574.5349999999999</v>
          </cell>
          <cell r="G122">
            <v>5574.5349999999999</v>
          </cell>
        </row>
        <row r="123">
          <cell r="A123" t="str">
            <v>217  Колбаса Докторская Дугушка, ВЕС, НЕ ГОСТ, ТМ Стародворье ПОКОМ</v>
          </cell>
          <cell r="D123" t="str">
            <v>00-00005646</v>
          </cell>
          <cell r="F123">
            <v>804.27</v>
          </cell>
          <cell r="G123">
            <v>804.27</v>
          </cell>
        </row>
        <row r="124">
          <cell r="A124" t="str">
            <v>219  Колбаса Докторская Особая ТМ Особый рецепт, ВЕС  ПОКОМ</v>
          </cell>
          <cell r="D124" t="str">
            <v>00-00005821</v>
          </cell>
          <cell r="F124">
            <v>10619.465</v>
          </cell>
          <cell r="G124">
            <v>10619.465</v>
          </cell>
        </row>
        <row r="125">
          <cell r="A125" t="str">
            <v>225  Колбаса Дугушка со шпиком, ВЕС, ТМ Стародворье   ПОКОМ</v>
          </cell>
          <cell r="D125" t="str">
            <v>00-00005969</v>
          </cell>
          <cell r="F125">
            <v>60.1</v>
          </cell>
          <cell r="G125">
            <v>60.1</v>
          </cell>
        </row>
        <row r="126">
          <cell r="A126" t="str">
            <v>229  Колбаса Молочная Дугушка, в/у, ВЕС, ТМ Стародворье   ПОКОМ</v>
          </cell>
          <cell r="D126" t="str">
            <v>00-00005274</v>
          </cell>
          <cell r="F126">
            <v>561.63099999999997</v>
          </cell>
          <cell r="G126">
            <v>561.63099999999997</v>
          </cell>
        </row>
        <row r="127">
          <cell r="A127" t="str">
            <v>230  Колбаса Молочная Особая ТМ Особый рецепт, п/а, ВЕС. ПОКОМ</v>
          </cell>
          <cell r="D127" t="str">
            <v>00-00005816</v>
          </cell>
          <cell r="F127">
            <v>10550.007</v>
          </cell>
          <cell r="G127">
            <v>10550.007</v>
          </cell>
        </row>
        <row r="128">
          <cell r="A128" t="str">
            <v>235  Колбаса Особая ТМ Особый рецепт, ВЕС, ТМ Стародворье ПОКОМ</v>
          </cell>
          <cell r="D128" t="str">
            <v>00-00005823</v>
          </cell>
          <cell r="F128">
            <v>4765.4309999999996</v>
          </cell>
          <cell r="G128">
            <v>4765.4309999999996</v>
          </cell>
        </row>
        <row r="129">
          <cell r="A129" t="str">
            <v>236  Колбаса Рубленая ЗАПЕЧ. Дугушка ТМ Стародворье, вектор, в/к    ПОКОМ</v>
          </cell>
          <cell r="D129" t="str">
            <v>00-00005635</v>
          </cell>
          <cell r="F129">
            <v>334.774</v>
          </cell>
          <cell r="G129">
            <v>334.774</v>
          </cell>
        </row>
        <row r="130">
          <cell r="A130" t="str">
            <v>239  Колбаса Салями запеч Дугушка, оболочка вектор, ВЕС, ТМ Стародворье  ПОКОМ</v>
          </cell>
          <cell r="D130" t="str">
            <v>00-00005603</v>
          </cell>
          <cell r="F130">
            <v>158.035</v>
          </cell>
          <cell r="G130">
            <v>158.035</v>
          </cell>
        </row>
        <row r="131">
          <cell r="A131" t="str">
            <v>242  Колбаса Сервелат ЗАПЕЧ.Дугушка ТМ Стародворье, вектор, в/к     ПОКОМ</v>
          </cell>
          <cell r="D131" t="str">
            <v>00-00005636</v>
          </cell>
          <cell r="F131">
            <v>323.69499999999999</v>
          </cell>
          <cell r="G131">
            <v>323.69499999999999</v>
          </cell>
        </row>
        <row r="132">
          <cell r="A132" t="str">
            <v>243  Колбаса Сервелат Зернистый, ВЕС.  ПОКОМ</v>
          </cell>
          <cell r="D132" t="str">
            <v>00-00000887</v>
          </cell>
          <cell r="F132">
            <v>342.18599999999998</v>
          </cell>
          <cell r="G132">
            <v>342.18599999999998</v>
          </cell>
        </row>
        <row r="133">
          <cell r="A133" t="str">
            <v>244  Колбаса Сервелат Кремлевский, ВЕС. ПОКОМ</v>
          </cell>
          <cell r="D133" t="str">
            <v>00-00000888</v>
          </cell>
          <cell r="F133">
            <v>32.825000000000003</v>
          </cell>
          <cell r="G133">
            <v>32.825000000000003</v>
          </cell>
        </row>
        <row r="134">
          <cell r="A134" t="str">
            <v>247  Сардельки Нежные, ВЕС.  ПОКОМ</v>
          </cell>
          <cell r="D134" t="str">
            <v>00-00000890</v>
          </cell>
          <cell r="F134">
            <v>497.92500000000001</v>
          </cell>
          <cell r="G134">
            <v>497.92500000000001</v>
          </cell>
        </row>
        <row r="135">
          <cell r="A135" t="str">
            <v>248  Сардельки Сочные ТМ Особый рецепт,   ПОКОМ</v>
          </cell>
          <cell r="D135" t="str">
            <v>00-00006239</v>
          </cell>
          <cell r="F135">
            <v>1312.9739999999999</v>
          </cell>
          <cell r="G135">
            <v>1312.9739999999999</v>
          </cell>
        </row>
        <row r="136">
          <cell r="A136" t="str">
            <v>250  Сардельки стародворские с говядиной в обол. NDX, ВЕС. ПОКОМ</v>
          </cell>
          <cell r="D136" t="str">
            <v>00-00006052</v>
          </cell>
          <cell r="F136">
            <v>240.13200000000001</v>
          </cell>
          <cell r="G136">
            <v>240.13200000000001</v>
          </cell>
        </row>
        <row r="137">
          <cell r="A137" t="str">
            <v>255  Сосиски Молочные для завтрака ТМ Особый рецепт, п/а МГС, ВЕС, ТМ Стародворье  ПОКОМ</v>
          </cell>
          <cell r="D137" t="str">
            <v>00-00006302</v>
          </cell>
          <cell r="F137">
            <v>725.97699999999998</v>
          </cell>
          <cell r="G137">
            <v>725.97699999999998</v>
          </cell>
        </row>
        <row r="138">
          <cell r="A138" t="str">
            <v>257  Сосиски Молочные оригинальные ТМ Особый рецепт, ВЕС.   ПОКОМ</v>
          </cell>
          <cell r="D138" t="str">
            <v>00-00005822</v>
          </cell>
          <cell r="F138">
            <v>561.26199999999994</v>
          </cell>
          <cell r="G138">
            <v>561.26199999999994</v>
          </cell>
        </row>
        <row r="139">
          <cell r="A139" t="str">
            <v>259  Сосиски Сливочные Дугушка, ВЕС.   ПОКОМ</v>
          </cell>
          <cell r="D139" t="str">
            <v>00-00006190</v>
          </cell>
          <cell r="F139">
            <v>153.65299999999999</v>
          </cell>
          <cell r="G139">
            <v>153.65299999999999</v>
          </cell>
        </row>
        <row r="140">
          <cell r="A140" t="str">
            <v>263  Шпикачки Стародворские, ВЕС.  ПОКОМ</v>
          </cell>
          <cell r="D140" t="str">
            <v>00-00000899</v>
          </cell>
          <cell r="F140">
            <v>54.662999999999997</v>
          </cell>
          <cell r="G140">
            <v>54.662999999999997</v>
          </cell>
        </row>
        <row r="141">
          <cell r="A141" t="str">
            <v>265  Колбаса Балыкбургская, ВЕС, ТМ Баварушка  ПОКОМ</v>
          </cell>
          <cell r="D141" t="str">
            <v>00-00006426</v>
          </cell>
          <cell r="F141">
            <v>467.95</v>
          </cell>
          <cell r="G141">
            <v>467.95</v>
          </cell>
        </row>
        <row r="142">
          <cell r="A142" t="str">
            <v>266  Колбаса Филейбургская с сочным окороком, ВЕС, ТМ Баварушка  ПОКОМ</v>
          </cell>
          <cell r="D142" t="str">
            <v>00-00006428</v>
          </cell>
          <cell r="F142">
            <v>315.06599999999997</v>
          </cell>
          <cell r="G142">
            <v>315.06599999999997</v>
          </cell>
        </row>
        <row r="143">
          <cell r="A143" t="str">
            <v>267  Колбаса Салями Филейбургская зернистая, оболочка фиброуз, ВЕС, ТМ Баварушка  ПОКОМ</v>
          </cell>
          <cell r="D143" t="str">
            <v>00-00006480</v>
          </cell>
          <cell r="F143">
            <v>106.46</v>
          </cell>
          <cell r="G143">
            <v>106.46</v>
          </cell>
        </row>
        <row r="144">
          <cell r="A144" t="str">
            <v>268  Сосиски Филейбургские с филе сочного окорока, ВЕС, ТМ Баварушка  ПОКОМ</v>
          </cell>
          <cell r="D144" t="str">
            <v>00-00006987</v>
          </cell>
          <cell r="F144">
            <v>386.13099999999997</v>
          </cell>
          <cell r="G144">
            <v>386.13099999999997</v>
          </cell>
        </row>
        <row r="145">
          <cell r="A145" t="str">
            <v>271  Колбаса Сервелат Левантский ТМ Особый Рецепт, ВЕС. ПОКОМ</v>
          </cell>
          <cell r="D145" t="str">
            <v>00-00006990</v>
          </cell>
          <cell r="F145">
            <v>184.78899999999999</v>
          </cell>
          <cell r="G145">
            <v>184.78899999999999</v>
          </cell>
        </row>
        <row r="146">
          <cell r="A146" t="str">
            <v>283  Сосиски Сочинки, ВЕС, ТМ Стародворье ПОКОМ</v>
          </cell>
          <cell r="D146" t="str">
            <v>00-00007182</v>
          </cell>
          <cell r="F146">
            <v>206.72300000000001</v>
          </cell>
          <cell r="G146">
            <v>206.72300000000001</v>
          </cell>
        </row>
        <row r="147">
          <cell r="A147" t="str">
            <v>297  Колбаса Мясорубская с рубленой грудинкой ВЕС ТМ Стародворье  ПОКОМ</v>
          </cell>
          <cell r="D147" t="str">
            <v>00-00007882</v>
          </cell>
          <cell r="F147">
            <v>174.958</v>
          </cell>
          <cell r="G147">
            <v>174.958</v>
          </cell>
        </row>
        <row r="148">
          <cell r="A148" t="str">
            <v>315 Колбаса Нежная ТМ Зареченские ТС Зареченские продукты в оболочкНТУ.  изделие вар  ПОКОМ</v>
          </cell>
          <cell r="D148" t="str">
            <v>00-00008105</v>
          </cell>
          <cell r="F148">
            <v>4.5439999999999996</v>
          </cell>
          <cell r="G148">
            <v>4.5439999999999996</v>
          </cell>
        </row>
        <row r="149">
          <cell r="A149" t="str">
            <v>316 Колбаса варенокоиз мяса птицы Сервелат Пражский ТМ Зареченские ТС Зареченские  ПОКОМ</v>
          </cell>
          <cell r="D149" t="str">
            <v>00-00008106</v>
          </cell>
          <cell r="F149">
            <v>216.32400000000001</v>
          </cell>
          <cell r="G149">
            <v>216.32400000000001</v>
          </cell>
        </row>
        <row r="150">
          <cell r="A150" t="str">
            <v>317 Колбаса Сервелат Рижский ТМ Зареченские ТС Зареченские  фиброуз в вакуумной у  ПОКОМ</v>
          </cell>
          <cell r="D150" t="str">
            <v>00-00008107</v>
          </cell>
          <cell r="F150">
            <v>250.96100000000001</v>
          </cell>
          <cell r="G150">
            <v>250.96100000000001</v>
          </cell>
        </row>
        <row r="151">
          <cell r="A151" t="str">
            <v>318 Сосиски Датские ТМ Зареченские колбасы ТС Зареченские п полиамид в модифициров  ПОКОМ</v>
          </cell>
          <cell r="D151" t="str">
            <v>00-00008108</v>
          </cell>
          <cell r="F151">
            <v>2940.8009999999999</v>
          </cell>
          <cell r="G151">
            <v>2940.8009999999999</v>
          </cell>
        </row>
        <row r="152">
          <cell r="A152" t="str">
            <v>321 Сосиски Сочинки по-баварски с сыром ТМ Стародворье в оболочке  ПОКОМ</v>
          </cell>
          <cell r="D152" t="str">
            <v>00-00008167</v>
          </cell>
          <cell r="F152">
            <v>117.146</v>
          </cell>
          <cell r="G152">
            <v>117.146</v>
          </cell>
        </row>
        <row r="153">
          <cell r="A153" t="str">
            <v>322 Сосиски Сочинки с сыром ТМ Стародворье в оболочке  ПОКОМ</v>
          </cell>
          <cell r="D153" t="str">
            <v>00-00008168</v>
          </cell>
          <cell r="F153">
            <v>295.35000000000002</v>
          </cell>
          <cell r="G153">
            <v>295.35000000000002</v>
          </cell>
        </row>
        <row r="154">
          <cell r="A154" t="str">
            <v>380 Колбаски Балыкбургские с сыром ТМ Баварушка вес  Поком</v>
          </cell>
          <cell r="D154" t="str">
            <v>00-00008895</v>
          </cell>
          <cell r="F154">
            <v>79.564999999999998</v>
          </cell>
          <cell r="G154">
            <v>79.564999999999998</v>
          </cell>
        </row>
        <row r="155">
          <cell r="A155" t="str">
            <v>383 Колбаса Сочинка по-европейски с сочной грудиной ТМ Стародворье в оболочке фиброуз в ва  Поком</v>
          </cell>
          <cell r="D155" t="str">
            <v>00-00008906</v>
          </cell>
          <cell r="F155">
            <v>173.52099999999999</v>
          </cell>
          <cell r="G155">
            <v>173.52099999999999</v>
          </cell>
        </row>
        <row r="156">
          <cell r="A156" t="str">
            <v>384  Колбаса Сочинка по-фински с сочным окороком ТМ Стародворье в оболочке фиброуз в ва  Поком</v>
          </cell>
          <cell r="D156" t="str">
            <v>00-00008907</v>
          </cell>
          <cell r="F156">
            <v>232.94</v>
          </cell>
          <cell r="G156">
            <v>232.94</v>
          </cell>
        </row>
        <row r="157">
          <cell r="A157" t="str">
            <v>417 П/к колбасы «Сочинка рубленая с сочным окороком» Весовой фиброуз ТМ «Стародворье»  Поком</v>
          </cell>
          <cell r="D157" t="str">
            <v>00-00009321</v>
          </cell>
          <cell r="F157">
            <v>173.56800000000001</v>
          </cell>
          <cell r="G157">
            <v>173.56800000000001</v>
          </cell>
        </row>
        <row r="158">
          <cell r="A158" t="str">
            <v>445 Сосиски Стародворье Сочинки Молочные п/а вес  Поком</v>
          </cell>
          <cell r="D158" t="str">
            <v>00-ko009080</v>
          </cell>
          <cell r="F158">
            <v>122.852</v>
          </cell>
          <cell r="G158">
            <v>122.852</v>
          </cell>
        </row>
        <row r="159">
          <cell r="A159" t="str">
            <v>452 Колбаса Сочинка зернистая с сочной грудинкой  ТМ Стародворье в оболочке ф  Поком</v>
          </cell>
          <cell r="D159" t="str">
            <v>00-ko009147</v>
          </cell>
          <cell r="F159">
            <v>105.685</v>
          </cell>
          <cell r="G159">
            <v>105.685</v>
          </cell>
        </row>
        <row r="160">
          <cell r="A160" t="str">
            <v>Логистический Партнер Шт</v>
          </cell>
          <cell r="D160" t="str">
            <v>00-00000935</v>
          </cell>
          <cell r="F160">
            <v>2064.9899999999998</v>
          </cell>
          <cell r="G160">
            <v>5240</v>
          </cell>
        </row>
        <row r="161">
          <cell r="A161" t="str">
            <v>058  Колбаса Докторская Особая ТМ Особый рецепт,  0,5кг, ПОКОМ</v>
          </cell>
          <cell r="D161" t="str">
            <v>00-00005829</v>
          </cell>
          <cell r="F161">
            <v>61</v>
          </cell>
          <cell r="G161">
            <v>122</v>
          </cell>
        </row>
        <row r="162">
          <cell r="A162" t="str">
            <v>083  Колбаса Швейцарская 0,17 кг., ШТ., сырокопченая   ПОКОМ</v>
          </cell>
          <cell r="D162" t="str">
            <v>00-00000953</v>
          </cell>
          <cell r="F162">
            <v>12.07</v>
          </cell>
          <cell r="G162">
            <v>71</v>
          </cell>
        </row>
        <row r="163">
          <cell r="A163" t="str">
            <v>103  Сосиски Классические, 0.42кг,ядрена копотьПОКОМ</v>
          </cell>
          <cell r="D163" t="str">
            <v>00-00000948</v>
          </cell>
          <cell r="F163">
            <v>44.94</v>
          </cell>
          <cell r="G163">
            <v>107</v>
          </cell>
        </row>
        <row r="164">
          <cell r="A164" t="str">
            <v>108  Сосиски С сыром,  0.42кг,ядрена копоть ПОКОМ</v>
          </cell>
          <cell r="D164" t="str">
            <v>00-00000956</v>
          </cell>
          <cell r="F164">
            <v>37.380000000000003</v>
          </cell>
          <cell r="G164">
            <v>89</v>
          </cell>
        </row>
        <row r="165">
          <cell r="A165" t="str">
            <v>117  Колбаса Сервелат Филейбургский с ароматными пряностями, в/у 0,35 кг срез, БАВАРУШКА ПОКОМ</v>
          </cell>
          <cell r="D165" t="str">
            <v>00-00007292</v>
          </cell>
          <cell r="F165">
            <v>23.8</v>
          </cell>
          <cell r="G165">
            <v>68</v>
          </cell>
        </row>
        <row r="166">
          <cell r="A166" t="str">
            <v>118  Колбаса Сервелат Филейбургский с филе сочного окорока, в/у 0,35 кг срез, БАВАРУШКА ПОКОМ</v>
          </cell>
          <cell r="D166" t="str">
            <v>00-00007291</v>
          </cell>
          <cell r="F166">
            <v>25.2</v>
          </cell>
          <cell r="G166">
            <v>72</v>
          </cell>
        </row>
        <row r="167">
          <cell r="A167" t="str">
            <v>273  Сосиски Сочинки с сочной грудинкой, МГС 0.4кг,   ПОКОМ</v>
          </cell>
          <cell r="D167" t="str">
            <v>00-00007884</v>
          </cell>
          <cell r="F167">
            <v>127.2</v>
          </cell>
          <cell r="G167">
            <v>318</v>
          </cell>
        </row>
        <row r="168">
          <cell r="A168" t="str">
            <v>301  Сосиски Сочинки по-баварски с сыром,  0.4кг, ТМ Стародворье  ПОКОМ</v>
          </cell>
          <cell r="D168" t="str">
            <v>00-00007885</v>
          </cell>
          <cell r="F168">
            <v>140.80000000000001</v>
          </cell>
          <cell r="G168">
            <v>352</v>
          </cell>
        </row>
        <row r="169">
          <cell r="A169" t="str">
            <v>302  Сосиски Сочинки по-баварски,  0.4кг, ТМ Стародворье  ПОКОМ</v>
          </cell>
          <cell r="D169" t="str">
            <v>00-00007886</v>
          </cell>
          <cell r="F169">
            <v>270</v>
          </cell>
          <cell r="G169">
            <v>675</v>
          </cell>
        </row>
        <row r="170">
          <cell r="A170" t="str">
            <v>309  Сосиски Сочинки с сыром 0,4 кг ТМ Стародворье  ПОКОМ</v>
          </cell>
          <cell r="D170" t="str">
            <v>00-00008169</v>
          </cell>
          <cell r="F170">
            <v>243.6</v>
          </cell>
          <cell r="G170">
            <v>609</v>
          </cell>
        </row>
        <row r="171">
          <cell r="A171" t="str">
            <v>320  Сосиски Сочинки с сочным окороком 0,4 кг ТМ Стародворье  ПОКОМ</v>
          </cell>
          <cell r="D171" t="str">
            <v>00-00008111</v>
          </cell>
          <cell r="F171">
            <v>204</v>
          </cell>
          <cell r="G171">
            <v>510</v>
          </cell>
        </row>
        <row r="172">
          <cell r="A172" t="str">
            <v>323 Колбаса варенокопченая Балыкбургская рубленая ТМ Баварушка срез 0,35 кг   ПОКОМ</v>
          </cell>
          <cell r="D172" t="str">
            <v>00-00008170</v>
          </cell>
          <cell r="F172">
            <v>16.45</v>
          </cell>
          <cell r="G172">
            <v>47</v>
          </cell>
        </row>
        <row r="173">
          <cell r="A173" t="str">
            <v>346 Колбаса Сервелат Филейбургский с копченой грудинкой ТМ Баварушка в оболов/у 0,35 кг срез  ПОКОМ</v>
          </cell>
          <cell r="D173" t="str">
            <v>00-00008447</v>
          </cell>
          <cell r="F173">
            <v>8.4</v>
          </cell>
          <cell r="G173">
            <v>24</v>
          </cell>
        </row>
        <row r="174">
          <cell r="A174" t="str">
            <v>352  Сардельки Сочинки с сыром 0,4 кг ТМ Стародворье   ПОКОМ</v>
          </cell>
          <cell r="D174" t="str">
            <v>00-00008517</v>
          </cell>
          <cell r="F174">
            <v>183.2</v>
          </cell>
          <cell r="G174">
            <v>458</v>
          </cell>
        </row>
        <row r="175">
          <cell r="A175" t="str">
            <v>371  Сосиски Сочинки Молочные 0,4 кг ТМ Стародворье  ПОКОМ</v>
          </cell>
          <cell r="D175" t="str">
            <v>00-00008857</v>
          </cell>
          <cell r="F175">
            <v>267.2</v>
          </cell>
          <cell r="G175">
            <v>668</v>
          </cell>
        </row>
        <row r="176">
          <cell r="A176" t="str">
            <v>372  Сосиски Сочинки Сливочные 0,4 кг ТМ Стародворье  ПОКОМ</v>
          </cell>
          <cell r="D176" t="str">
            <v>00-00008858</v>
          </cell>
          <cell r="F176">
            <v>99.6</v>
          </cell>
          <cell r="G176">
            <v>249</v>
          </cell>
        </row>
        <row r="177">
          <cell r="A177" t="str">
            <v>381  Сардельки Сочинки 0,4кг ТМ Стародворье  ПОКОМ</v>
          </cell>
          <cell r="D177" t="str">
            <v>00-00008901</v>
          </cell>
          <cell r="F177">
            <v>159.19999999999999</v>
          </cell>
          <cell r="G177">
            <v>398</v>
          </cell>
        </row>
        <row r="178">
          <cell r="A178" t="str">
            <v>446 Сосиски Баварские с сыром 0,35 кг. ТМ Стародворье в оболочке айпил в модифи газовой среде  Поком</v>
          </cell>
          <cell r="D178" t="str">
            <v>00-ko009100</v>
          </cell>
          <cell r="F178">
            <v>12.6</v>
          </cell>
          <cell r="G178">
            <v>36</v>
          </cell>
        </row>
        <row r="179">
          <cell r="A179" t="str">
            <v>451 Сосиски «Баварские» Фикс.вес 0,35 П/а ТМ «Стародворье»  Поком</v>
          </cell>
          <cell r="D179" t="str">
            <v>00-ko009128</v>
          </cell>
          <cell r="F179">
            <v>39.549999999999997</v>
          </cell>
          <cell r="G179">
            <v>113</v>
          </cell>
        </row>
        <row r="180">
          <cell r="A180" t="str">
            <v>456 Колбаса вареная Сочинка ТМ Стародворье в оболочке полиамид 0,45 кг.Мясной продукт.  Поком</v>
          </cell>
          <cell r="D180" t="str">
            <v>00-ko009207</v>
          </cell>
          <cell r="F180">
            <v>37.799999999999997</v>
          </cell>
          <cell r="G180">
            <v>84</v>
          </cell>
        </row>
        <row r="181">
          <cell r="A181" t="str">
            <v>459 Сосиски Сочинки ТМ Стародворье с сочной грудиной в оболочке полиамид в мо  0,3 кг.  Поком</v>
          </cell>
          <cell r="D181" t="str">
            <v>00-ko009289</v>
          </cell>
          <cell r="F181">
            <v>51</v>
          </cell>
          <cell r="G181">
            <v>170</v>
          </cell>
        </row>
        <row r="182">
          <cell r="A182" t="str">
            <v>ПОКОМ Логистический Партнер Заморозка</v>
          </cell>
          <cell r="D182" t="str">
            <v>00-00000988</v>
          </cell>
          <cell r="F182">
            <v>11463.13</v>
          </cell>
          <cell r="G182">
            <v>17025.8</v>
          </cell>
        </row>
        <row r="183">
          <cell r="A183" t="str">
            <v>Готовые чебупели с ветчиной и сыром Горячая штучка 0,3кг зам  ПОКОМ</v>
          </cell>
          <cell r="D183" t="str">
            <v>00-00000994</v>
          </cell>
          <cell r="F183">
            <v>347.7</v>
          </cell>
          <cell r="G183">
            <v>1159</v>
          </cell>
        </row>
        <row r="184">
          <cell r="A184" t="str">
            <v>Готовые чебупели сочные с мясом ТМ Горячая штучка  0,3кг зам  ПОКОМ</v>
          </cell>
          <cell r="D184" t="str">
            <v>00-00000995</v>
          </cell>
          <cell r="F184">
            <v>258.3</v>
          </cell>
          <cell r="G184">
            <v>861</v>
          </cell>
        </row>
        <row r="185">
          <cell r="A185" t="str">
            <v>Готовые чебуреки со свининой и говядиной ТМ Горячая штучка ТС Базовый ассортимент 0,36 кг  ПОКОМ</v>
          </cell>
          <cell r="D185" t="str">
            <v>00-00008520</v>
          </cell>
          <cell r="F185">
            <v>29.52</v>
          </cell>
          <cell r="G185">
            <v>82</v>
          </cell>
        </row>
        <row r="186">
          <cell r="A186" t="str">
            <v>Жар-ладушки с клубникой и вишней ТМ Зареченские ТС Зареченские продукты.  Поком</v>
          </cell>
          <cell r="D186" t="str">
            <v>00-ko009208</v>
          </cell>
          <cell r="F186">
            <v>22.2</v>
          </cell>
          <cell r="G186">
            <v>22.2</v>
          </cell>
        </row>
        <row r="187">
          <cell r="A187" t="str">
            <v>ЖАР-мени ТМ Зареченские ТС Зареченские продукты.   Поком</v>
          </cell>
          <cell r="D187" t="str">
            <v>00-00009293</v>
          </cell>
          <cell r="F187">
            <v>198</v>
          </cell>
          <cell r="G187">
            <v>198</v>
          </cell>
        </row>
        <row r="188">
          <cell r="A188" t="str">
            <v>Круггетсы сочные ТМ Горячая штучка ТС Круггетсы 0,25 кг зам  ПОКОМ</v>
          </cell>
          <cell r="D188" t="str">
            <v>00-00001003</v>
          </cell>
          <cell r="F188">
            <v>9.75</v>
          </cell>
          <cell r="G188">
            <v>39</v>
          </cell>
        </row>
        <row r="189">
          <cell r="A189" t="str">
            <v>Мини-сосиски в тесте "Фрайпики" 3,7кг ВЕС, ТМ Зареченские  ПОКОМ</v>
          </cell>
          <cell r="D189" t="str">
            <v>00-00009292</v>
          </cell>
          <cell r="F189">
            <v>318.89999999999998</v>
          </cell>
          <cell r="G189">
            <v>318.89999999999998</v>
          </cell>
        </row>
        <row r="190">
          <cell r="A190" t="str">
            <v>Мини-сосиски в тесте Фрайпики 1,8кг ВЕС ТМ Зареченские  Поком</v>
          </cell>
          <cell r="D190" t="str">
            <v>00-ko009028</v>
          </cell>
          <cell r="F190">
            <v>41.4</v>
          </cell>
          <cell r="G190">
            <v>41.4</v>
          </cell>
        </row>
        <row r="191">
          <cell r="A191" t="str">
            <v>Наггетсы Нагетосы Сочная курочка в хруст панир со сметаной и зеленью ТМ Горячая штучка 0,25 ПОКОМ</v>
          </cell>
          <cell r="D191" t="str">
            <v>00-00008522</v>
          </cell>
          <cell r="F191">
            <v>68</v>
          </cell>
          <cell r="G191">
            <v>272</v>
          </cell>
        </row>
        <row r="192">
          <cell r="A192" t="str">
            <v>Наггетсы Нагетосы Сочная курочка ТМ Горячая штучка 0,25 кг зам  ПОКОМ</v>
          </cell>
          <cell r="D192" t="str">
            <v>00-00006204</v>
          </cell>
          <cell r="F192">
            <v>177.75</v>
          </cell>
          <cell r="G192">
            <v>711</v>
          </cell>
        </row>
        <row r="193">
          <cell r="A193" t="str">
            <v>Наггетсы с индейкой 0,25кг ТМ Вязанка ТС Няняггетсы Сливушки НД2 замор.  ПОКОМ</v>
          </cell>
          <cell r="D193" t="str">
            <v>00-00006148</v>
          </cell>
          <cell r="F193">
            <v>232.75</v>
          </cell>
          <cell r="G193">
            <v>931</v>
          </cell>
        </row>
        <row r="194">
          <cell r="A194" t="str">
            <v>Наггетсы с куриным филе и сыром ТМ Вязанка ТС Из печи Сливушки 0,25 кг.  Поком</v>
          </cell>
          <cell r="D194" t="str">
            <v>00-ko009301</v>
          </cell>
          <cell r="F194">
            <v>16.25</v>
          </cell>
          <cell r="G194">
            <v>65</v>
          </cell>
        </row>
        <row r="195">
          <cell r="A195" t="str">
            <v>Наггетсы Хрустящие ТМ Зареченские ТС Зареченские продукты. Поком</v>
          </cell>
          <cell r="D195" t="str">
            <v>00-00009290</v>
          </cell>
          <cell r="F195">
            <v>546</v>
          </cell>
          <cell r="G195">
            <v>546</v>
          </cell>
        </row>
        <row r="196">
          <cell r="A196" t="str">
            <v>Пельмени Grandmeni со сливочным маслом Горячая штучка 0,75 кг ПОКОМ</v>
          </cell>
          <cell r="D196" t="str">
            <v>00-00006287</v>
          </cell>
          <cell r="F196">
            <v>294</v>
          </cell>
          <cell r="G196">
            <v>392</v>
          </cell>
        </row>
        <row r="197">
          <cell r="A197" t="str">
            <v>Пельмени Бигбули с мясом, Горячая штучка 0,9кг  ПОКОМ</v>
          </cell>
          <cell r="D197" t="str">
            <v>00-00007013</v>
          </cell>
          <cell r="F197">
            <v>497.7</v>
          </cell>
          <cell r="G197">
            <v>553</v>
          </cell>
        </row>
        <row r="198">
          <cell r="A198" t="str">
            <v>Пельмени Бульмени с говядиной и свининой Горячая шт. 0,9 кг  ПОКОМ</v>
          </cell>
          <cell r="D198" t="str">
            <v>00-00001008</v>
          </cell>
          <cell r="F198">
            <v>1264.5</v>
          </cell>
          <cell r="G198">
            <v>1405</v>
          </cell>
        </row>
        <row r="199">
          <cell r="A199" t="str">
            <v>Пельмени Бульмени с говядиной и свининой Горячая штучка 0,43  ПОКОМ</v>
          </cell>
          <cell r="D199" t="str">
            <v>00-00001006</v>
          </cell>
          <cell r="F199">
            <v>61.92</v>
          </cell>
          <cell r="G199">
            <v>144</v>
          </cell>
        </row>
        <row r="200">
          <cell r="A200" t="str">
            <v>Пельмени Бульмени с говядиной и свининой Наваристые Горячая штучка ВЕС  ПОКОМ</v>
          </cell>
          <cell r="D200" t="str">
            <v>00-00006393</v>
          </cell>
          <cell r="F200">
            <v>1615</v>
          </cell>
          <cell r="G200">
            <v>1615</v>
          </cell>
        </row>
        <row r="201">
          <cell r="A201" t="str">
            <v>Пельмени Бульмени со сливочным маслом Горячая штучка 0,9 кг  ПОКОМ</v>
          </cell>
          <cell r="D201" t="str">
            <v>00-00001009</v>
          </cell>
          <cell r="F201">
            <v>1397.7</v>
          </cell>
          <cell r="G201">
            <v>1553</v>
          </cell>
        </row>
        <row r="202">
          <cell r="A202" t="str">
            <v>Пельмени Бульмени со сливочным маслом ТМ Горячая шт. 0,43 кг  ПОКОМ</v>
          </cell>
          <cell r="D202" t="str">
            <v>00-00001007</v>
          </cell>
          <cell r="F202">
            <v>48.16</v>
          </cell>
          <cell r="G202">
            <v>112</v>
          </cell>
        </row>
        <row r="203">
          <cell r="A203" t="str">
            <v>Пельмени Мясорубские ТМ Стародворье фоу-пак равиоли 0,7 кг.  Поком</v>
          </cell>
          <cell r="D203" t="str">
            <v>00-00008751</v>
          </cell>
          <cell r="F203">
            <v>183.4</v>
          </cell>
          <cell r="G203">
            <v>262</v>
          </cell>
        </row>
        <row r="204">
          <cell r="A204" t="str">
            <v>Пельмени Отборные из свинины и говядины 0,9 кг ТМ Стародворье ТС Медвежье ушко  ПОКОМ</v>
          </cell>
          <cell r="D204" t="str">
            <v>00-00005724</v>
          </cell>
          <cell r="F204">
            <v>287.10000000000002</v>
          </cell>
          <cell r="G204">
            <v>319</v>
          </cell>
        </row>
        <row r="205">
          <cell r="A205" t="str">
            <v>Пельмени Отборные с говядиной 0,9 кг НОВА ТМ Стародворье ТС Медвежье ушко  ПОКОМ</v>
          </cell>
          <cell r="D205" t="str">
            <v>00-00006296</v>
          </cell>
          <cell r="F205">
            <v>57.6</v>
          </cell>
          <cell r="G205">
            <v>64</v>
          </cell>
        </row>
        <row r="206">
          <cell r="A206" t="str">
            <v>Пельмени С говядиной и свининой, ВЕС, ТМ Славница сфера пуговки  ПОКОМ</v>
          </cell>
          <cell r="D206" t="str">
            <v>00-00005600</v>
          </cell>
          <cell r="F206">
            <v>1065</v>
          </cell>
          <cell r="G206">
            <v>1065</v>
          </cell>
        </row>
        <row r="207">
          <cell r="A207" t="str">
            <v>Пельмени Со свининой и говядиной ТМ Особый рецепт Любимая ложка 1,0 кг  ПОКОМ</v>
          </cell>
          <cell r="D207" t="str">
            <v>00-00006247</v>
          </cell>
          <cell r="F207">
            <v>645</v>
          </cell>
          <cell r="G207">
            <v>645</v>
          </cell>
        </row>
        <row r="208">
          <cell r="A208" t="str">
            <v>Пельмени Сочные стародв. сфера 0,43кг  Поком</v>
          </cell>
          <cell r="D208" t="str">
            <v>00-00008703</v>
          </cell>
          <cell r="F208">
            <v>3.44</v>
          </cell>
          <cell r="G208">
            <v>8</v>
          </cell>
        </row>
        <row r="209">
          <cell r="A209" t="str">
            <v>Сосиски Оригинальные заморож. ТМ Стародворье в вак 0,33 кг  Поком</v>
          </cell>
          <cell r="D209" t="str">
            <v>00-00008896</v>
          </cell>
          <cell r="F209">
            <v>1.98</v>
          </cell>
          <cell r="G209">
            <v>6</v>
          </cell>
        </row>
        <row r="210">
          <cell r="A210" t="str">
            <v>Фрай-пицца с ветчиной и грибами ТМ Зареченские ТС Зареченские продукты.  Поком</v>
          </cell>
          <cell r="D210" t="str">
            <v>00-ko009029</v>
          </cell>
          <cell r="F210">
            <v>18</v>
          </cell>
          <cell r="G210">
            <v>18</v>
          </cell>
        </row>
        <row r="211">
          <cell r="A211" t="str">
            <v>Хотстеры ТМ Горячая штучка ТС Хотстеры 0,25 кг зам  ПОКОМ</v>
          </cell>
          <cell r="D211" t="str">
            <v>00-00001002</v>
          </cell>
          <cell r="F211">
            <v>88.25</v>
          </cell>
          <cell r="G211">
            <v>353</v>
          </cell>
        </row>
        <row r="212">
          <cell r="A212" t="str">
            <v>Хрустящие крылышки ТМ Зареченские ТС Зареченские продукты.   Поком</v>
          </cell>
          <cell r="D212" t="str">
            <v>00-00009294</v>
          </cell>
          <cell r="F212">
            <v>136.80000000000001</v>
          </cell>
          <cell r="G212">
            <v>136.80000000000001</v>
          </cell>
        </row>
        <row r="213">
          <cell r="A213" t="str">
            <v>Чебупели с мясом Базовый ассортимент Фикс.вес 0,48 Лоток Горячая штучка ХХЛ  Поком</v>
          </cell>
          <cell r="D213" t="str">
            <v>00-00009332</v>
          </cell>
          <cell r="F213">
            <v>70.56</v>
          </cell>
          <cell r="G213">
            <v>147</v>
          </cell>
        </row>
        <row r="214">
          <cell r="A214" t="str">
            <v>Чебупицца курочка по-итальянски Горячая штучка 0,25 кг зам  ПОКОМ</v>
          </cell>
          <cell r="D214" t="str">
            <v>00-00001000</v>
          </cell>
          <cell r="F214">
            <v>231.25</v>
          </cell>
          <cell r="G214">
            <v>925</v>
          </cell>
        </row>
        <row r="215">
          <cell r="A215" t="str">
            <v>Чебупицца Пепперони ТМ Горячая штучка ТС Чебупицца 0.25кг зам  ПОКОМ</v>
          </cell>
          <cell r="D215" t="str">
            <v>00-00000999</v>
          </cell>
          <cell r="F215">
            <v>275.75</v>
          </cell>
          <cell r="G215">
            <v>1103</v>
          </cell>
        </row>
        <row r="216">
          <cell r="A216" t="str">
            <v>Чебуреки Мясные вес 2,7 кг ТМ Зареченские ТС Зареченские продукты   Поком</v>
          </cell>
          <cell r="D216" t="str">
            <v>00-ko009121</v>
          </cell>
          <cell r="F216">
            <v>13.5</v>
          </cell>
          <cell r="G216">
            <v>13.5</v>
          </cell>
        </row>
        <row r="217">
          <cell r="A217" t="str">
            <v>Чебуреки сочные ТМ Зареченские ТС Зареченские продукты.  Поком</v>
          </cell>
          <cell r="D217" t="str">
            <v>00-00009291</v>
          </cell>
          <cell r="F217">
            <v>940</v>
          </cell>
          <cell r="G217">
            <v>940</v>
          </cell>
        </row>
        <row r="218">
          <cell r="A218" t="str">
            <v>Итого</v>
          </cell>
          <cell r="F218">
            <v>73743.558999999994</v>
          </cell>
          <cell r="G218">
            <v>94500.649000000005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30"/>
  <sheetViews>
    <sheetView tabSelected="1" workbookViewId="0">
      <selection activeCell="X19" sqref="X19"/>
    </sheetView>
  </sheetViews>
  <sheetFormatPr defaultColWidth="10.5" defaultRowHeight="11.45" customHeight="1" outlineLevelRow="1" x14ac:dyDescent="0.2"/>
  <cols>
    <col min="1" max="1" width="73.5" style="1" bestFit="1" customWidth="1"/>
    <col min="2" max="2" width="6" style="1" customWidth="1"/>
    <col min="3" max="3" width="5.6640625" style="1" customWidth="1"/>
    <col min="4" max="4" width="6" style="1" customWidth="1"/>
    <col min="5" max="5" width="9.1640625" style="1" bestFit="1" customWidth="1"/>
    <col min="6" max="6" width="7.1640625" style="1" customWidth="1"/>
    <col min="7" max="7" width="5.5" style="5" customWidth="1"/>
    <col min="8" max="8" width="5.83203125" style="18" customWidth="1"/>
    <col min="9" max="9" width="6.83203125" style="5" bestFit="1" customWidth="1"/>
    <col min="10" max="11" width="5.6640625" style="5" bestFit="1" customWidth="1"/>
    <col min="12" max="14" width="6.5" style="5" bestFit="1" customWidth="1"/>
    <col min="15" max="15" width="7.6640625" style="16" customWidth="1"/>
    <col min="16" max="16" width="6.6640625" style="16" bestFit="1" customWidth="1"/>
    <col min="17" max="18" width="5.83203125" style="16" customWidth="1"/>
    <col min="19" max="19" width="5.83203125" style="5" bestFit="1" customWidth="1"/>
    <col min="20" max="20" width="6" style="5" bestFit="1" customWidth="1"/>
    <col min="21" max="21" width="6.6640625" style="16" customWidth="1"/>
    <col min="22" max="23" width="3.5" style="5" bestFit="1" customWidth="1"/>
    <col min="24" max="24" width="7.1640625" style="5" bestFit="1" customWidth="1"/>
    <col min="25" max="25" width="5.83203125" style="5" bestFit="1" customWidth="1"/>
    <col min="26" max="26" width="7.33203125" style="25" customWidth="1"/>
    <col min="27" max="16384" width="10.5" style="5"/>
  </cols>
  <sheetData>
    <row r="1" spans="1:26" s="1" customFormat="1" ht="9.9499999999999993" customHeight="1" x14ac:dyDescent="0.2">
      <c r="H1" s="17"/>
      <c r="O1" s="21"/>
      <c r="P1" s="21"/>
      <c r="Q1" s="21"/>
      <c r="R1" s="21"/>
      <c r="U1" s="21"/>
      <c r="Z1" s="24"/>
    </row>
    <row r="2" spans="1:26" ht="24.95" customHeight="1" x14ac:dyDescent="0.2">
      <c r="A2" s="2" t="s">
        <v>0</v>
      </c>
    </row>
    <row r="3" spans="1:26" s="1" customFormat="1" ht="9.9499999999999993" customHeight="1" x14ac:dyDescent="0.2">
      <c r="H3" s="17"/>
      <c r="O3" s="21"/>
      <c r="P3" s="21"/>
      <c r="Q3" s="21"/>
      <c r="R3" s="21"/>
      <c r="U3" s="21"/>
      <c r="Z3" s="24"/>
    </row>
    <row r="4" spans="1:26" ht="12.95" customHeight="1" outlineLevel="1" x14ac:dyDescent="0.2">
      <c r="A4" s="3" t="s">
        <v>1</v>
      </c>
      <c r="B4" s="3"/>
      <c r="C4" s="3"/>
    </row>
    <row r="5" spans="1:26" ht="12.95" customHeight="1" outlineLevel="1" x14ac:dyDescent="0.2">
      <c r="B5" s="3"/>
      <c r="C5" s="3"/>
    </row>
    <row r="6" spans="1:26" ht="26.1" customHeight="1" outlineLevel="1" x14ac:dyDescent="0.2">
      <c r="A6" s="10" t="s">
        <v>2</v>
      </c>
      <c r="B6" s="3"/>
      <c r="C6" s="3"/>
      <c r="D6" s="3"/>
      <c r="E6" s="3"/>
      <c r="F6" s="3"/>
    </row>
    <row r="7" spans="1:26" s="1" customFormat="1" ht="9.9499999999999993" customHeight="1" x14ac:dyDescent="0.2">
      <c r="H7" s="17"/>
      <c r="O7" s="21"/>
      <c r="P7" s="21"/>
      <c r="Q7" s="21"/>
      <c r="R7" s="21"/>
      <c r="U7" s="21"/>
      <c r="Z7" s="24"/>
    </row>
    <row r="8" spans="1:26" ht="12.95" customHeight="1" x14ac:dyDescent="0.2">
      <c r="A8" s="6" t="s">
        <v>3</v>
      </c>
      <c r="B8" s="6" t="s">
        <v>4</v>
      </c>
      <c r="C8" s="4" t="s">
        <v>5</v>
      </c>
      <c r="D8" s="4"/>
      <c r="E8" s="4"/>
      <c r="F8" s="4"/>
      <c r="G8" s="4" t="s">
        <v>32</v>
      </c>
      <c r="H8" s="19" t="s">
        <v>33</v>
      </c>
      <c r="I8" s="4" t="s">
        <v>34</v>
      </c>
      <c r="J8" s="4" t="s">
        <v>35</v>
      </c>
      <c r="K8" s="4" t="s">
        <v>36</v>
      </c>
      <c r="L8" s="4" t="s">
        <v>37</v>
      </c>
      <c r="M8" s="4" t="s">
        <v>37</v>
      </c>
      <c r="N8" s="4" t="s">
        <v>37</v>
      </c>
      <c r="O8" s="29" t="s">
        <v>38</v>
      </c>
      <c r="P8" s="30" t="s">
        <v>37</v>
      </c>
      <c r="Q8" s="22" t="s">
        <v>39</v>
      </c>
      <c r="R8" s="23" t="s">
        <v>40</v>
      </c>
      <c r="S8" s="4" t="s">
        <v>41</v>
      </c>
      <c r="T8" s="4" t="s">
        <v>42</v>
      </c>
      <c r="U8" s="22" t="s">
        <v>43</v>
      </c>
      <c r="V8" s="4" t="s">
        <v>43</v>
      </c>
      <c r="W8" s="4" t="s">
        <v>43</v>
      </c>
      <c r="X8" s="4" t="s">
        <v>44</v>
      </c>
      <c r="Y8" s="4" t="s">
        <v>45</v>
      </c>
      <c r="Z8" s="26" t="s">
        <v>46</v>
      </c>
    </row>
    <row r="9" spans="1:26" ht="26.1" customHeight="1" x14ac:dyDescent="0.2">
      <c r="A9" s="7"/>
      <c r="B9" s="8"/>
      <c r="C9" s="4" t="s">
        <v>6</v>
      </c>
      <c r="D9" s="4" t="s">
        <v>7</v>
      </c>
      <c r="E9" s="4" t="s">
        <v>8</v>
      </c>
      <c r="F9" s="13" t="s">
        <v>9</v>
      </c>
      <c r="G9" s="4"/>
      <c r="H9" s="19"/>
      <c r="I9" s="4"/>
      <c r="J9" s="4"/>
      <c r="K9" s="4"/>
      <c r="L9" s="4"/>
      <c r="M9" s="4"/>
      <c r="N9" s="4"/>
      <c r="O9" s="22"/>
      <c r="P9" s="22"/>
      <c r="Q9" s="22"/>
      <c r="R9" s="22"/>
      <c r="S9" s="4"/>
      <c r="T9" s="4"/>
      <c r="U9" s="22" t="s">
        <v>47</v>
      </c>
      <c r="V9" s="14"/>
      <c r="W9" s="14"/>
      <c r="X9" s="4"/>
      <c r="Y9" s="4"/>
      <c r="Z9" s="27"/>
    </row>
    <row r="10" spans="1:26" ht="11.1" customHeight="1" x14ac:dyDescent="0.2">
      <c r="A10" s="7"/>
      <c r="B10" s="8"/>
      <c r="C10" s="4"/>
      <c r="D10" s="4"/>
      <c r="E10" s="4"/>
      <c r="F10" s="13"/>
      <c r="G10" s="4"/>
      <c r="H10" s="19"/>
      <c r="I10" s="4"/>
      <c r="J10" s="15" t="e">
        <f t="shared" ref="J10:P10" si="0">SUM(J11:J104)</f>
        <v>#N/A</v>
      </c>
      <c r="K10" s="15" t="e">
        <f t="shared" si="0"/>
        <v>#N/A</v>
      </c>
      <c r="L10" s="15">
        <f t="shared" si="0"/>
        <v>0</v>
      </c>
      <c r="M10" s="15">
        <f t="shared" si="0"/>
        <v>0</v>
      </c>
      <c r="N10" s="15">
        <f t="shared" si="0"/>
        <v>0</v>
      </c>
      <c r="O10" s="15" t="e">
        <f t="shared" si="0"/>
        <v>#N/A</v>
      </c>
      <c r="P10" s="15">
        <f t="shared" si="0"/>
        <v>2960.2668000000003</v>
      </c>
      <c r="Q10" s="22"/>
      <c r="R10" s="22"/>
      <c r="S10" s="4"/>
      <c r="T10" s="4"/>
      <c r="U10" s="15">
        <f>SUM(U11:U104)</f>
        <v>1241.6838</v>
      </c>
      <c r="V10" s="15">
        <f>SUM(V11:V104)</f>
        <v>0</v>
      </c>
      <c r="W10" s="15">
        <f>SUM(W11:W104)</f>
        <v>0</v>
      </c>
      <c r="X10" s="4"/>
      <c r="Y10" s="4"/>
      <c r="Z10" s="28">
        <f>SUM(Z11:Z104)</f>
        <v>692.3148000000001</v>
      </c>
    </row>
    <row r="11" spans="1:26" ht="11.1" customHeight="1" x14ac:dyDescent="0.2">
      <c r="A11" s="9" t="s">
        <v>10</v>
      </c>
      <c r="B11" s="9" t="s">
        <v>11</v>
      </c>
      <c r="C11" s="11">
        <v>121</v>
      </c>
      <c r="D11" s="11"/>
      <c r="E11" s="11">
        <v>24</v>
      </c>
      <c r="F11" s="11">
        <v>72</v>
      </c>
      <c r="H11" s="20">
        <v>0.1</v>
      </c>
      <c r="J11" s="5">
        <f>VLOOKUP(A:A,[1]TDSheet!$A:$B,2,0)</f>
        <v>44</v>
      </c>
      <c r="K11" s="16">
        <f>E11-J11</f>
        <v>-20</v>
      </c>
      <c r="O11" s="16">
        <f>E11/5</f>
        <v>4.8</v>
      </c>
      <c r="P11" s="31"/>
      <c r="Q11" s="16">
        <f>(F11+P11)/U11</f>
        <v>21.176470588235293</v>
      </c>
      <c r="R11" s="16">
        <f>F11/U11</f>
        <v>21.176470588235293</v>
      </c>
      <c r="U11" s="16">
        <f>VLOOKUP(A11,[2]TDSheet!$A:$G,7,0)/5</f>
        <v>3.4</v>
      </c>
      <c r="Z11" s="25">
        <f>P11*H11</f>
        <v>0</v>
      </c>
    </row>
    <row r="12" spans="1:26" ht="11.1" customHeight="1" x14ac:dyDescent="0.2">
      <c r="A12" s="9" t="s">
        <v>12</v>
      </c>
      <c r="B12" s="9" t="s">
        <v>11</v>
      </c>
      <c r="C12" s="11">
        <v>231</v>
      </c>
      <c r="D12" s="11">
        <v>400</v>
      </c>
      <c r="E12" s="11">
        <v>87</v>
      </c>
      <c r="F12" s="11">
        <v>508</v>
      </c>
      <c r="H12" s="20">
        <v>0.1</v>
      </c>
      <c r="J12" s="5">
        <f>VLOOKUP(A:A,[1]TDSheet!$A:$B,2,0)</f>
        <v>111</v>
      </c>
      <c r="K12" s="16">
        <f t="shared" ref="K12:K30" si="1">E12-J12</f>
        <v>-24</v>
      </c>
      <c r="O12" s="16">
        <f t="shared" ref="O12:O30" si="2">E12/5</f>
        <v>17.399999999999999</v>
      </c>
      <c r="P12" s="31">
        <f t="shared" ref="P12:P30" si="3">14*U12-F12</f>
        <v>52</v>
      </c>
      <c r="Q12" s="16">
        <f t="shared" ref="Q12:Q30" si="4">(F12+P12)/U12</f>
        <v>14</v>
      </c>
      <c r="R12" s="16">
        <f t="shared" ref="R12:R30" si="5">F12/U12</f>
        <v>12.7</v>
      </c>
      <c r="U12" s="16">
        <f>VLOOKUP(A12,[2]TDSheet!$A:$G,7,0)/5</f>
        <v>40</v>
      </c>
      <c r="Z12" s="25">
        <f t="shared" ref="Z12:Z30" si="6">P12*H12</f>
        <v>5.2</v>
      </c>
    </row>
    <row r="13" spans="1:26" ht="11.1" customHeight="1" x14ac:dyDescent="0.2">
      <c r="A13" s="9" t="s">
        <v>13</v>
      </c>
      <c r="B13" s="9" t="s">
        <v>11</v>
      </c>
      <c r="C13" s="11">
        <v>6</v>
      </c>
      <c r="D13" s="11">
        <v>1644</v>
      </c>
      <c r="E13" s="11">
        <v>-1</v>
      </c>
      <c r="F13" s="11">
        <v>1598</v>
      </c>
      <c r="H13" s="18">
        <v>0.2</v>
      </c>
      <c r="J13" s="5">
        <f>VLOOKUP(A:A,[1]TDSheet!$A:$B,2,0)</f>
        <v>121</v>
      </c>
      <c r="K13" s="16">
        <f t="shared" si="1"/>
        <v>-122</v>
      </c>
      <c r="O13" s="16">
        <f t="shared" si="2"/>
        <v>-0.2</v>
      </c>
      <c r="P13" s="31">
        <f t="shared" si="3"/>
        <v>695.20000000000027</v>
      </c>
      <c r="Q13" s="16">
        <f t="shared" si="4"/>
        <v>14</v>
      </c>
      <c r="R13" s="16">
        <f t="shared" si="5"/>
        <v>9.7557997557997549</v>
      </c>
      <c r="U13" s="16">
        <f>VLOOKUP(A13,[2]TDSheet!$A:$G,7,0)/5</f>
        <v>163.80000000000001</v>
      </c>
      <c r="Z13" s="25">
        <f t="shared" si="6"/>
        <v>139.04000000000005</v>
      </c>
    </row>
    <row r="14" spans="1:26" ht="11.1" customHeight="1" x14ac:dyDescent="0.2">
      <c r="A14" s="9" t="s">
        <v>14</v>
      </c>
      <c r="B14" s="9" t="s">
        <v>15</v>
      </c>
      <c r="C14" s="11">
        <v>639.82000000000005</v>
      </c>
      <c r="D14" s="11">
        <v>1217.07</v>
      </c>
      <c r="E14" s="11">
        <v>407.46499999999997</v>
      </c>
      <c r="F14" s="11">
        <v>1248.5429999999999</v>
      </c>
      <c r="H14" s="18">
        <v>1</v>
      </c>
      <c r="J14" s="5">
        <f>VLOOKUP(A:A,[1]TDSheet!$A:$B,2,0)</f>
        <v>551.5</v>
      </c>
      <c r="K14" s="16">
        <f t="shared" si="1"/>
        <v>-144.03500000000003</v>
      </c>
      <c r="O14" s="16">
        <f t="shared" si="2"/>
        <v>81.492999999999995</v>
      </c>
      <c r="P14" s="31"/>
      <c r="Q14" s="16">
        <f t="shared" si="4"/>
        <v>18.937862893684663</v>
      </c>
      <c r="R14" s="16">
        <f t="shared" si="5"/>
        <v>18.937862893684663</v>
      </c>
      <c r="U14" s="16">
        <f>VLOOKUP(A14,[2]TDSheet!$A:$G,7,0)/5</f>
        <v>65.928399999999996</v>
      </c>
      <c r="Z14" s="25">
        <f t="shared" si="6"/>
        <v>0</v>
      </c>
    </row>
    <row r="15" spans="1:26" ht="11.1" customHeight="1" x14ac:dyDescent="0.2">
      <c r="A15" s="9" t="s">
        <v>16</v>
      </c>
      <c r="B15" s="9" t="s">
        <v>11</v>
      </c>
      <c r="C15" s="12"/>
      <c r="D15" s="11">
        <v>1656</v>
      </c>
      <c r="E15" s="11" t="e">
        <v>#N/A</v>
      </c>
      <c r="F15" s="11">
        <v>1610</v>
      </c>
      <c r="H15" s="18">
        <v>0.2</v>
      </c>
      <c r="J15" s="5">
        <f>VLOOKUP(A:A,[1]TDSheet!$A:$B,2,0)</f>
        <v>49</v>
      </c>
      <c r="K15" s="16" t="e">
        <f t="shared" si="1"/>
        <v>#N/A</v>
      </c>
      <c r="O15" s="16" t="e">
        <f t="shared" si="2"/>
        <v>#N/A</v>
      </c>
      <c r="P15" s="31">
        <f t="shared" si="3"/>
        <v>708.40000000000009</v>
      </c>
      <c r="Q15" s="16">
        <f t="shared" si="4"/>
        <v>14.000000000000002</v>
      </c>
      <c r="R15" s="16">
        <f t="shared" si="5"/>
        <v>9.7222222222222232</v>
      </c>
      <c r="U15" s="16">
        <f>VLOOKUP(A15,[2]TDSheet!$A:$G,7,0)/5</f>
        <v>165.6</v>
      </c>
      <c r="Z15" s="25">
        <f t="shared" si="6"/>
        <v>141.68000000000004</v>
      </c>
    </row>
    <row r="16" spans="1:26" ht="11.1" customHeight="1" x14ac:dyDescent="0.2">
      <c r="A16" s="9" t="s">
        <v>17</v>
      </c>
      <c r="B16" s="9" t="s">
        <v>15</v>
      </c>
      <c r="C16" s="11">
        <v>33.28</v>
      </c>
      <c r="D16" s="11">
        <v>1182.77</v>
      </c>
      <c r="E16" s="11">
        <v>11.468</v>
      </c>
      <c r="F16" s="11">
        <v>1142.739</v>
      </c>
      <c r="H16" s="18">
        <v>1</v>
      </c>
      <c r="J16" s="5">
        <f>VLOOKUP(A:A,[1]TDSheet!$A:$B,2,0)</f>
        <v>94</v>
      </c>
      <c r="K16" s="16">
        <f t="shared" si="1"/>
        <v>-82.531999999999996</v>
      </c>
      <c r="O16" s="16">
        <f t="shared" si="2"/>
        <v>2.2936000000000001</v>
      </c>
      <c r="P16" s="31"/>
      <c r="Q16" s="16">
        <f t="shared" si="4"/>
        <v>14.310676474787169</v>
      </c>
      <c r="R16" s="16">
        <f t="shared" si="5"/>
        <v>14.310676474787169</v>
      </c>
      <c r="U16" s="16">
        <f>VLOOKUP(A16,[2]TDSheet!$A:$G,7,0)/5</f>
        <v>79.852200000000011</v>
      </c>
      <c r="Z16" s="25">
        <f t="shared" si="6"/>
        <v>0</v>
      </c>
    </row>
    <row r="17" spans="1:26" ht="11.1" customHeight="1" x14ac:dyDescent="0.2">
      <c r="A17" s="9" t="s">
        <v>18</v>
      </c>
      <c r="B17" s="9" t="s">
        <v>11</v>
      </c>
      <c r="C17" s="12"/>
      <c r="D17" s="11">
        <v>360</v>
      </c>
      <c r="E17" s="11" t="e">
        <v>#N/A</v>
      </c>
      <c r="F17" s="11">
        <v>326</v>
      </c>
      <c r="H17" s="18">
        <v>0.2</v>
      </c>
      <c r="J17" s="5">
        <f>VLOOKUP(A:A,[1]TDSheet!$A:$B,2,0)</f>
        <v>34</v>
      </c>
      <c r="K17" s="16" t="e">
        <f t="shared" si="1"/>
        <v>#N/A</v>
      </c>
      <c r="O17" s="16" t="e">
        <f t="shared" si="2"/>
        <v>#N/A</v>
      </c>
      <c r="P17" s="31">
        <f t="shared" si="3"/>
        <v>91.199999999999989</v>
      </c>
      <c r="Q17" s="16">
        <f t="shared" si="4"/>
        <v>14</v>
      </c>
      <c r="R17" s="16">
        <f t="shared" si="5"/>
        <v>10.939597315436242</v>
      </c>
      <c r="U17" s="16">
        <f>VLOOKUP(A17,[2]TDSheet!$A:$G,7,0)/5</f>
        <v>29.8</v>
      </c>
      <c r="Z17" s="25">
        <f t="shared" si="6"/>
        <v>18.239999999999998</v>
      </c>
    </row>
    <row r="18" spans="1:26" ht="11.1" customHeight="1" x14ac:dyDescent="0.2">
      <c r="A18" s="9" t="s">
        <v>19</v>
      </c>
      <c r="B18" s="9" t="s">
        <v>15</v>
      </c>
      <c r="C18" s="12"/>
      <c r="D18" s="11">
        <v>416.3</v>
      </c>
      <c r="E18" s="11" t="e">
        <v>#N/A</v>
      </c>
      <c r="F18" s="11">
        <v>406.697</v>
      </c>
      <c r="H18" s="18">
        <v>1</v>
      </c>
      <c r="J18" s="5">
        <f>VLOOKUP(A:A,[1]TDSheet!$A:$B,2,0)</f>
        <v>10.5</v>
      </c>
      <c r="K18" s="16" t="e">
        <f t="shared" si="1"/>
        <v>#N/A</v>
      </c>
      <c r="O18" s="16" t="e">
        <f t="shared" si="2"/>
        <v>#N/A</v>
      </c>
      <c r="P18" s="31"/>
      <c r="Q18" s="16">
        <f t="shared" si="4"/>
        <v>13.872110950418861</v>
      </c>
      <c r="R18" s="16">
        <f t="shared" si="5"/>
        <v>13.872110950418861</v>
      </c>
      <c r="U18" s="16">
        <f>VLOOKUP(A18,[2]TDSheet!$A:$G,7,0)/5</f>
        <v>29.317599999999999</v>
      </c>
      <c r="Z18" s="25">
        <f t="shared" si="6"/>
        <v>0</v>
      </c>
    </row>
    <row r="19" spans="1:26" ht="11.1" customHeight="1" x14ac:dyDescent="0.2">
      <c r="A19" s="9" t="s">
        <v>20</v>
      </c>
      <c r="B19" s="9" t="s">
        <v>11</v>
      </c>
      <c r="C19" s="12"/>
      <c r="D19" s="11">
        <v>1656</v>
      </c>
      <c r="E19" s="11" t="e">
        <v>#N/A</v>
      </c>
      <c r="F19" s="11">
        <v>1622</v>
      </c>
      <c r="H19" s="18">
        <v>0.2</v>
      </c>
      <c r="J19" s="5">
        <f>VLOOKUP(A:A,[1]TDSheet!$A:$B,2,0)</f>
        <v>37</v>
      </c>
      <c r="K19" s="16" t="e">
        <f t="shared" si="1"/>
        <v>#N/A</v>
      </c>
      <c r="O19" s="16" t="e">
        <f t="shared" si="2"/>
        <v>#N/A</v>
      </c>
      <c r="P19" s="31">
        <f t="shared" si="3"/>
        <v>402.39999999999986</v>
      </c>
      <c r="Q19" s="16">
        <f t="shared" si="4"/>
        <v>14</v>
      </c>
      <c r="R19" s="16">
        <f t="shared" si="5"/>
        <v>11.217150760719226</v>
      </c>
      <c r="U19" s="16">
        <f>VLOOKUP(A19,[2]TDSheet!$A:$G,7,0)/5</f>
        <v>144.6</v>
      </c>
      <c r="Z19" s="25">
        <f t="shared" si="6"/>
        <v>80.479999999999976</v>
      </c>
    </row>
    <row r="20" spans="1:26" ht="11.1" customHeight="1" x14ac:dyDescent="0.2">
      <c r="A20" s="9" t="s">
        <v>21</v>
      </c>
      <c r="B20" s="9" t="s">
        <v>15</v>
      </c>
      <c r="C20" s="11">
        <v>498.08</v>
      </c>
      <c r="D20" s="11">
        <v>1.383</v>
      </c>
      <c r="E20" s="11">
        <v>265.62400000000002</v>
      </c>
      <c r="F20" s="11">
        <v>101.71</v>
      </c>
      <c r="H20" s="18">
        <v>1</v>
      </c>
      <c r="J20" s="5">
        <f>VLOOKUP(A:A,[1]TDSheet!$A:$B,2,0)</f>
        <v>355</v>
      </c>
      <c r="K20" s="16">
        <f t="shared" si="1"/>
        <v>-89.375999999999976</v>
      </c>
      <c r="O20" s="16">
        <f t="shared" si="2"/>
        <v>53.124800000000008</v>
      </c>
      <c r="P20" s="31">
        <f t="shared" si="3"/>
        <v>71.629599999999996</v>
      </c>
      <c r="Q20" s="16">
        <f t="shared" si="4"/>
        <v>14</v>
      </c>
      <c r="R20" s="16">
        <f t="shared" si="5"/>
        <v>8.2147414670392678</v>
      </c>
      <c r="U20" s="16">
        <f>VLOOKUP(A20,[2]TDSheet!$A:$G,7,0)/5</f>
        <v>12.381399999999999</v>
      </c>
      <c r="Z20" s="25">
        <f t="shared" si="6"/>
        <v>71.629599999999996</v>
      </c>
    </row>
    <row r="21" spans="1:26" ht="11.1" customHeight="1" x14ac:dyDescent="0.2">
      <c r="A21" s="9" t="s">
        <v>22</v>
      </c>
      <c r="B21" s="9" t="s">
        <v>15</v>
      </c>
      <c r="C21" s="11">
        <v>13.5</v>
      </c>
      <c r="D21" s="11">
        <v>278.726</v>
      </c>
      <c r="E21" s="11">
        <v>7.0220000000000002</v>
      </c>
      <c r="F21" s="11">
        <v>268.31</v>
      </c>
      <c r="H21" s="18">
        <v>1</v>
      </c>
      <c r="J21" s="5">
        <f>VLOOKUP(A:A,[1]TDSheet!$A:$B,2,0)</f>
        <v>38.5</v>
      </c>
      <c r="K21" s="16">
        <f t="shared" si="1"/>
        <v>-31.478000000000002</v>
      </c>
      <c r="O21" s="16">
        <f t="shared" si="2"/>
        <v>1.4044000000000001</v>
      </c>
      <c r="P21" s="31">
        <f t="shared" si="3"/>
        <v>133.8372</v>
      </c>
      <c r="Q21" s="16">
        <f t="shared" si="4"/>
        <v>14</v>
      </c>
      <c r="R21" s="16">
        <f t="shared" si="5"/>
        <v>9.3407090736924197</v>
      </c>
      <c r="U21" s="16">
        <f>VLOOKUP(A21,[2]TDSheet!$A:$G,7,0)/5</f>
        <v>28.724799999999998</v>
      </c>
      <c r="Z21" s="25">
        <f t="shared" si="6"/>
        <v>133.8372</v>
      </c>
    </row>
    <row r="22" spans="1:26" ht="11.1" customHeight="1" x14ac:dyDescent="0.2">
      <c r="A22" s="9" t="s">
        <v>23</v>
      </c>
      <c r="B22" s="9" t="s">
        <v>11</v>
      </c>
      <c r="C22" s="11">
        <v>923</v>
      </c>
      <c r="D22" s="11">
        <v>1200</v>
      </c>
      <c r="E22" s="11">
        <v>271</v>
      </c>
      <c r="F22" s="11">
        <v>1776</v>
      </c>
      <c r="H22" s="18">
        <v>0.19</v>
      </c>
      <c r="J22" s="5">
        <f>VLOOKUP(A:A,[1]TDSheet!$A:$B,2,0)</f>
        <v>326</v>
      </c>
      <c r="K22" s="16">
        <f t="shared" si="1"/>
        <v>-55</v>
      </c>
      <c r="O22" s="16">
        <f t="shared" si="2"/>
        <v>54.2</v>
      </c>
      <c r="P22" s="31"/>
      <c r="Q22" s="16">
        <f t="shared" si="4"/>
        <v>52.544378698224854</v>
      </c>
      <c r="R22" s="16">
        <f t="shared" si="5"/>
        <v>52.544378698224854</v>
      </c>
      <c r="U22" s="16">
        <f>VLOOKUP(A22,[2]TDSheet!$A:$G,7,0)/5</f>
        <v>33.799999999999997</v>
      </c>
      <c r="Z22" s="25">
        <f t="shared" si="6"/>
        <v>0</v>
      </c>
    </row>
    <row r="23" spans="1:26" ht="11.1" customHeight="1" x14ac:dyDescent="0.2">
      <c r="A23" s="9" t="s">
        <v>24</v>
      </c>
      <c r="B23" s="9" t="s">
        <v>11</v>
      </c>
      <c r="C23" s="12"/>
      <c r="D23" s="11">
        <v>180</v>
      </c>
      <c r="E23" s="11" t="e">
        <v>#N/A</v>
      </c>
      <c r="F23" s="11">
        <v>180</v>
      </c>
      <c r="H23" s="18">
        <v>0.1</v>
      </c>
      <c r="J23" s="5" t="e">
        <f>VLOOKUP(A:A,[1]TDSheet!$A:$B,2,0)</f>
        <v>#N/A</v>
      </c>
      <c r="K23" s="16" t="e">
        <f t="shared" si="1"/>
        <v>#N/A</v>
      </c>
      <c r="O23" s="16" t="e">
        <f t="shared" si="2"/>
        <v>#N/A</v>
      </c>
      <c r="P23" s="31"/>
      <c r="Q23" s="16">
        <f t="shared" si="4"/>
        <v>15.517241379310345</v>
      </c>
      <c r="R23" s="16">
        <f t="shared" si="5"/>
        <v>15.517241379310345</v>
      </c>
      <c r="U23" s="16">
        <f>VLOOKUP(A23,[2]TDSheet!$A:$G,7,0)/5</f>
        <v>11.6</v>
      </c>
      <c r="Z23" s="25">
        <f t="shared" si="6"/>
        <v>0</v>
      </c>
    </row>
    <row r="24" spans="1:26" ht="11.1" customHeight="1" x14ac:dyDescent="0.2">
      <c r="A24" s="9" t="s">
        <v>25</v>
      </c>
      <c r="B24" s="9" t="s">
        <v>11</v>
      </c>
      <c r="C24" s="11">
        <v>110</v>
      </c>
      <c r="D24" s="11">
        <v>600</v>
      </c>
      <c r="E24" s="11">
        <v>81</v>
      </c>
      <c r="F24" s="11">
        <v>600</v>
      </c>
      <c r="H24" s="18">
        <v>0.1</v>
      </c>
      <c r="J24" s="5">
        <f>VLOOKUP(A:A,[1]TDSheet!$A:$B,2,0)</f>
        <v>111</v>
      </c>
      <c r="K24" s="16">
        <f t="shared" si="1"/>
        <v>-30</v>
      </c>
      <c r="O24" s="16">
        <f t="shared" si="2"/>
        <v>16.2</v>
      </c>
      <c r="P24" s="31">
        <f t="shared" si="3"/>
        <v>234.39999999999998</v>
      </c>
      <c r="Q24" s="16">
        <f t="shared" si="4"/>
        <v>14</v>
      </c>
      <c r="R24" s="16">
        <f t="shared" si="5"/>
        <v>10.067114093959731</v>
      </c>
      <c r="U24" s="16">
        <f>VLOOKUP(A24,[2]TDSheet!$A:$G,7,0)/5</f>
        <v>59.6</v>
      </c>
      <c r="Z24" s="25">
        <f t="shared" si="6"/>
        <v>23.439999999999998</v>
      </c>
    </row>
    <row r="25" spans="1:26" ht="11.1" customHeight="1" x14ac:dyDescent="0.2">
      <c r="A25" s="9" t="s">
        <v>26</v>
      </c>
      <c r="B25" s="9" t="s">
        <v>11</v>
      </c>
      <c r="C25" s="11">
        <v>84</v>
      </c>
      <c r="D25" s="11">
        <v>600</v>
      </c>
      <c r="E25" s="11">
        <v>82</v>
      </c>
      <c r="F25" s="11">
        <v>600</v>
      </c>
      <c r="H25" s="18">
        <v>0.1</v>
      </c>
      <c r="J25" s="5">
        <f>VLOOKUP(A:A,[1]TDSheet!$A:$B,2,0)</f>
        <v>88</v>
      </c>
      <c r="K25" s="16">
        <f t="shared" si="1"/>
        <v>-6</v>
      </c>
      <c r="O25" s="16">
        <f t="shared" si="2"/>
        <v>16.399999999999999</v>
      </c>
      <c r="P25" s="31">
        <f t="shared" si="3"/>
        <v>30</v>
      </c>
      <c r="Q25" s="16">
        <f t="shared" si="4"/>
        <v>14</v>
      </c>
      <c r="R25" s="16">
        <f t="shared" si="5"/>
        <v>13.333333333333334</v>
      </c>
      <c r="U25" s="16">
        <f>VLOOKUP(A25,[2]TDSheet!$A:$G,7,0)/5</f>
        <v>45</v>
      </c>
      <c r="Z25" s="25">
        <f t="shared" si="6"/>
        <v>3</v>
      </c>
    </row>
    <row r="26" spans="1:26" ht="11.1" customHeight="1" x14ac:dyDescent="0.2">
      <c r="A26" s="9" t="s">
        <v>27</v>
      </c>
      <c r="B26" s="9" t="s">
        <v>11</v>
      </c>
      <c r="C26" s="12"/>
      <c r="D26" s="11">
        <v>800</v>
      </c>
      <c r="E26" s="11" t="e">
        <v>#N/A</v>
      </c>
      <c r="F26" s="11">
        <v>800</v>
      </c>
      <c r="H26" s="18">
        <v>0.14000000000000001</v>
      </c>
      <c r="J26" s="5" t="e">
        <f>VLOOKUP(A:A,[1]TDSheet!$A:$B,2,0)</f>
        <v>#N/A</v>
      </c>
      <c r="K26" s="16" t="e">
        <f t="shared" si="1"/>
        <v>#N/A</v>
      </c>
      <c r="O26" s="16" t="e">
        <f t="shared" si="2"/>
        <v>#N/A</v>
      </c>
      <c r="P26" s="31">
        <f t="shared" si="3"/>
        <v>541.20000000000005</v>
      </c>
      <c r="Q26" s="16">
        <f t="shared" si="4"/>
        <v>14.000000000000002</v>
      </c>
      <c r="R26" s="16">
        <f t="shared" si="5"/>
        <v>8.3507306889352826</v>
      </c>
      <c r="U26" s="16">
        <f>VLOOKUP(A26,[2]TDSheet!$A:$G,7,0)/5</f>
        <v>95.8</v>
      </c>
      <c r="Z26" s="25">
        <f t="shared" si="6"/>
        <v>75.768000000000015</v>
      </c>
    </row>
    <row r="27" spans="1:26" ht="11.1" customHeight="1" x14ac:dyDescent="0.2">
      <c r="A27" s="9" t="s">
        <v>28</v>
      </c>
      <c r="B27" s="9" t="s">
        <v>11</v>
      </c>
      <c r="C27" s="11">
        <v>500</v>
      </c>
      <c r="D27" s="11">
        <v>1676</v>
      </c>
      <c r="E27" s="11">
        <v>373</v>
      </c>
      <c r="F27" s="11">
        <v>1677</v>
      </c>
      <c r="H27" s="18">
        <v>0.2</v>
      </c>
      <c r="J27" s="5">
        <f>VLOOKUP(A:A,[1]TDSheet!$A:$B,2,0)</f>
        <v>455</v>
      </c>
      <c r="K27" s="16">
        <f t="shared" si="1"/>
        <v>-82</v>
      </c>
      <c r="O27" s="16">
        <f t="shared" si="2"/>
        <v>74.599999999999994</v>
      </c>
      <c r="P27" s="31"/>
      <c r="Q27" s="16">
        <f t="shared" si="4"/>
        <v>17.396265560165975</v>
      </c>
      <c r="R27" s="16">
        <f t="shared" si="5"/>
        <v>17.396265560165975</v>
      </c>
      <c r="U27" s="16">
        <f>VLOOKUP(A27,[2]TDSheet!$A:$G,7,0)/5</f>
        <v>96.4</v>
      </c>
      <c r="Z27" s="25">
        <f t="shared" si="6"/>
        <v>0</v>
      </c>
    </row>
    <row r="28" spans="1:26" ht="11.1" customHeight="1" x14ac:dyDescent="0.2">
      <c r="A28" s="9" t="s">
        <v>29</v>
      </c>
      <c r="B28" s="9" t="s">
        <v>15</v>
      </c>
      <c r="C28" s="11">
        <v>1133.02</v>
      </c>
      <c r="D28" s="11">
        <v>703.87</v>
      </c>
      <c r="E28" s="11">
        <v>357.16699999999997</v>
      </c>
      <c r="F28" s="11">
        <v>826.01700000000005</v>
      </c>
      <c r="H28" s="18">
        <v>1</v>
      </c>
      <c r="J28" s="5">
        <f>VLOOKUP(A:A,[1]TDSheet!$A:$B,2,0)</f>
        <v>355</v>
      </c>
      <c r="K28" s="16">
        <f t="shared" si="1"/>
        <v>2.1669999999999732</v>
      </c>
      <c r="O28" s="16">
        <f t="shared" si="2"/>
        <v>71.433399999999992</v>
      </c>
      <c r="P28" s="31"/>
      <c r="Q28" s="16">
        <f t="shared" si="4"/>
        <v>28.265408779205853</v>
      </c>
      <c r="R28" s="16">
        <f t="shared" si="5"/>
        <v>28.265408779205853</v>
      </c>
      <c r="U28" s="16">
        <f>VLOOKUP(A28,[2]TDSheet!$A:$G,7,0)/5</f>
        <v>29.223599999999998</v>
      </c>
      <c r="Z28" s="25">
        <f t="shared" si="6"/>
        <v>0</v>
      </c>
    </row>
    <row r="29" spans="1:26" ht="11.1" customHeight="1" x14ac:dyDescent="0.2">
      <c r="A29" s="9" t="s">
        <v>30</v>
      </c>
      <c r="B29" s="9" t="s">
        <v>11</v>
      </c>
      <c r="C29" s="12"/>
      <c r="D29" s="11">
        <v>720</v>
      </c>
      <c r="E29" s="11" t="e">
        <v>#N/A</v>
      </c>
      <c r="F29" s="11">
        <v>720</v>
      </c>
      <c r="H29" s="18">
        <v>0.2</v>
      </c>
      <c r="J29" s="5" t="e">
        <f>VLOOKUP(A:A,[1]TDSheet!$A:$B,2,0)</f>
        <v>#N/A</v>
      </c>
      <c r="K29" s="16" t="e">
        <f t="shared" si="1"/>
        <v>#N/A</v>
      </c>
      <c r="O29" s="16" t="e">
        <f t="shared" si="2"/>
        <v>#N/A</v>
      </c>
      <c r="P29" s="31"/>
      <c r="Q29" s="16">
        <f t="shared" si="4"/>
        <v>15.859030837004406</v>
      </c>
      <c r="R29" s="16">
        <f t="shared" si="5"/>
        <v>15.859030837004406</v>
      </c>
      <c r="U29" s="16">
        <f>VLOOKUP(A29,[2]TDSheet!$A:$G,7,0)/5</f>
        <v>45.4</v>
      </c>
      <c r="Z29" s="25">
        <f t="shared" si="6"/>
        <v>0</v>
      </c>
    </row>
    <row r="30" spans="1:26" ht="12.95" customHeight="1" x14ac:dyDescent="0.2">
      <c r="A30" s="9" t="s">
        <v>31</v>
      </c>
      <c r="B30" s="9" t="s">
        <v>15</v>
      </c>
      <c r="C30" s="11">
        <v>137.80000000000001</v>
      </c>
      <c r="D30" s="11">
        <v>1396.4280000000001</v>
      </c>
      <c r="E30" s="11">
        <v>129.428</v>
      </c>
      <c r="F30" s="11">
        <v>1389.7180000000001</v>
      </c>
      <c r="H30" s="18">
        <v>1</v>
      </c>
      <c r="J30" s="5">
        <f>VLOOKUP(A:A,[1]TDSheet!$A:$B,2,0)</f>
        <v>135</v>
      </c>
      <c r="K30" s="16">
        <f t="shared" si="1"/>
        <v>-5.5720000000000027</v>
      </c>
      <c r="O30" s="16">
        <f t="shared" si="2"/>
        <v>25.8856</v>
      </c>
      <c r="P30" s="31"/>
      <c r="Q30" s="16">
        <f t="shared" si="4"/>
        <v>22.613292805561073</v>
      </c>
      <c r="R30" s="16">
        <f t="shared" si="5"/>
        <v>22.613292805561073</v>
      </c>
      <c r="U30" s="16">
        <f>VLOOKUP(A30,[2]TDSheet!$A:$G,7,0)/5</f>
        <v>61.455799999999996</v>
      </c>
      <c r="Z30" s="25">
        <f t="shared" si="6"/>
        <v>0</v>
      </c>
    </row>
  </sheetData>
  <autoFilter ref="A8:Z30" xr:uid="{D14A50A5-9604-4EA7-AAC8-D35F06745A28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2024-02-20T15:51:02Z</dcterms:modified>
</cp:coreProperties>
</file>