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E1510D70-8F6D-4F4C-9C41-20ADD9C70D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1" i="1" l="1"/>
  <c r="O44" i="1"/>
  <c r="T44" i="1" s="1"/>
  <c r="O43" i="1"/>
  <c r="T43" i="1" s="1"/>
  <c r="O42" i="1"/>
  <c r="T42" i="1" s="1"/>
  <c r="P40" i="1"/>
  <c r="S39" i="1"/>
  <c r="P37" i="1"/>
  <c r="S37" i="1" s="1"/>
  <c r="S35" i="1"/>
  <c r="P33" i="1"/>
  <c r="S33" i="1" s="1"/>
  <c r="P31" i="1"/>
  <c r="S31" i="1" s="1"/>
  <c r="P20" i="1"/>
  <c r="P19" i="1"/>
  <c r="S19" i="1" s="1"/>
  <c r="P18" i="1"/>
  <c r="P17" i="1"/>
  <c r="S17" i="1" s="1"/>
  <c r="P16" i="1"/>
  <c r="P15" i="1"/>
  <c r="S15" i="1" s="1"/>
  <c r="T11" i="1"/>
  <c r="S11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S7" i="1"/>
  <c r="S8" i="1"/>
  <c r="S9" i="1"/>
  <c r="S10" i="1"/>
  <c r="S12" i="1"/>
  <c r="S13" i="1"/>
  <c r="S14" i="1"/>
  <c r="S16" i="1"/>
  <c r="S18" i="1"/>
  <c r="S20" i="1"/>
  <c r="S21" i="1"/>
  <c r="S22" i="1"/>
  <c r="S23" i="1"/>
  <c r="S24" i="1"/>
  <c r="S25" i="1"/>
  <c r="S26" i="1"/>
  <c r="S27" i="1"/>
  <c r="S28" i="1"/>
  <c r="S29" i="1"/>
  <c r="S30" i="1"/>
  <c r="S32" i="1"/>
  <c r="S34" i="1"/>
  <c r="S36" i="1"/>
  <c r="S38" i="1"/>
  <c r="S40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S42" i="1" l="1"/>
  <c r="S43" i="1"/>
  <c r="S44" i="1"/>
  <c r="AF40" i="1"/>
  <c r="K40" i="1"/>
  <c r="AF39" i="1"/>
  <c r="K39" i="1"/>
  <c r="AF38" i="1"/>
  <c r="K38" i="1"/>
  <c r="AF37" i="1"/>
  <c r="K37" i="1"/>
  <c r="AF36" i="1"/>
  <c r="K36" i="1"/>
  <c r="AF35" i="1"/>
  <c r="K35" i="1"/>
  <c r="K29" i="1"/>
  <c r="AF34" i="1"/>
  <c r="K34" i="1"/>
  <c r="K26" i="1"/>
  <c r="K24" i="1"/>
  <c r="K22" i="1"/>
  <c r="AF33" i="1"/>
  <c r="K33" i="1"/>
  <c r="AF32" i="1"/>
  <c r="K32" i="1"/>
  <c r="AF31" i="1"/>
  <c r="K31" i="1"/>
  <c r="AF30" i="1"/>
  <c r="K30" i="1"/>
  <c r="AF28" i="1"/>
  <c r="K28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7" i="1"/>
  <c r="AF10" i="1"/>
  <c r="K10" i="1"/>
  <c r="AF9" i="1"/>
  <c r="K9" i="1"/>
  <c r="K44" i="1"/>
  <c r="K42" i="1"/>
  <c r="AF8" i="1"/>
  <c r="K8" i="1"/>
  <c r="AF7" i="1"/>
  <c r="K7" i="1"/>
  <c r="AF6" i="1"/>
  <c r="K6" i="1"/>
  <c r="K5" i="1" s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<sst xmlns="http://schemas.openxmlformats.org/spreadsheetml/2006/main" count="156" uniqueCount="89">
  <si>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</si>
  <si>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</si>
  <si>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</si>
  <si>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</si>
  <si>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</si>
  <si>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</si>
  <si>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</si>
  <si>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</si>
  <si>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</si>
  <si>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</si>
  <si>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</si>
  <si>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</si>
  <si>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</si>
  <si>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</si>
  <si>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</si>
  <si>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</si>
  <si>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</si>
  <si>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</si>
  <si>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</si>
  <si>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</si>
  <si>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</si>
  <si>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</si>
  <si>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</si>
  <si>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</si>
  <si>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</si>
  <si>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</si>
  <si>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</si>
  <si>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</si>
  <si>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</si>
  <si>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</si>
  <si>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</si>
  <si>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</si>
  <si>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</si>
  <si>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</si>
  <si>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</si>
  <si>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</si>
  <si>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</si>
  <si>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</si>
  <si>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</si>
  <si>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</si>
  <si>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</si>
  <si>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</si>
  <si>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</si>
  <si>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поставлено на приход (17,03,25) / 2860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</si>
  <si>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</si>
  <si>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</si>
  <si>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</si>
  <si>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</si>
  <si>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</si>
  <si>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</si>
  <si>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</si>
  <si>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</si>
  <si>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</si>
  <si>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</si>
  <si>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</si>
  <si>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</si>
  <si>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</si>
  <si>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</si>
  <si>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</si>
  <si>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</si>
  <si>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</si>
  <si>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</si>
  <si>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нужно увеличить продажи / 13,01,25 завод не отгрузил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</si>
  <si>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</si>
  <si>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</si>
  <si>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</si>
  <si>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</si>
  <si>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</si>
  <si>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</si>
  <si>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</si>
  <si>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</si>
  <si>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</si>
  <si>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</si>
  <si>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</si>
  <si>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</si>
  <si>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</si>
  <si>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</si>
  <si>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</si>
  <si>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</si>
  <si>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</si>
  <si>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</si>
  <si>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</si>
  <si>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</si>
  <si>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</si>
  <si>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</si>
  <si>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13,01,25 завод не отгрузил</t>
    </r>
  </si>
  <si>
    <t>17,03,25 завод не отгрузил / 17,02,25 завод не отгрузил</t>
  </si>
  <si>
    <t>заказ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</si>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</sst>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0" borderId="1" xfId="1" applyNumberFormat="1" applyFont="1"/>
    <xf numFmtId="164" fontId="4" fillId="9" borderId="1" xfId="1" applyNumberFormat="1" applyFont="1" applyFill="1"/>
    <xf numFmtId="164" fontId="4" fillId="8" borderId="7" xfId="1" applyNumberFormat="1" applyFont="1" applyFill="1" applyBorder="1"/>
    <xf numFmtId="164" fontId="4" fillId="8" borderId="8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39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7031.24</v>
      </c>
      <c r="F5" s="4">
        <f>SUM(F6:F498)</f>
        <v>23779.065999999999</v>
      </c>
      <c r="G5" s="7"/>
      <c r="H5" s="1"/>
      <c r="I5" s="1"/>
      <c r="J5" s="4">
        <f t="shared" ref="J5:Q5" si="0">SUM(J6:J498)</f>
        <v>7054.5</v>
      </c>
      <c r="K5" s="4">
        <f t="shared" si="0"/>
        <v>-23.259999999999977</v>
      </c>
      <c r="L5" s="4">
        <f t="shared" si="0"/>
        <v>0</v>
      </c>
      <c r="M5" s="4">
        <f t="shared" si="0"/>
        <v>0</v>
      </c>
      <c r="N5" s="4">
        <f t="shared" si="0"/>
        <v>1746.1518000000003</v>
      </c>
      <c r="O5" s="4">
        <f t="shared" si="0"/>
        <v>1406.248</v>
      </c>
      <c r="P5" s="4">
        <f>SUM(P6:P40)</f>
        <v>3392.0855999999994</v>
      </c>
      <c r="Q5" s="4">
        <f t="shared" si="0"/>
        <v>0</v>
      </c>
      <c r="R5" s="1"/>
      <c r="S5" s="1"/>
      <c r="T5" s="1"/>
      <c r="U5" s="4">
        <f t="shared" ref="U5:AD5" si="1">SUM(U6:U498)</f>
        <v>1447.9815999999998</v>
      </c>
      <c r="V5" s="4">
        <f t="shared" si="1"/>
        <v>1506.277</v>
      </c>
      <c r="W5" s="4">
        <f t="shared" si="1"/>
        <v>1278.394</v>
      </c>
      <c r="X5" s="4">
        <f t="shared" si="1"/>
        <v>1523.404</v>
      </c>
      <c r="Y5" s="4">
        <f t="shared" si="1"/>
        <v>1505.7162000000001</v>
      </c>
      <c r="Z5" s="4">
        <f t="shared" si="1"/>
        <v>1805.3904</v>
      </c>
      <c r="AA5" s="4">
        <f t="shared" si="1"/>
        <v>1917.7432000000001</v>
      </c>
      <c r="AB5" s="4">
        <f t="shared" si="1"/>
        <v>1509.2801999999997</v>
      </c>
      <c r="AC5" s="4">
        <f t="shared" si="1"/>
        <v>1523.6088</v>
      </c>
      <c r="AD5" s="4">
        <f t="shared" si="1"/>
        <v>1753.4</v>
      </c>
      <c r="AE5" s="1"/>
      <c r="AF5" s="4">
        <f>SUM(AF6:AF498)</f>
        <v>1065.4856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120</v>
      </c>
      <c r="D6" s="1">
        <v>48</v>
      </c>
      <c r="E6" s="1">
        <v>12</v>
      </c>
      <c r="F6" s="1">
        <v>155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40" si="2">E6-J6</f>
        <v>-1</v>
      </c>
      <c r="L6" s="1"/>
      <c r="M6" s="1"/>
      <c r="N6" s="1"/>
      <c r="O6" s="1">
        <f>E6/5</f>
        <v>2.4</v>
      </c>
      <c r="P6" s="5"/>
      <c r="Q6" s="5"/>
      <c r="R6" s="1"/>
      <c r="S6" s="1">
        <f>(F6+N6+P6)/O6</f>
        <v>64.583333333333343</v>
      </c>
      <c r="T6" s="1">
        <f>(F6+N6)/O6</f>
        <v>64.583333333333343</v>
      </c>
      <c r="U6" s="1">
        <v>6</v>
      </c>
      <c r="V6" s="1">
        <v>8.4</v>
      </c>
      <c r="W6" s="1">
        <v>8.6</v>
      </c>
      <c r="X6" s="1">
        <v>10</v>
      </c>
      <c r="Y6" s="1">
        <v>5.6</v>
      </c>
      <c r="Z6" s="1">
        <v>14.8</v>
      </c>
      <c r="AA6" s="1">
        <v>10</v>
      </c>
      <c r="AB6" s="1">
        <v>4.8</v>
      </c>
      <c r="AC6" s="1">
        <v>12.2</v>
      </c>
      <c r="AD6" s="1">
        <v>0</v>
      </c>
      <c r="AE6" s="37" t="s">
        <v>83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255</v>
      </c>
      <c r="D7" s="1">
        <v>192</v>
      </c>
      <c r="E7" s="1">
        <v>56</v>
      </c>
      <c r="F7" s="1">
        <v>389</v>
      </c>
      <c r="G7" s="7">
        <v>0.18</v>
      </c>
      <c r="H7" s="1">
        <v>270</v>
      </c>
      <c r="I7" s="1">
        <v>9988438</v>
      </c>
      <c r="J7" s="1">
        <v>55</v>
      </c>
      <c r="K7" s="1">
        <f t="shared" si="2"/>
        <v>1</v>
      </c>
      <c r="L7" s="1"/>
      <c r="M7" s="1"/>
      <c r="N7" s="1"/>
      <c r="O7" s="1">
        <f t="shared" ref="O7:O40" si="4">E7/5</f>
        <v>11.2</v>
      </c>
      <c r="P7" s="5"/>
      <c r="Q7" s="5"/>
      <c r="R7" s="1"/>
      <c r="S7" s="1">
        <f t="shared" ref="S7:S40" si="5">(F7+N7+P7)/O7</f>
        <v>34.732142857142861</v>
      </c>
      <c r="T7" s="1">
        <f t="shared" ref="T7:T40" si="6">(F7+N7)/O7</f>
        <v>34.732142857142861</v>
      </c>
      <c r="U7" s="1">
        <v>17</v>
      </c>
      <c r="V7" s="1">
        <v>23.8</v>
      </c>
      <c r="W7" s="1">
        <v>19.8</v>
      </c>
      <c r="X7" s="1">
        <v>25</v>
      </c>
      <c r="Y7" s="1">
        <v>19.8</v>
      </c>
      <c r="Z7" s="1">
        <v>29.4</v>
      </c>
      <c r="AA7" s="1">
        <v>26.4</v>
      </c>
      <c r="AB7" s="1">
        <v>18.8</v>
      </c>
      <c r="AC7" s="1">
        <v>31.4</v>
      </c>
      <c r="AD7" s="1">
        <v>28.6</v>
      </c>
      <c r="AE7" s="35" t="s">
        <v>50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313</v>
      </c>
      <c r="D8" s="1">
        <v>145</v>
      </c>
      <c r="E8" s="1">
        <v>54</v>
      </c>
      <c r="F8" s="1">
        <v>404</v>
      </c>
      <c r="G8" s="7">
        <v>0.18</v>
      </c>
      <c r="H8" s="1">
        <v>270</v>
      </c>
      <c r="I8" s="1">
        <v>9988445</v>
      </c>
      <c r="J8" s="1">
        <v>53</v>
      </c>
      <c r="K8" s="1">
        <f t="shared" si="2"/>
        <v>1</v>
      </c>
      <c r="L8" s="1"/>
      <c r="M8" s="1"/>
      <c r="N8" s="1"/>
      <c r="O8" s="1">
        <f t="shared" si="4"/>
        <v>10.8</v>
      </c>
      <c r="P8" s="5"/>
      <c r="Q8" s="5"/>
      <c r="R8" s="1"/>
      <c r="S8" s="1">
        <f t="shared" si="5"/>
        <v>37.407407407407405</v>
      </c>
      <c r="T8" s="1">
        <f t="shared" si="6"/>
        <v>37.407407407407405</v>
      </c>
      <c r="U8" s="1">
        <v>14.4</v>
      </c>
      <c r="V8" s="1">
        <v>23.6</v>
      </c>
      <c r="W8" s="1">
        <v>22.8</v>
      </c>
      <c r="X8" s="1">
        <v>20.399999999999999</v>
      </c>
      <c r="Y8" s="1">
        <v>19.2</v>
      </c>
      <c r="Z8" s="1">
        <v>26</v>
      </c>
      <c r="AA8" s="1">
        <v>28</v>
      </c>
      <c r="AB8" s="1">
        <v>20.2</v>
      </c>
      <c r="AC8" s="1">
        <v>28.4</v>
      </c>
      <c r="AD8" s="1">
        <v>29.8</v>
      </c>
      <c r="AE8" s="35" t="s">
        <v>50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34</v>
      </c>
      <c r="C9" s="1">
        <v>203</v>
      </c>
      <c r="D9" s="1">
        <v>2</v>
      </c>
      <c r="E9" s="1">
        <v>14</v>
      </c>
      <c r="F9" s="1">
        <v>191</v>
      </c>
      <c r="G9" s="7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/>
      <c r="O9" s="1">
        <f t="shared" si="4"/>
        <v>2.8</v>
      </c>
      <c r="P9" s="5"/>
      <c r="Q9" s="5"/>
      <c r="R9" s="1"/>
      <c r="S9" s="1">
        <f t="shared" si="5"/>
        <v>68.214285714285722</v>
      </c>
      <c r="T9" s="1">
        <f t="shared" si="6"/>
        <v>68.214285714285722</v>
      </c>
      <c r="U9" s="1">
        <v>8.1999999999999993</v>
      </c>
      <c r="V9" s="1">
        <v>10.199999999999999</v>
      </c>
      <c r="W9" s="1">
        <v>13.8</v>
      </c>
      <c r="X9" s="1">
        <v>10.8</v>
      </c>
      <c r="Y9" s="1">
        <v>2</v>
      </c>
      <c r="Z9" s="1">
        <v>8.4</v>
      </c>
      <c r="AA9" s="1">
        <v>6</v>
      </c>
      <c r="AB9" s="1">
        <v>3.6</v>
      </c>
      <c r="AC9" s="1">
        <v>8</v>
      </c>
      <c r="AD9" s="1">
        <v>16.600000000000001</v>
      </c>
      <c r="AE9" s="35" t="s">
        <v>50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34</v>
      </c>
      <c r="C10" s="1">
        <v>98</v>
      </c>
      <c r="D10" s="1">
        <v>28</v>
      </c>
      <c r="E10" s="1">
        <v>13</v>
      </c>
      <c r="F10" s="1">
        <v>113</v>
      </c>
      <c r="G10" s="7">
        <v>0.4</v>
      </c>
      <c r="H10" s="1">
        <v>270</v>
      </c>
      <c r="I10" s="1">
        <v>9988476</v>
      </c>
      <c r="J10" s="1">
        <v>13</v>
      </c>
      <c r="K10" s="1">
        <f t="shared" si="2"/>
        <v>0</v>
      </c>
      <c r="L10" s="1"/>
      <c r="M10" s="1"/>
      <c r="N10" s="1"/>
      <c r="O10" s="1">
        <f t="shared" si="4"/>
        <v>2.6</v>
      </c>
      <c r="P10" s="5"/>
      <c r="Q10" s="5"/>
      <c r="R10" s="1"/>
      <c r="S10" s="1">
        <f t="shared" si="5"/>
        <v>43.46153846153846</v>
      </c>
      <c r="T10" s="1">
        <f t="shared" si="6"/>
        <v>43.46153846153846</v>
      </c>
      <c r="U10" s="1">
        <v>2.8</v>
      </c>
      <c r="V10" s="1">
        <v>0</v>
      </c>
      <c r="W10" s="1">
        <v>0</v>
      </c>
      <c r="X10" s="1">
        <v>3.6</v>
      </c>
      <c r="Y10" s="1">
        <v>2.8</v>
      </c>
      <c r="Z10" s="1">
        <v>9.4</v>
      </c>
      <c r="AA10" s="1">
        <v>3.2</v>
      </c>
      <c r="AB10" s="1">
        <v>3.4</v>
      </c>
      <c r="AC10" s="1">
        <v>6.2</v>
      </c>
      <c r="AD10" s="1">
        <v>6</v>
      </c>
      <c r="AE10" s="37" t="s">
        <v>84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51</v>
      </c>
      <c r="B11" s="1" t="s">
        <v>34</v>
      </c>
      <c r="C11" s="1">
        <v>204</v>
      </c>
      <c r="D11" s="1"/>
      <c r="E11" s="1">
        <v>122</v>
      </c>
      <c r="F11" s="1">
        <v>66</v>
      </c>
      <c r="G11" s="7">
        <v>0.18</v>
      </c>
      <c r="H11" s="1">
        <v>150</v>
      </c>
      <c r="I11" s="1">
        <v>5034819</v>
      </c>
      <c r="J11" s="1">
        <v>132</v>
      </c>
      <c r="K11" s="1">
        <f t="shared" si="2"/>
        <v>-10</v>
      </c>
      <c r="L11" s="1"/>
      <c r="M11" s="1"/>
      <c r="N11" s="24">
        <v>680.40000000000009</v>
      </c>
      <c r="O11" s="1">
        <f t="shared" si="4"/>
        <v>24.4</v>
      </c>
      <c r="P11" s="5">
        <f>22*O11-F11</f>
        <v>470.79999999999995</v>
      </c>
      <c r="Q11" s="5"/>
      <c r="R11" s="1"/>
      <c r="S11" s="1">
        <f>(F11+P11)/O11</f>
        <v>22</v>
      </c>
      <c r="T11" s="1">
        <f>(F11)/O11</f>
        <v>2.7049180327868854</v>
      </c>
      <c r="U11" s="1">
        <v>40.200000000000003</v>
      </c>
      <c r="V11" s="1">
        <v>40.799999999999997</v>
      </c>
      <c r="W11" s="1">
        <v>31.4</v>
      </c>
      <c r="X11" s="1">
        <v>35.4</v>
      </c>
      <c r="Y11" s="1">
        <v>36.6</v>
      </c>
      <c r="Z11" s="1">
        <v>33</v>
      </c>
      <c r="AA11" s="1">
        <v>78.599999999999994</v>
      </c>
      <c r="AB11" s="1">
        <v>42.4</v>
      </c>
      <c r="AC11" s="1">
        <v>11.2</v>
      </c>
      <c r="AD11" s="1">
        <v>51.6</v>
      </c>
      <c r="AE11" s="24" t="s">
        <v>82</v>
      </c>
      <c r="AF11" s="1">
        <f t="shared" si="3"/>
        <v>84.743999999999986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52</v>
      </c>
      <c r="B12" s="22" t="s">
        <v>48</v>
      </c>
      <c r="C12" s="22"/>
      <c r="D12" s="22"/>
      <c r="E12" s="22"/>
      <c r="F12" s="23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5" t="s">
        <v>49</v>
      </c>
      <c r="B13" s="26" t="s">
        <v>48</v>
      </c>
      <c r="C13" s="26">
        <v>134.45599999999999</v>
      </c>
      <c r="D13" s="26">
        <v>0.128</v>
      </c>
      <c r="E13" s="26">
        <v>2.5840000000000001</v>
      </c>
      <c r="F13" s="27">
        <v>132</v>
      </c>
      <c r="G13" s="28">
        <v>0</v>
      </c>
      <c r="H13" s="29" t="e">
        <v>#N/A</v>
      </c>
      <c r="I13" s="29" t="s">
        <v>35</v>
      </c>
      <c r="J13" s="29">
        <v>3.5</v>
      </c>
      <c r="K13" s="29">
        <f>E13-J13</f>
        <v>-0.91599999999999993</v>
      </c>
      <c r="L13" s="29"/>
      <c r="M13" s="29"/>
      <c r="N13" s="29"/>
      <c r="O13" s="29">
        <f t="shared" si="4"/>
        <v>0.51680000000000004</v>
      </c>
      <c r="P13" s="30"/>
      <c r="Q13" s="30"/>
      <c r="R13" s="29"/>
      <c r="S13" s="29">
        <f t="shared" si="5"/>
        <v>255.41795665634672</v>
      </c>
      <c r="T13" s="29">
        <f t="shared" si="6"/>
        <v>255.41795665634672</v>
      </c>
      <c r="U13" s="29">
        <v>0.90879999999999994</v>
      </c>
      <c r="V13" s="29">
        <v>1.9148000000000001</v>
      </c>
      <c r="W13" s="29">
        <v>3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35" t="s">
        <v>50</v>
      </c>
      <c r="AF13" s="2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34</v>
      </c>
      <c r="C14" s="1">
        <v>96</v>
      </c>
      <c r="D14" s="1">
        <v>68</v>
      </c>
      <c r="E14" s="1">
        <v>36</v>
      </c>
      <c r="F14" s="1">
        <v>127</v>
      </c>
      <c r="G14" s="7">
        <v>0.1</v>
      </c>
      <c r="H14" s="1">
        <v>90</v>
      </c>
      <c r="I14" s="1">
        <v>8444163</v>
      </c>
      <c r="J14" s="1">
        <v>36</v>
      </c>
      <c r="K14" s="1">
        <f t="shared" si="2"/>
        <v>0</v>
      </c>
      <c r="L14" s="1"/>
      <c r="M14" s="1"/>
      <c r="N14" s="1">
        <v>54</v>
      </c>
      <c r="O14" s="1">
        <f t="shared" si="4"/>
        <v>7.2</v>
      </c>
      <c r="P14" s="5"/>
      <c r="Q14" s="5"/>
      <c r="R14" s="1"/>
      <c r="S14" s="1">
        <f t="shared" si="5"/>
        <v>25.138888888888889</v>
      </c>
      <c r="T14" s="1">
        <f t="shared" si="6"/>
        <v>25.138888888888889</v>
      </c>
      <c r="U14" s="1">
        <v>10.4</v>
      </c>
      <c r="V14" s="1">
        <v>10.4</v>
      </c>
      <c r="W14" s="1">
        <v>7.2</v>
      </c>
      <c r="X14" s="1">
        <v>11.4</v>
      </c>
      <c r="Y14" s="1">
        <v>14.6</v>
      </c>
      <c r="Z14" s="1">
        <v>19.8</v>
      </c>
      <c r="AA14" s="1">
        <v>11.4</v>
      </c>
      <c r="AB14" s="1">
        <v>7.8</v>
      </c>
      <c r="AC14" s="1">
        <v>21</v>
      </c>
      <c r="AD14" s="1">
        <v>10.4</v>
      </c>
      <c r="AE14" s="37" t="s">
        <v>39</v>
      </c>
      <c r="AF14" s="1">
        <f t="shared" ref="AF14:AF21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34</v>
      </c>
      <c r="C15" s="1">
        <v>785</v>
      </c>
      <c r="D15" s="1">
        <v>430</v>
      </c>
      <c r="E15" s="1">
        <v>323</v>
      </c>
      <c r="F15" s="1">
        <v>878</v>
      </c>
      <c r="G15" s="7">
        <v>0.18</v>
      </c>
      <c r="H15" s="1">
        <v>150</v>
      </c>
      <c r="I15" s="1">
        <v>5038411</v>
      </c>
      <c r="J15" s="1">
        <v>336</v>
      </c>
      <c r="K15" s="1">
        <f t="shared" si="2"/>
        <v>-13</v>
      </c>
      <c r="L15" s="1"/>
      <c r="M15" s="1"/>
      <c r="N15" s="1">
        <v>468.80000000000018</v>
      </c>
      <c r="O15" s="1">
        <f t="shared" si="4"/>
        <v>64.599999999999994</v>
      </c>
      <c r="P15" s="5">
        <f t="shared" ref="P15:P20" si="8">22*O15-N15-F15</f>
        <v>74.399999999999636</v>
      </c>
      <c r="Q15" s="5"/>
      <c r="R15" s="1"/>
      <c r="S15" s="1">
        <f t="shared" si="5"/>
        <v>22</v>
      </c>
      <c r="T15" s="1">
        <f t="shared" si="6"/>
        <v>20.848297213622295</v>
      </c>
      <c r="U15" s="1">
        <v>76.400000000000006</v>
      </c>
      <c r="V15" s="1">
        <v>72.599999999999994</v>
      </c>
      <c r="W15" s="1">
        <v>67.2</v>
      </c>
      <c r="X15" s="1">
        <v>79.400000000000006</v>
      </c>
      <c r="Y15" s="1">
        <v>91.4</v>
      </c>
      <c r="Z15" s="1">
        <v>83.2</v>
      </c>
      <c r="AA15" s="1">
        <v>96.6</v>
      </c>
      <c r="AB15" s="1">
        <v>61.2</v>
      </c>
      <c r="AC15" s="1">
        <v>59.2</v>
      </c>
      <c r="AD15" s="1">
        <v>107.8</v>
      </c>
      <c r="AE15" s="1"/>
      <c r="AF15" s="1">
        <f t="shared" si="7"/>
        <v>13.391999999999934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34</v>
      </c>
      <c r="C16" s="1">
        <v>1398</v>
      </c>
      <c r="D16" s="1">
        <v>280</v>
      </c>
      <c r="E16" s="1">
        <v>380</v>
      </c>
      <c r="F16" s="1">
        <v>1291</v>
      </c>
      <c r="G16" s="7">
        <v>0.18</v>
      </c>
      <c r="H16" s="1">
        <v>150</v>
      </c>
      <c r="I16" s="1">
        <v>5038459</v>
      </c>
      <c r="J16" s="1">
        <v>383</v>
      </c>
      <c r="K16" s="1">
        <f t="shared" si="2"/>
        <v>-3</v>
      </c>
      <c r="L16" s="1"/>
      <c r="M16" s="1"/>
      <c r="N16" s="1"/>
      <c r="O16" s="1">
        <f t="shared" si="4"/>
        <v>76</v>
      </c>
      <c r="P16" s="5">
        <f t="shared" si="8"/>
        <v>381</v>
      </c>
      <c r="Q16" s="5"/>
      <c r="R16" s="1"/>
      <c r="S16" s="1">
        <f t="shared" si="5"/>
        <v>22</v>
      </c>
      <c r="T16" s="1">
        <f t="shared" si="6"/>
        <v>16.986842105263158</v>
      </c>
      <c r="U16" s="1">
        <v>68.8</v>
      </c>
      <c r="V16" s="1">
        <v>92.2</v>
      </c>
      <c r="W16" s="1">
        <v>1.8</v>
      </c>
      <c r="X16" s="1">
        <v>28.2</v>
      </c>
      <c r="Y16" s="1">
        <v>103.2</v>
      </c>
      <c r="Z16" s="1">
        <v>97</v>
      </c>
      <c r="AA16" s="1">
        <v>114.6</v>
      </c>
      <c r="AB16" s="1">
        <v>76.599999999999994</v>
      </c>
      <c r="AC16" s="1">
        <v>56.8</v>
      </c>
      <c r="AD16" s="1">
        <v>121.4</v>
      </c>
      <c r="AE16" s="1" t="s">
        <v>46</v>
      </c>
      <c r="AF16" s="1">
        <f t="shared" si="7"/>
        <v>68.58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34</v>
      </c>
      <c r="C17" s="1">
        <v>895</v>
      </c>
      <c r="D17" s="1"/>
      <c r="E17" s="1">
        <v>232</v>
      </c>
      <c r="F17" s="1">
        <v>647</v>
      </c>
      <c r="G17" s="7">
        <v>0.18</v>
      </c>
      <c r="H17" s="1">
        <v>150</v>
      </c>
      <c r="I17" s="1">
        <v>5038831</v>
      </c>
      <c r="J17" s="1">
        <v>239</v>
      </c>
      <c r="K17" s="1">
        <f t="shared" si="2"/>
        <v>-7</v>
      </c>
      <c r="L17" s="1"/>
      <c r="M17" s="1"/>
      <c r="N17" s="1">
        <v>205</v>
      </c>
      <c r="O17" s="1">
        <f t="shared" si="4"/>
        <v>46.4</v>
      </c>
      <c r="P17" s="5">
        <f t="shared" si="8"/>
        <v>168.79999999999995</v>
      </c>
      <c r="Q17" s="5"/>
      <c r="R17" s="1"/>
      <c r="S17" s="1">
        <f t="shared" si="5"/>
        <v>22</v>
      </c>
      <c r="T17" s="1">
        <f t="shared" si="6"/>
        <v>18.362068965517242</v>
      </c>
      <c r="U17" s="1">
        <v>50</v>
      </c>
      <c r="V17" s="1">
        <v>44.8</v>
      </c>
      <c r="W17" s="1">
        <v>49.8</v>
      </c>
      <c r="X17" s="1">
        <v>39.799999999999997</v>
      </c>
      <c r="Y17" s="1">
        <v>72.8</v>
      </c>
      <c r="Z17" s="1">
        <v>50.4</v>
      </c>
      <c r="AA17" s="1">
        <v>76</v>
      </c>
      <c r="AB17" s="1">
        <v>32.799999999999997</v>
      </c>
      <c r="AC17" s="1">
        <v>23.6</v>
      </c>
      <c r="AD17" s="1">
        <v>65.8</v>
      </c>
      <c r="AE17" s="34" t="s">
        <v>39</v>
      </c>
      <c r="AF17" s="1">
        <f t="shared" si="7"/>
        <v>30.38399999999999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34</v>
      </c>
      <c r="C18" s="1">
        <v>967</v>
      </c>
      <c r="D18" s="1">
        <v>19</v>
      </c>
      <c r="E18" s="1">
        <v>207</v>
      </c>
      <c r="F18" s="1">
        <v>776</v>
      </c>
      <c r="G18" s="7">
        <v>0.18</v>
      </c>
      <c r="H18" s="1">
        <v>120</v>
      </c>
      <c r="I18" s="1">
        <v>5038855</v>
      </c>
      <c r="J18" s="1">
        <v>206</v>
      </c>
      <c r="K18" s="1">
        <f t="shared" si="2"/>
        <v>1</v>
      </c>
      <c r="L18" s="1"/>
      <c r="M18" s="1"/>
      <c r="N18" s="1"/>
      <c r="O18" s="1">
        <f t="shared" si="4"/>
        <v>41.4</v>
      </c>
      <c r="P18" s="5">
        <f t="shared" si="8"/>
        <v>134.79999999999995</v>
      </c>
      <c r="Q18" s="5"/>
      <c r="R18" s="1"/>
      <c r="S18" s="1">
        <f t="shared" si="5"/>
        <v>22</v>
      </c>
      <c r="T18" s="1">
        <f t="shared" si="6"/>
        <v>18.743961352657006</v>
      </c>
      <c r="U18" s="1">
        <v>26.4</v>
      </c>
      <c r="V18" s="1">
        <v>22.6</v>
      </c>
      <c r="W18" s="1">
        <v>55.8</v>
      </c>
      <c r="X18" s="1">
        <v>64.8</v>
      </c>
      <c r="Y18" s="1">
        <v>31</v>
      </c>
      <c r="Z18" s="1">
        <v>46.2</v>
      </c>
      <c r="AA18" s="1">
        <v>70.400000000000006</v>
      </c>
      <c r="AB18" s="1">
        <v>46.8</v>
      </c>
      <c r="AC18" s="1">
        <v>35.799999999999997</v>
      </c>
      <c r="AD18" s="1">
        <v>58.6</v>
      </c>
      <c r="AE18" s="1"/>
      <c r="AF18" s="1">
        <f t="shared" si="7"/>
        <v>24.263999999999992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34</v>
      </c>
      <c r="C19" s="1">
        <v>1242</v>
      </c>
      <c r="D19" s="1">
        <v>980</v>
      </c>
      <c r="E19" s="1">
        <v>512</v>
      </c>
      <c r="F19" s="1">
        <v>1690</v>
      </c>
      <c r="G19" s="7">
        <v>0.18</v>
      </c>
      <c r="H19" s="1">
        <v>150</v>
      </c>
      <c r="I19" s="1">
        <v>5038435</v>
      </c>
      <c r="J19" s="1">
        <v>524</v>
      </c>
      <c r="K19" s="1">
        <f t="shared" si="2"/>
        <v>-12</v>
      </c>
      <c r="L19" s="1"/>
      <c r="M19" s="1"/>
      <c r="N19" s="1">
        <v>199.40000000000009</v>
      </c>
      <c r="O19" s="1">
        <f t="shared" si="4"/>
        <v>102.4</v>
      </c>
      <c r="P19" s="5">
        <f t="shared" si="8"/>
        <v>363.40000000000009</v>
      </c>
      <c r="Q19" s="5"/>
      <c r="R19" s="1"/>
      <c r="S19" s="1">
        <f t="shared" si="5"/>
        <v>22</v>
      </c>
      <c r="T19" s="1">
        <f t="shared" si="6"/>
        <v>18.451171875</v>
      </c>
      <c r="U19" s="1">
        <v>110.2</v>
      </c>
      <c r="V19" s="1">
        <v>126.4</v>
      </c>
      <c r="W19" s="1">
        <v>95</v>
      </c>
      <c r="X19" s="1">
        <v>122.4</v>
      </c>
      <c r="Y19" s="1">
        <v>141</v>
      </c>
      <c r="Z19" s="1">
        <v>142.4</v>
      </c>
      <c r="AA19" s="1">
        <v>157.80000000000001</v>
      </c>
      <c r="AB19" s="1">
        <v>75</v>
      </c>
      <c r="AC19" s="1">
        <v>99.2</v>
      </c>
      <c r="AD19" s="1">
        <v>160.80000000000001</v>
      </c>
      <c r="AE19" s="1"/>
      <c r="AF19" s="1">
        <f t="shared" si="7"/>
        <v>65.41200000000002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59</v>
      </c>
      <c r="B20" s="1" t="s">
        <v>34</v>
      </c>
      <c r="C20" s="1">
        <v>621</v>
      </c>
      <c r="D20" s="1">
        <v>272</v>
      </c>
      <c r="E20" s="1">
        <v>273</v>
      </c>
      <c r="F20" s="1">
        <v>618</v>
      </c>
      <c r="G20" s="7">
        <v>0.18</v>
      </c>
      <c r="H20" s="1">
        <v>120</v>
      </c>
      <c r="I20" s="1">
        <v>5038398</v>
      </c>
      <c r="J20" s="1">
        <v>275</v>
      </c>
      <c r="K20" s="1">
        <f t="shared" si="2"/>
        <v>-2</v>
      </c>
      <c r="L20" s="1"/>
      <c r="M20" s="1"/>
      <c r="N20" s="1">
        <v>41.799999999999947</v>
      </c>
      <c r="O20" s="1">
        <f t="shared" si="4"/>
        <v>54.6</v>
      </c>
      <c r="P20" s="5">
        <f t="shared" si="8"/>
        <v>541.40000000000009</v>
      </c>
      <c r="Q20" s="5"/>
      <c r="R20" s="1"/>
      <c r="S20" s="1">
        <f t="shared" si="5"/>
        <v>22</v>
      </c>
      <c r="T20" s="1">
        <f t="shared" si="6"/>
        <v>12.084249084249084</v>
      </c>
      <c r="U20" s="1">
        <v>42.4</v>
      </c>
      <c r="V20" s="1">
        <v>50.2</v>
      </c>
      <c r="W20" s="1">
        <v>49.4</v>
      </c>
      <c r="X20" s="1">
        <v>29.8</v>
      </c>
      <c r="Y20" s="1">
        <v>44.4</v>
      </c>
      <c r="Z20" s="1">
        <v>38.4</v>
      </c>
      <c r="AA20" s="1">
        <v>59.6</v>
      </c>
      <c r="AB20" s="1">
        <v>43.4</v>
      </c>
      <c r="AC20" s="1">
        <v>25</v>
      </c>
      <c r="AD20" s="1">
        <v>53.8</v>
      </c>
      <c r="AE20" s="1"/>
      <c r="AF20" s="1">
        <f t="shared" si="7"/>
        <v>97.452000000000012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60</v>
      </c>
      <c r="B21" s="13" t="s">
        <v>48</v>
      </c>
      <c r="C21" s="13">
        <v>318.48</v>
      </c>
      <c r="D21" s="13">
        <v>102.36</v>
      </c>
      <c r="E21" s="13">
        <v>40.024999999999999</v>
      </c>
      <c r="F21" s="14">
        <v>379.36</v>
      </c>
      <c r="G21" s="7">
        <v>1</v>
      </c>
      <c r="H21" s="1">
        <v>150</v>
      </c>
      <c r="I21" s="1">
        <v>5038572</v>
      </c>
      <c r="J21" s="1">
        <v>41</v>
      </c>
      <c r="K21" s="1">
        <f t="shared" si="2"/>
        <v>-0.97500000000000142</v>
      </c>
      <c r="L21" s="1"/>
      <c r="M21" s="1"/>
      <c r="N21" s="1">
        <v>73.951799999999977</v>
      </c>
      <c r="O21" s="1">
        <f t="shared" si="4"/>
        <v>8.004999999999999</v>
      </c>
      <c r="P21" s="5"/>
      <c r="Q21" s="5"/>
      <c r="R21" s="1"/>
      <c r="S21" s="1">
        <f t="shared" si="5"/>
        <v>56.628582136164901</v>
      </c>
      <c r="T21" s="1">
        <f t="shared" si="6"/>
        <v>56.628582136164901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7" t="s">
        <v>62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5" t="s">
        <v>70</v>
      </c>
      <c r="B22" s="26" t="s">
        <v>48</v>
      </c>
      <c r="C22" s="26">
        <v>23.882999999999999</v>
      </c>
      <c r="D22" s="26">
        <v>4.8170000000000002</v>
      </c>
      <c r="E22" s="26">
        <v>28.7</v>
      </c>
      <c r="F22" s="27"/>
      <c r="G22" s="28">
        <v>0</v>
      </c>
      <c r="H22" s="29" t="e">
        <v>#N/A</v>
      </c>
      <c r="I22" s="29" t="s">
        <v>35</v>
      </c>
      <c r="J22" s="29">
        <v>21.5</v>
      </c>
      <c r="K22" s="29">
        <f>E22-J22</f>
        <v>7.1999999999999993</v>
      </c>
      <c r="L22" s="29"/>
      <c r="M22" s="29"/>
      <c r="N22" s="29"/>
      <c r="O22" s="29">
        <f t="shared" si="4"/>
        <v>5.74</v>
      </c>
      <c r="P22" s="30"/>
      <c r="Q22" s="30"/>
      <c r="R22" s="29"/>
      <c r="S22" s="29">
        <f t="shared" si="5"/>
        <v>0</v>
      </c>
      <c r="T22" s="29">
        <f t="shared" si="6"/>
        <v>0</v>
      </c>
      <c r="U22" s="29">
        <v>23.423400000000001</v>
      </c>
      <c r="V22" s="29">
        <v>25.273</v>
      </c>
      <c r="W22" s="29">
        <v>26.6784</v>
      </c>
      <c r="X22" s="29">
        <v>0.67199999999999993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/>
      <c r="AF22" s="29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61</v>
      </c>
      <c r="B23" s="13" t="s">
        <v>48</v>
      </c>
      <c r="C23" s="13">
        <v>94.861000000000004</v>
      </c>
      <c r="D23" s="13"/>
      <c r="E23" s="13">
        <v>10.265000000000001</v>
      </c>
      <c r="F23" s="14">
        <v>80</v>
      </c>
      <c r="G23" s="7">
        <v>1</v>
      </c>
      <c r="H23" s="1">
        <v>150</v>
      </c>
      <c r="I23" s="1">
        <v>5038596</v>
      </c>
      <c r="J23" s="1">
        <v>10</v>
      </c>
      <c r="K23" s="1">
        <f t="shared" si="2"/>
        <v>0.26500000000000057</v>
      </c>
      <c r="L23" s="1"/>
      <c r="M23" s="1"/>
      <c r="N23" s="1"/>
      <c r="O23" s="1">
        <f t="shared" si="4"/>
        <v>2.0529999999999999</v>
      </c>
      <c r="P23" s="5"/>
      <c r="Q23" s="5"/>
      <c r="R23" s="1"/>
      <c r="S23" s="1">
        <f t="shared" si="5"/>
        <v>38.96736483195324</v>
      </c>
      <c r="T23" s="1">
        <f t="shared" si="6"/>
        <v>38.96736483195324</v>
      </c>
      <c r="U23" s="1">
        <v>7.4847999999999999</v>
      </c>
      <c r="V23" s="1">
        <v>18.3734</v>
      </c>
      <c r="W23" s="1">
        <v>15.5282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7" t="s">
        <v>62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5" t="s">
        <v>71</v>
      </c>
      <c r="B24" s="26" t="s">
        <v>48</v>
      </c>
      <c r="C24" s="26">
        <v>120.85599999999999</v>
      </c>
      <c r="D24" s="26">
        <v>149.48599999999999</v>
      </c>
      <c r="E24" s="26">
        <v>39.572000000000003</v>
      </c>
      <c r="F24" s="27">
        <v>230.77</v>
      </c>
      <c r="G24" s="28">
        <v>0</v>
      </c>
      <c r="H24" s="29" t="e">
        <v>#N/A</v>
      </c>
      <c r="I24" s="29" t="s">
        <v>35</v>
      </c>
      <c r="J24" s="29">
        <v>37</v>
      </c>
      <c r="K24" s="29">
        <f>E24-J24</f>
        <v>2.5720000000000027</v>
      </c>
      <c r="L24" s="29"/>
      <c r="M24" s="29"/>
      <c r="N24" s="29"/>
      <c r="O24" s="29">
        <f t="shared" si="4"/>
        <v>7.9144000000000005</v>
      </c>
      <c r="P24" s="30"/>
      <c r="Q24" s="30"/>
      <c r="R24" s="29"/>
      <c r="S24" s="29">
        <f t="shared" si="5"/>
        <v>29.158243202264227</v>
      </c>
      <c r="T24" s="29">
        <f t="shared" si="6"/>
        <v>29.158243202264227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37" t="s">
        <v>39</v>
      </c>
      <c r="AF24" s="29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63</v>
      </c>
      <c r="B25" s="19" t="s">
        <v>48</v>
      </c>
      <c r="C25" s="19"/>
      <c r="D25" s="19"/>
      <c r="E25" s="19"/>
      <c r="F25" s="20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-0.5776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64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72</v>
      </c>
      <c r="B26" s="32" t="s">
        <v>48</v>
      </c>
      <c r="C26" s="32">
        <v>237.05699999999999</v>
      </c>
      <c r="D26" s="32">
        <v>0.95099999999999996</v>
      </c>
      <c r="E26" s="32">
        <v>74.007999999999996</v>
      </c>
      <c r="F26" s="33">
        <v>164</v>
      </c>
      <c r="G26" s="28">
        <v>0</v>
      </c>
      <c r="H26" s="29" t="e">
        <v>#N/A</v>
      </c>
      <c r="I26" s="29" t="s">
        <v>35</v>
      </c>
      <c r="J26" s="29">
        <v>62.5</v>
      </c>
      <c r="K26" s="29">
        <f>E26-J26</f>
        <v>11.507999999999996</v>
      </c>
      <c r="L26" s="29"/>
      <c r="M26" s="29"/>
      <c r="N26" s="29"/>
      <c r="O26" s="29">
        <f t="shared" si="4"/>
        <v>14.801599999999999</v>
      </c>
      <c r="P26" s="30"/>
      <c r="Q26" s="30"/>
      <c r="R26" s="29"/>
      <c r="S26" s="29">
        <f t="shared" si="5"/>
        <v>11.079883255864232</v>
      </c>
      <c r="T26" s="29">
        <f t="shared" si="6"/>
        <v>11.079883255864232</v>
      </c>
      <c r="U26" s="29">
        <v>16.104199999999999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/>
      <c r="AF26" s="29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5" t="s">
        <v>47</v>
      </c>
      <c r="B27" s="26" t="s">
        <v>48</v>
      </c>
      <c r="C27" s="26">
        <v>12.8</v>
      </c>
      <c r="D27" s="26"/>
      <c r="E27" s="26">
        <v>-2.9529999999999998</v>
      </c>
      <c r="F27" s="27">
        <v>12.8</v>
      </c>
      <c r="G27" s="28">
        <v>0</v>
      </c>
      <c r="H27" s="29" t="e">
        <v>#N/A</v>
      </c>
      <c r="I27" s="29" t="s">
        <v>35</v>
      </c>
      <c r="J27" s="29">
        <v>2.5</v>
      </c>
      <c r="K27" s="29">
        <f>E27-J27</f>
        <v>-5.4529999999999994</v>
      </c>
      <c r="L27" s="29"/>
      <c r="M27" s="29"/>
      <c r="N27" s="29"/>
      <c r="O27" s="29">
        <f t="shared" si="4"/>
        <v>-0.59060000000000001</v>
      </c>
      <c r="P27" s="30"/>
      <c r="Q27" s="30"/>
      <c r="R27" s="29"/>
      <c r="S27" s="29">
        <f t="shared" si="5"/>
        <v>-21.672875042329835</v>
      </c>
      <c r="T27" s="29">
        <f t="shared" si="6"/>
        <v>-21.672875042329835</v>
      </c>
      <c r="U27" s="29">
        <v>0</v>
      </c>
      <c r="V27" s="29">
        <v>10.961399999999999</v>
      </c>
      <c r="W27" s="29">
        <v>16.047000000000001</v>
      </c>
      <c r="X27" s="29">
        <v>0</v>
      </c>
      <c r="Y27" s="29">
        <v>1.8520000000000001</v>
      </c>
      <c r="Z27" s="29">
        <v>5.3258000000000001</v>
      </c>
      <c r="AA27" s="29">
        <v>14.0402</v>
      </c>
      <c r="AB27" s="29">
        <v>35.132399999999997</v>
      </c>
      <c r="AC27" s="29">
        <v>3.2271999999999998</v>
      </c>
      <c r="AD27" s="29">
        <v>0</v>
      </c>
      <c r="AE27" s="29"/>
      <c r="AF27" s="2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65</v>
      </c>
      <c r="B28" s="22" t="s">
        <v>48</v>
      </c>
      <c r="C28" s="22"/>
      <c r="D28" s="22"/>
      <c r="E28" s="22"/>
      <c r="F28" s="23"/>
      <c r="G28" s="7">
        <v>1</v>
      </c>
      <c r="H28" s="1">
        <v>180</v>
      </c>
      <c r="I28" s="1">
        <v>5038619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1.26</v>
      </c>
      <c r="X28" s="1">
        <v>0</v>
      </c>
      <c r="Y28" s="1">
        <v>0</v>
      </c>
      <c r="Z28" s="1">
        <v>0</v>
      </c>
      <c r="AA28" s="1">
        <v>0</v>
      </c>
      <c r="AB28" s="1">
        <v>0.50839999999999996</v>
      </c>
      <c r="AC28" s="1">
        <v>12.519600000000001</v>
      </c>
      <c r="AD28" s="1">
        <v>22.793199999999999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5" t="s">
        <v>74</v>
      </c>
      <c r="B29" s="26" t="s">
        <v>48</v>
      </c>
      <c r="C29" s="26">
        <v>68.983999999999995</v>
      </c>
      <c r="D29" s="26">
        <v>350.83</v>
      </c>
      <c r="E29" s="26">
        <v>26.952999999999999</v>
      </c>
      <c r="F29" s="27">
        <v>386.83</v>
      </c>
      <c r="G29" s="28">
        <v>0</v>
      </c>
      <c r="H29" s="29" t="e">
        <v>#N/A</v>
      </c>
      <c r="I29" s="29" t="s">
        <v>35</v>
      </c>
      <c r="J29" s="29">
        <v>21</v>
      </c>
      <c r="K29" s="29">
        <f>E29-J29</f>
        <v>5.9529999999999994</v>
      </c>
      <c r="L29" s="29"/>
      <c r="M29" s="29"/>
      <c r="N29" s="29"/>
      <c r="O29" s="29">
        <f t="shared" si="4"/>
        <v>5.3906000000000001</v>
      </c>
      <c r="P29" s="30"/>
      <c r="Q29" s="30"/>
      <c r="R29" s="29"/>
      <c r="S29" s="29">
        <f t="shared" si="5"/>
        <v>71.760100916410039</v>
      </c>
      <c r="T29" s="29">
        <f t="shared" si="6"/>
        <v>71.760100916410039</v>
      </c>
      <c r="U29" s="29">
        <v>8.855599999999999</v>
      </c>
      <c r="V29" s="29">
        <v>20.479199999999999</v>
      </c>
      <c r="W29" s="29">
        <v>8.1663999999999994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35" t="s">
        <v>50</v>
      </c>
      <c r="AF29" s="2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34</v>
      </c>
      <c r="C30" s="1">
        <v>71</v>
      </c>
      <c r="D30" s="1">
        <v>104</v>
      </c>
      <c r="E30" s="1">
        <v>29</v>
      </c>
      <c r="F30" s="1">
        <v>130</v>
      </c>
      <c r="G30" s="7">
        <v>0.1</v>
      </c>
      <c r="H30" s="1">
        <v>60</v>
      </c>
      <c r="I30" s="1">
        <v>8444170</v>
      </c>
      <c r="J30" s="1">
        <v>45</v>
      </c>
      <c r="K30" s="1">
        <f t="shared" si="2"/>
        <v>-16</v>
      </c>
      <c r="L30" s="1"/>
      <c r="M30" s="1"/>
      <c r="N30" s="1"/>
      <c r="O30" s="1">
        <f t="shared" si="4"/>
        <v>5.8</v>
      </c>
      <c r="P30" s="5"/>
      <c r="Q30" s="5"/>
      <c r="R30" s="1"/>
      <c r="S30" s="1">
        <f t="shared" si="5"/>
        <v>22.413793103448278</v>
      </c>
      <c r="T30" s="1">
        <f t="shared" si="6"/>
        <v>22.413793103448278</v>
      </c>
      <c r="U30" s="1">
        <v>9.1999999999999993</v>
      </c>
      <c r="V30" s="1">
        <v>12.6</v>
      </c>
      <c r="W30" s="1">
        <v>7.8</v>
      </c>
      <c r="X30" s="1">
        <v>9.1999999999999993</v>
      </c>
      <c r="Y30" s="1">
        <v>0.2</v>
      </c>
      <c r="Z30" s="1">
        <v>22</v>
      </c>
      <c r="AA30" s="1">
        <v>20.6</v>
      </c>
      <c r="AB30" s="1">
        <v>12.6</v>
      </c>
      <c r="AC30" s="1">
        <v>21.6</v>
      </c>
      <c r="AD30" s="1">
        <v>25.4</v>
      </c>
      <c r="AE30" s="34" t="s">
        <v>39</v>
      </c>
      <c r="AF30" s="1">
        <f t="shared" ref="AF30:AF40" si="9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48</v>
      </c>
      <c r="C31" s="1">
        <v>728.68499999999995</v>
      </c>
      <c r="D31" s="1">
        <v>2.794</v>
      </c>
      <c r="E31" s="1">
        <v>151.47900000000001</v>
      </c>
      <c r="F31" s="1">
        <v>580</v>
      </c>
      <c r="G31" s="7">
        <v>1</v>
      </c>
      <c r="H31" s="1">
        <v>120</v>
      </c>
      <c r="I31" s="1">
        <v>5522704</v>
      </c>
      <c r="J31" s="1">
        <v>142.5</v>
      </c>
      <c r="K31" s="1">
        <f t="shared" si="2"/>
        <v>8.9790000000000134</v>
      </c>
      <c r="L31" s="1"/>
      <c r="M31" s="1"/>
      <c r="N31" s="1"/>
      <c r="O31" s="1">
        <f t="shared" si="4"/>
        <v>30.295800000000003</v>
      </c>
      <c r="P31" s="5">
        <f t="shared" ref="P31:P40" si="10">22*O31-N31-F31</f>
        <v>86.507600000000025</v>
      </c>
      <c r="Q31" s="5"/>
      <c r="R31" s="1"/>
      <c r="S31" s="1">
        <f t="shared" si="5"/>
        <v>22</v>
      </c>
      <c r="T31" s="1">
        <f t="shared" si="6"/>
        <v>19.144567893899481</v>
      </c>
      <c r="U31" s="1">
        <v>20.64</v>
      </c>
      <c r="V31" s="1">
        <v>19.345199999999998</v>
      </c>
      <c r="W31" s="1">
        <v>29.959800000000001</v>
      </c>
      <c r="X31" s="1">
        <v>48.821599999999997</v>
      </c>
      <c r="Y31" s="1">
        <v>34.110999999999997</v>
      </c>
      <c r="Z31" s="1">
        <v>82.34</v>
      </c>
      <c r="AA31" s="1">
        <v>92.726599999999991</v>
      </c>
      <c r="AB31" s="1">
        <v>65.497600000000006</v>
      </c>
      <c r="AC31" s="1">
        <v>80.924800000000005</v>
      </c>
      <c r="AD31" s="1">
        <v>29.1264</v>
      </c>
      <c r="AE31" s="34" t="s">
        <v>39</v>
      </c>
      <c r="AF31" s="1">
        <f t="shared" si="9"/>
        <v>86.507600000000025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462</v>
      </c>
      <c r="D32" s="1"/>
      <c r="E32" s="1">
        <v>59</v>
      </c>
      <c r="F32" s="1">
        <v>401</v>
      </c>
      <c r="G32" s="7">
        <v>0.14000000000000001</v>
      </c>
      <c r="H32" s="1">
        <v>180</v>
      </c>
      <c r="I32" s="1">
        <v>9988391</v>
      </c>
      <c r="J32" s="1">
        <v>58</v>
      </c>
      <c r="K32" s="1">
        <f t="shared" si="2"/>
        <v>1</v>
      </c>
      <c r="L32" s="1"/>
      <c r="M32" s="1"/>
      <c r="N32" s="1"/>
      <c r="O32" s="1">
        <f t="shared" si="4"/>
        <v>11.8</v>
      </c>
      <c r="P32" s="5"/>
      <c r="Q32" s="5"/>
      <c r="R32" s="1"/>
      <c r="S32" s="1">
        <f t="shared" si="5"/>
        <v>33.983050847457626</v>
      </c>
      <c r="T32" s="1">
        <f t="shared" si="6"/>
        <v>33.983050847457626</v>
      </c>
      <c r="U32" s="1">
        <v>10.6</v>
      </c>
      <c r="V32" s="1">
        <v>11</v>
      </c>
      <c r="W32" s="1">
        <v>8</v>
      </c>
      <c r="X32" s="1">
        <v>27.6</v>
      </c>
      <c r="Y32" s="1">
        <v>10.8</v>
      </c>
      <c r="Z32" s="1">
        <v>19</v>
      </c>
      <c r="AA32" s="1">
        <v>28.2</v>
      </c>
      <c r="AB32" s="1">
        <v>8.4</v>
      </c>
      <c r="AC32" s="1">
        <v>21.2</v>
      </c>
      <c r="AD32" s="1">
        <v>25.4</v>
      </c>
      <c r="AE32" s="35" t="s">
        <v>50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34</v>
      </c>
      <c r="C33" s="1">
        <v>712</v>
      </c>
      <c r="D33" s="1">
        <v>13</v>
      </c>
      <c r="E33" s="1">
        <v>206</v>
      </c>
      <c r="F33" s="1">
        <v>519</v>
      </c>
      <c r="G33" s="7">
        <v>0.18</v>
      </c>
      <c r="H33" s="1">
        <v>270</v>
      </c>
      <c r="I33" s="1">
        <v>9988681</v>
      </c>
      <c r="J33" s="1">
        <v>204</v>
      </c>
      <c r="K33" s="1">
        <f t="shared" si="2"/>
        <v>2</v>
      </c>
      <c r="L33" s="1"/>
      <c r="M33" s="1"/>
      <c r="N33" s="1"/>
      <c r="O33" s="1">
        <f t="shared" si="4"/>
        <v>41.2</v>
      </c>
      <c r="P33" s="5">
        <f t="shared" si="10"/>
        <v>387.40000000000009</v>
      </c>
      <c r="Q33" s="5"/>
      <c r="R33" s="1"/>
      <c r="S33" s="1">
        <f t="shared" si="5"/>
        <v>22</v>
      </c>
      <c r="T33" s="1">
        <f t="shared" si="6"/>
        <v>12.597087378640776</v>
      </c>
      <c r="U33" s="1">
        <v>30.6</v>
      </c>
      <c r="V33" s="1">
        <v>34.799999999999997</v>
      </c>
      <c r="W33" s="1">
        <v>47.6</v>
      </c>
      <c r="X33" s="1">
        <v>53.6</v>
      </c>
      <c r="Y33" s="1">
        <v>49</v>
      </c>
      <c r="Z33" s="1">
        <v>57.2</v>
      </c>
      <c r="AA33" s="1">
        <v>71</v>
      </c>
      <c r="AB33" s="1">
        <v>56</v>
      </c>
      <c r="AC33" s="1">
        <v>37.200000000000003</v>
      </c>
      <c r="AD33" s="1">
        <v>64</v>
      </c>
      <c r="AE33" s="34" t="s">
        <v>39</v>
      </c>
      <c r="AF33" s="1">
        <f t="shared" si="9"/>
        <v>69.732000000000014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48</v>
      </c>
      <c r="C34" s="1">
        <v>450.298</v>
      </c>
      <c r="D34" s="1">
        <v>6.4960000000000004</v>
      </c>
      <c r="E34" s="1">
        <v>68.314999999999998</v>
      </c>
      <c r="F34" s="1">
        <v>384</v>
      </c>
      <c r="G34" s="7">
        <v>1</v>
      </c>
      <c r="H34" s="1">
        <v>120</v>
      </c>
      <c r="I34" s="1">
        <v>8785198</v>
      </c>
      <c r="J34" s="1">
        <v>63</v>
      </c>
      <c r="K34" s="1">
        <f t="shared" si="2"/>
        <v>5.3149999999999977</v>
      </c>
      <c r="L34" s="1"/>
      <c r="M34" s="1"/>
      <c r="N34" s="1"/>
      <c r="O34" s="1">
        <f t="shared" si="4"/>
        <v>13.663</v>
      </c>
      <c r="P34" s="5"/>
      <c r="Q34" s="5"/>
      <c r="R34" s="1"/>
      <c r="S34" s="1">
        <f t="shared" si="5"/>
        <v>28.105101368659884</v>
      </c>
      <c r="T34" s="1">
        <f t="shared" si="6"/>
        <v>28.105101368659884</v>
      </c>
      <c r="U34" s="1">
        <v>16.5136</v>
      </c>
      <c r="V34" s="1">
        <v>15.784800000000001</v>
      </c>
      <c r="W34" s="1">
        <v>11.644</v>
      </c>
      <c r="X34" s="1">
        <v>46.983999999999988</v>
      </c>
      <c r="Y34" s="1">
        <v>41.379800000000003</v>
      </c>
      <c r="Z34" s="1">
        <v>0.67999999999999994</v>
      </c>
      <c r="AA34" s="1">
        <v>5.1261999999999999</v>
      </c>
      <c r="AB34" s="1">
        <v>34.401400000000002</v>
      </c>
      <c r="AC34" s="1">
        <v>1.877</v>
      </c>
      <c r="AD34" s="1">
        <v>0</v>
      </c>
      <c r="AE34" s="34" t="s">
        <v>39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34</v>
      </c>
      <c r="C35" s="1">
        <v>219</v>
      </c>
      <c r="D35" s="1">
        <v>276</v>
      </c>
      <c r="E35" s="1">
        <v>69</v>
      </c>
      <c r="F35" s="1">
        <v>406</v>
      </c>
      <c r="G35" s="7">
        <v>0.1</v>
      </c>
      <c r="H35" s="1">
        <v>60</v>
      </c>
      <c r="I35" s="1">
        <v>8444187</v>
      </c>
      <c r="J35" s="1">
        <v>77</v>
      </c>
      <c r="K35" s="1">
        <f t="shared" si="2"/>
        <v>-8</v>
      </c>
      <c r="L35" s="1"/>
      <c r="M35" s="1"/>
      <c r="N35" s="1"/>
      <c r="O35" s="1">
        <f t="shared" si="4"/>
        <v>13.8</v>
      </c>
      <c r="P35" s="5"/>
      <c r="Q35" s="5"/>
      <c r="R35" s="1"/>
      <c r="S35" s="1">
        <f t="shared" si="5"/>
        <v>29.420289855072461</v>
      </c>
      <c r="T35" s="1">
        <f t="shared" si="6"/>
        <v>29.420289855072461</v>
      </c>
      <c r="U35" s="1">
        <v>9</v>
      </c>
      <c r="V35" s="1">
        <v>30.6</v>
      </c>
      <c r="W35" s="1">
        <v>23.8</v>
      </c>
      <c r="X35" s="1">
        <v>22</v>
      </c>
      <c r="Y35" s="1">
        <v>21.8</v>
      </c>
      <c r="Z35" s="1">
        <v>29.6</v>
      </c>
      <c r="AA35" s="1">
        <v>31.6</v>
      </c>
      <c r="AB35" s="1">
        <v>1.4</v>
      </c>
      <c r="AC35" s="1">
        <v>29.8</v>
      </c>
      <c r="AD35" s="1">
        <v>39.4</v>
      </c>
      <c r="AE35" s="34" t="s">
        <v>39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34</v>
      </c>
      <c r="C36" s="1">
        <v>235</v>
      </c>
      <c r="D36" s="1">
        <v>342</v>
      </c>
      <c r="E36" s="1">
        <v>98</v>
      </c>
      <c r="F36" s="1">
        <v>476</v>
      </c>
      <c r="G36" s="7">
        <v>0.1</v>
      </c>
      <c r="H36" s="1">
        <v>90</v>
      </c>
      <c r="I36" s="1">
        <v>8444194</v>
      </c>
      <c r="J36" s="1">
        <v>101</v>
      </c>
      <c r="K36" s="1">
        <f t="shared" si="2"/>
        <v>-3</v>
      </c>
      <c r="L36" s="1"/>
      <c r="M36" s="1"/>
      <c r="N36" s="1"/>
      <c r="O36" s="1">
        <f t="shared" si="4"/>
        <v>19.600000000000001</v>
      </c>
      <c r="P36" s="5"/>
      <c r="Q36" s="5"/>
      <c r="R36" s="1"/>
      <c r="S36" s="1">
        <f t="shared" si="5"/>
        <v>24.285714285714285</v>
      </c>
      <c r="T36" s="1">
        <f t="shared" si="6"/>
        <v>24.285714285714285</v>
      </c>
      <c r="U36" s="1">
        <v>26.4</v>
      </c>
      <c r="V36" s="1">
        <v>35.200000000000003</v>
      </c>
      <c r="W36" s="1">
        <v>27.4</v>
      </c>
      <c r="X36" s="1">
        <v>22.6</v>
      </c>
      <c r="Y36" s="1">
        <v>29.2</v>
      </c>
      <c r="Z36" s="1">
        <v>31.2</v>
      </c>
      <c r="AA36" s="1">
        <v>41</v>
      </c>
      <c r="AB36" s="1">
        <v>4.8</v>
      </c>
      <c r="AC36" s="1">
        <v>43</v>
      </c>
      <c r="AD36" s="1">
        <v>46.2</v>
      </c>
      <c r="AE36" s="34" t="s">
        <v>39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34</v>
      </c>
      <c r="C37" s="1">
        <v>251</v>
      </c>
      <c r="D37" s="1">
        <v>460</v>
      </c>
      <c r="E37" s="1">
        <v>195</v>
      </c>
      <c r="F37" s="1">
        <v>512</v>
      </c>
      <c r="G37" s="7">
        <v>0.2</v>
      </c>
      <c r="H37" s="1">
        <v>120</v>
      </c>
      <c r="I37" s="1">
        <v>783798</v>
      </c>
      <c r="J37" s="1">
        <v>195</v>
      </c>
      <c r="K37" s="1">
        <f t="shared" si="2"/>
        <v>0</v>
      </c>
      <c r="L37" s="1"/>
      <c r="M37" s="1"/>
      <c r="N37" s="1">
        <v>22.799999999999951</v>
      </c>
      <c r="O37" s="1">
        <f t="shared" si="4"/>
        <v>39</v>
      </c>
      <c r="P37" s="5">
        <f t="shared" si="10"/>
        <v>323.20000000000005</v>
      </c>
      <c r="Q37" s="5"/>
      <c r="R37" s="1"/>
      <c r="S37" s="1">
        <f t="shared" si="5"/>
        <v>22</v>
      </c>
      <c r="T37" s="1">
        <f t="shared" si="6"/>
        <v>13.712820512820512</v>
      </c>
      <c r="U37" s="1">
        <v>33.4</v>
      </c>
      <c r="V37" s="1">
        <v>39.799999999999997</v>
      </c>
      <c r="W37" s="1">
        <v>28</v>
      </c>
      <c r="X37" s="1">
        <v>45.4</v>
      </c>
      <c r="Y37" s="1">
        <v>31.6</v>
      </c>
      <c r="Z37" s="1">
        <v>46</v>
      </c>
      <c r="AA37" s="1">
        <v>50.6</v>
      </c>
      <c r="AB37" s="1">
        <v>38</v>
      </c>
      <c r="AC37" s="1">
        <v>61.8</v>
      </c>
      <c r="AD37" s="1">
        <v>8.8000000000000007</v>
      </c>
      <c r="AE37" s="1" t="s">
        <v>78</v>
      </c>
      <c r="AF37" s="1">
        <f t="shared" si="9"/>
        <v>64.640000000000015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48</v>
      </c>
      <c r="C38" s="1">
        <v>1017.705</v>
      </c>
      <c r="D38" s="1">
        <v>1.4770000000000001</v>
      </c>
      <c r="E38" s="1">
        <v>94.182000000000002</v>
      </c>
      <c r="F38" s="1">
        <v>925</v>
      </c>
      <c r="G38" s="7">
        <v>1</v>
      </c>
      <c r="H38" s="1">
        <v>120</v>
      </c>
      <c r="I38" s="1">
        <v>783811</v>
      </c>
      <c r="J38" s="1">
        <v>102.5</v>
      </c>
      <c r="K38" s="1">
        <f t="shared" si="2"/>
        <v>-8.3179999999999978</v>
      </c>
      <c r="L38" s="1"/>
      <c r="M38" s="1"/>
      <c r="N38" s="1"/>
      <c r="O38" s="1">
        <f t="shared" si="4"/>
        <v>18.836400000000001</v>
      </c>
      <c r="P38" s="5"/>
      <c r="Q38" s="5"/>
      <c r="R38" s="1"/>
      <c r="S38" s="1">
        <f t="shared" si="5"/>
        <v>49.107048055891781</v>
      </c>
      <c r="T38" s="1">
        <f t="shared" si="6"/>
        <v>49.107048055891781</v>
      </c>
      <c r="U38" s="1">
        <v>24.780999999999999</v>
      </c>
      <c r="V38" s="1">
        <v>23.311199999999999</v>
      </c>
      <c r="W38" s="1">
        <v>9.2146000000000008</v>
      </c>
      <c r="X38" s="1">
        <v>40.826599999999999</v>
      </c>
      <c r="Y38" s="1">
        <v>35.458199999999998</v>
      </c>
      <c r="Z38" s="1">
        <v>28.4422</v>
      </c>
      <c r="AA38" s="1">
        <v>36.7378</v>
      </c>
      <c r="AB38" s="1">
        <v>25.059200000000001</v>
      </c>
      <c r="AC38" s="1">
        <v>28.571999999999999</v>
      </c>
      <c r="AD38" s="1">
        <v>1.8680000000000001</v>
      </c>
      <c r="AE38" s="37" t="s">
        <v>85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34</v>
      </c>
      <c r="C39" s="1">
        <v>222</v>
      </c>
      <c r="D39" s="1">
        <v>320</v>
      </c>
      <c r="E39" s="1">
        <v>91</v>
      </c>
      <c r="F39" s="1">
        <v>440</v>
      </c>
      <c r="G39" s="7">
        <v>0.2</v>
      </c>
      <c r="H39" s="1">
        <v>120</v>
      </c>
      <c r="I39" s="1">
        <v>783804</v>
      </c>
      <c r="J39" s="1">
        <v>92</v>
      </c>
      <c r="K39" s="1">
        <f t="shared" si="2"/>
        <v>-1</v>
      </c>
      <c r="L39" s="1"/>
      <c r="M39" s="1"/>
      <c r="N39" s="1"/>
      <c r="O39" s="1">
        <f t="shared" si="4"/>
        <v>18.2</v>
      </c>
      <c r="P39" s="5"/>
      <c r="Q39" s="5"/>
      <c r="R39" s="1"/>
      <c r="S39" s="1">
        <f t="shared" si="5"/>
        <v>24.175824175824175</v>
      </c>
      <c r="T39" s="1">
        <f t="shared" si="6"/>
        <v>24.175824175824175</v>
      </c>
      <c r="U39" s="1">
        <v>18.399999999999999</v>
      </c>
      <c r="V39" s="1">
        <v>28.4</v>
      </c>
      <c r="W39" s="1">
        <v>19.8</v>
      </c>
      <c r="X39" s="1">
        <v>24.4</v>
      </c>
      <c r="Y39" s="1">
        <v>18.2</v>
      </c>
      <c r="Z39" s="1">
        <v>27</v>
      </c>
      <c r="AA39" s="1">
        <v>29.6</v>
      </c>
      <c r="AB39" s="1">
        <v>22.8</v>
      </c>
      <c r="AC39" s="1">
        <v>35</v>
      </c>
      <c r="AD39" s="1">
        <v>6.6</v>
      </c>
      <c r="AE39" s="1" t="s">
        <v>37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48</v>
      </c>
      <c r="C40" s="1">
        <v>592.68100000000004</v>
      </c>
      <c r="D40" s="1">
        <v>965.33500000000004</v>
      </c>
      <c r="E40" s="1">
        <v>373.11</v>
      </c>
      <c r="F40" s="1">
        <v>1181.306</v>
      </c>
      <c r="G40" s="7">
        <v>1</v>
      </c>
      <c r="H40" s="1">
        <v>120</v>
      </c>
      <c r="I40" s="1">
        <v>783828</v>
      </c>
      <c r="J40" s="1">
        <v>374.5</v>
      </c>
      <c r="K40" s="1">
        <f t="shared" si="2"/>
        <v>-1.3899999999999864</v>
      </c>
      <c r="L40" s="1"/>
      <c r="M40" s="1"/>
      <c r="N40" s="1"/>
      <c r="O40" s="1">
        <f t="shared" si="4"/>
        <v>74.622</v>
      </c>
      <c r="P40" s="5">
        <f t="shared" si="10"/>
        <v>460.37799999999993</v>
      </c>
      <c r="Q40" s="5"/>
      <c r="R40" s="1"/>
      <c r="S40" s="1">
        <f t="shared" si="5"/>
        <v>22</v>
      </c>
      <c r="T40" s="1">
        <f t="shared" si="6"/>
        <v>15.830532550722308</v>
      </c>
      <c r="U40" s="1">
        <v>66.047799999999995</v>
      </c>
      <c r="V40" s="1">
        <v>84.834000000000003</v>
      </c>
      <c r="W40" s="1">
        <v>55.695599999999999</v>
      </c>
      <c r="X40" s="1">
        <v>64.099800000000002</v>
      </c>
      <c r="Y40" s="1">
        <v>13.9152</v>
      </c>
      <c r="Z40" s="1">
        <v>76.802400000000006</v>
      </c>
      <c r="AA40" s="1">
        <v>72.712400000000002</v>
      </c>
      <c r="AB40" s="1">
        <v>76.481200000000001</v>
      </c>
      <c r="AC40" s="1">
        <v>82.888199999999998</v>
      </c>
      <c r="AD40" s="1">
        <v>62.812399999999997</v>
      </c>
      <c r="AE40" s="36" t="s">
        <v>86</v>
      </c>
      <c r="AF40" s="1">
        <f t="shared" si="9"/>
        <v>460.37799999999993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41</v>
      </c>
      <c r="B42" s="13" t="s">
        <v>34</v>
      </c>
      <c r="C42" s="13"/>
      <c r="D42" s="13">
        <v>900</v>
      </c>
      <c r="E42" s="13"/>
      <c r="F42" s="13">
        <v>900</v>
      </c>
      <c r="G42" s="7">
        <v>0.18</v>
      </c>
      <c r="H42" s="1">
        <v>120</v>
      </c>
      <c r="I42" s="1"/>
      <c r="J42" s="1"/>
      <c r="K42" s="1">
        <f>E42-J42</f>
        <v>0</v>
      </c>
      <c r="L42" s="1"/>
      <c r="M42" s="1"/>
      <c r="N42" s="1"/>
      <c r="O42" s="1">
        <f t="shared" ref="O42:O44" si="11">E42/5</f>
        <v>0</v>
      </c>
      <c r="P42" s="5">
        <v>2400</v>
      </c>
      <c r="Q42" s="5"/>
      <c r="R42" s="1"/>
      <c r="S42" s="1" t="e">
        <f t="shared" ref="S42:S44" si="12">(F42+N42+P42)/O42</f>
        <v>#DIV/0!</v>
      </c>
      <c r="T42" s="1" t="e">
        <f t="shared" ref="T42:T44" si="13">(F42+N42)/O42</f>
        <v>#DIV/0!</v>
      </c>
      <c r="U42" s="1">
        <v>2</v>
      </c>
      <c r="V42" s="1">
        <v>10.199999999999999</v>
      </c>
      <c r="W42" s="1">
        <v>128.19999999999999</v>
      </c>
      <c r="X42" s="1">
        <v>175.8</v>
      </c>
      <c r="Y42" s="1">
        <v>163.6</v>
      </c>
      <c r="Z42" s="1">
        <v>201.4</v>
      </c>
      <c r="AA42" s="1">
        <v>185.2</v>
      </c>
      <c r="AB42" s="1">
        <v>141.6</v>
      </c>
      <c r="AC42" s="1">
        <v>144</v>
      </c>
      <c r="AD42" s="1">
        <v>193.4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5" t="s">
        <v>33</v>
      </c>
      <c r="B43" s="26" t="s">
        <v>34</v>
      </c>
      <c r="C43" s="26">
        <v>1636</v>
      </c>
      <c r="D43" s="26">
        <v>325</v>
      </c>
      <c r="E43" s="38">
        <v>982</v>
      </c>
      <c r="F43" s="39">
        <v>979</v>
      </c>
      <c r="G43" s="28">
        <v>0</v>
      </c>
      <c r="H43" s="29" t="e">
        <v>#N/A</v>
      </c>
      <c r="I43" s="29" t="s">
        <v>35</v>
      </c>
      <c r="J43" s="29">
        <v>968</v>
      </c>
      <c r="K43" s="29">
        <f>E43-J43</f>
        <v>14</v>
      </c>
      <c r="L43" s="29"/>
      <c r="M43" s="29"/>
      <c r="N43" s="29"/>
      <c r="O43" s="29">
        <f t="shared" si="11"/>
        <v>196.4</v>
      </c>
      <c r="P43" s="30"/>
      <c r="Q43" s="30"/>
      <c r="R43" s="29"/>
      <c r="S43" s="29">
        <f t="shared" si="12"/>
        <v>4.9847250509164969</v>
      </c>
      <c r="T43" s="29">
        <f t="shared" si="13"/>
        <v>4.9847250509164969</v>
      </c>
      <c r="U43" s="29">
        <v>138</v>
      </c>
      <c r="V43" s="29">
        <v>128.80000000000001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/>
      <c r="AF43" s="2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34</v>
      </c>
      <c r="C44" s="1">
        <v>9738</v>
      </c>
      <c r="D44" s="1"/>
      <c r="E44" s="1">
        <v>2162</v>
      </c>
      <c r="F44" s="1">
        <v>7215</v>
      </c>
      <c r="G44" s="7">
        <v>0.18</v>
      </c>
      <c r="H44" s="1">
        <v>120</v>
      </c>
      <c r="I44" s="1"/>
      <c r="J44" s="1">
        <v>2154</v>
      </c>
      <c r="K44" s="1">
        <f>E44-J44</f>
        <v>8</v>
      </c>
      <c r="L44" s="1"/>
      <c r="M44" s="1"/>
      <c r="N44" s="1"/>
      <c r="O44" s="1">
        <f t="shared" si="11"/>
        <v>432.4</v>
      </c>
      <c r="P44" s="5">
        <v>2100</v>
      </c>
      <c r="Q44" s="5"/>
      <c r="R44" s="1"/>
      <c r="S44" s="1">
        <f t="shared" si="12"/>
        <v>21.542553191489361</v>
      </c>
      <c r="T44" s="1">
        <f t="shared" si="13"/>
        <v>16.685938945420908</v>
      </c>
      <c r="U44" s="1">
        <v>513</v>
      </c>
      <c r="V44" s="1">
        <v>428.6</v>
      </c>
      <c r="W44" s="1">
        <v>388</v>
      </c>
      <c r="X44" s="1">
        <v>460.4</v>
      </c>
      <c r="Y44" s="1">
        <v>470.2</v>
      </c>
      <c r="Z44" s="1">
        <v>580</v>
      </c>
      <c r="AA44" s="1">
        <v>500</v>
      </c>
      <c r="AB44" s="1">
        <v>549.79999999999995</v>
      </c>
      <c r="AC44" s="1">
        <v>502</v>
      </c>
      <c r="AD44" s="1">
        <v>516.4</v>
      </c>
      <c r="AE44" s="1" t="s">
        <v>43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47FA5AF3-4FE0-49F7-A1DB-54984F0DE7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2025-04-07T14:16:50Z</dcterms:created>
  <dcterms:modified xsi:type="dcterms:W3CDTF">2025-04-14T13:30:03Z</dcterms:modified>
</cp:coreProperties>
</file>