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6BD4DBEE-3B98-4DA1-B0D6-33F271F0E3A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" i="1" l="1"/>
  <c r="AB10" i="1"/>
  <c r="AB8" i="1"/>
  <c r="AB34" i="1"/>
  <c r="O34" i="1"/>
  <c r="S34" i="1" s="1"/>
  <c r="K34" i="1"/>
  <c r="AB30" i="1"/>
  <c r="O30" i="1"/>
  <c r="S30" i="1" s="1"/>
  <c r="K30" i="1"/>
  <c r="AB29" i="1"/>
  <c r="O29" i="1"/>
  <c r="S29" i="1" s="1"/>
  <c r="K29" i="1"/>
  <c r="AB15" i="1"/>
  <c r="O15" i="1"/>
  <c r="S15" i="1" s="1"/>
  <c r="K15" i="1"/>
  <c r="AB31" i="1"/>
  <c r="AB33" i="1"/>
  <c r="AB39" i="1"/>
  <c r="AB40" i="1"/>
  <c r="AB42" i="1"/>
  <c r="O45" i="1"/>
  <c r="T45" i="1" s="1"/>
  <c r="O44" i="1"/>
  <c r="T44" i="1" s="1"/>
  <c r="O7" i="1"/>
  <c r="O8" i="1"/>
  <c r="O9" i="1"/>
  <c r="O10" i="1"/>
  <c r="O11" i="1"/>
  <c r="O12" i="1"/>
  <c r="O13" i="1"/>
  <c r="O14" i="1"/>
  <c r="T14" i="1" s="1"/>
  <c r="O16" i="1"/>
  <c r="O17" i="1"/>
  <c r="O18" i="1"/>
  <c r="O19" i="1"/>
  <c r="O20" i="1"/>
  <c r="O21" i="1"/>
  <c r="T21" i="1" s="1"/>
  <c r="O22" i="1"/>
  <c r="O23" i="1"/>
  <c r="O24" i="1"/>
  <c r="O25" i="1"/>
  <c r="O26" i="1"/>
  <c r="O27" i="1"/>
  <c r="O28" i="1"/>
  <c r="O31" i="1"/>
  <c r="S31" i="1" s="1"/>
  <c r="O32" i="1"/>
  <c r="O33" i="1"/>
  <c r="O35" i="1"/>
  <c r="O36" i="1"/>
  <c r="AB36" i="1" s="1"/>
  <c r="O37" i="1"/>
  <c r="O38" i="1"/>
  <c r="T38" i="1" s="1"/>
  <c r="O39" i="1"/>
  <c r="S39" i="1" s="1"/>
  <c r="O40" i="1"/>
  <c r="O41" i="1"/>
  <c r="O42" i="1"/>
  <c r="S42" i="1" s="1"/>
  <c r="O6" i="1"/>
  <c r="T6" i="1" s="1"/>
  <c r="S44" i="1" l="1"/>
  <c r="S45" i="1"/>
  <c r="S28" i="1"/>
  <c r="S24" i="1"/>
  <c r="S20" i="1"/>
  <c r="S16" i="1"/>
  <c r="T30" i="1"/>
  <c r="AB6" i="1"/>
  <c r="AB16" i="1"/>
  <c r="AB18" i="1"/>
  <c r="AB20" i="1"/>
  <c r="AB22" i="1"/>
  <c r="AB24" i="1"/>
  <c r="AB26" i="1"/>
  <c r="AB32" i="1"/>
  <c r="AB41" i="1"/>
  <c r="S40" i="1"/>
  <c r="S33" i="1"/>
  <c r="S14" i="1"/>
  <c r="S12" i="1"/>
  <c r="S10" i="1"/>
  <c r="S8" i="1"/>
  <c r="T42" i="1"/>
  <c r="T33" i="1"/>
  <c r="T25" i="1"/>
  <c r="T17" i="1"/>
  <c r="T10" i="1"/>
  <c r="AB7" i="1"/>
  <c r="AB9" i="1"/>
  <c r="AB11" i="1"/>
  <c r="AB13" i="1"/>
  <c r="AB17" i="1"/>
  <c r="AB19" i="1"/>
  <c r="AB21" i="1"/>
  <c r="AB23" i="1"/>
  <c r="AB25" i="1"/>
  <c r="AB27" i="1"/>
  <c r="AB35" i="1"/>
  <c r="AB37" i="1"/>
  <c r="AB14" i="1"/>
  <c r="AB38" i="1"/>
  <c r="AB28" i="1"/>
  <c r="S36" i="1"/>
  <c r="T40" i="1"/>
  <c r="T36" i="1"/>
  <c r="T31" i="1"/>
  <c r="T27" i="1"/>
  <c r="T23" i="1"/>
  <c r="T19" i="1"/>
  <c r="T15" i="1"/>
  <c r="T12" i="1"/>
  <c r="T8" i="1"/>
  <c r="T41" i="1"/>
  <c r="T39" i="1"/>
  <c r="T37" i="1"/>
  <c r="T35" i="1"/>
  <c r="T34" i="1"/>
  <c r="T32" i="1"/>
  <c r="T29" i="1"/>
  <c r="T28" i="1"/>
  <c r="T26" i="1"/>
  <c r="T24" i="1"/>
  <c r="T22" i="1"/>
  <c r="T20" i="1"/>
  <c r="T18" i="1"/>
  <c r="T16" i="1"/>
  <c r="T13" i="1"/>
  <c r="T11" i="1"/>
  <c r="T9" i="1"/>
  <c r="T7" i="1"/>
  <c r="K45" i="1"/>
  <c r="K44" i="1"/>
  <c r="K42" i="1"/>
  <c r="K41" i="1"/>
  <c r="K40" i="1"/>
  <c r="K39" i="1"/>
  <c r="K38" i="1"/>
  <c r="K37" i="1"/>
  <c r="K36" i="1"/>
  <c r="K35" i="1"/>
  <c r="K33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5" i="1" l="1"/>
  <c r="S7" i="1"/>
  <c r="S35" i="1"/>
  <c r="P5" i="1"/>
  <c r="S6" i="1"/>
  <c r="S11" i="1"/>
  <c r="S19" i="1"/>
  <c r="S23" i="1"/>
  <c r="S27" i="1"/>
  <c r="S38" i="1"/>
  <c r="S41" i="1"/>
  <c r="S17" i="1"/>
  <c r="S21" i="1"/>
  <c r="S25" i="1"/>
  <c r="S9" i="1"/>
  <c r="S13" i="1"/>
  <c r="S18" i="1"/>
  <c r="S22" i="1"/>
  <c r="S26" i="1"/>
  <c r="S32" i="1"/>
  <c r="S37" i="1"/>
  <c r="K5" i="1"/>
</calcChain>
</file>

<file path=xl/sharedStrings.xml><?xml version="1.0" encoding="utf-8"?>
<sst xmlns="http://schemas.openxmlformats.org/spreadsheetml/2006/main" count="134" uniqueCount="82">
  <si>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</si>
  <si>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</si>
  <si>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</si>
  <si>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</si>
  <si>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</si>
  <si>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</si>
  <si>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</si>
  <si>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</si>
  <si>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</si>
  <si>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</si>
  <si>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</si>
  <si>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</si>
  <si>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</si>
  <si>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</si>
  <si>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</si>
  <si>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</si>
  <si>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</si>
  <si>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</si>
  <si>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</si>
  <si>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</si>
  <si>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</si>
  <si>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</si>
  <si>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</si>
  <si>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</si>
  <si>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20,05,</t>
  </si>
  <si>
    <t>13,05,</t>
  </si>
  <si>
    <t>06,05,</t>
  </si>
  <si>
    <t>29,04,</t>
  </si>
  <si>
    <t>22,04,</t>
  </si>
  <si>
    <t>15,04,</t>
  </si>
  <si>
    <t>09,04,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</si>
  <si>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</si>
  <si>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</si>
  <si>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</si>
  <si>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</si>
  <si>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</si>
  <si>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</si>
  <si>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</si>
  <si>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</si>
  <si>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</si>
  <si>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</si>
  <si>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</si>
  <si>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</si>
  <si>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</si>
  <si>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</si>
  <si>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</si>
  <si>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</si>
  <si>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</si>
  <si>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</si>
  <si>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</si>
  <si>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</si>
  <si>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</si>
  <si>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</si>
  <si>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</si>
  <si>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Гауда  45% 200гр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</si>
  <si>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</si>
  <si>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</si>
  <si>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</si>
  <si>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</si>
  <si>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</si>
  <si>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</si>
  <si>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</si>
  <si>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</si>
  <si>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</si>
  <si>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не отгружен 05,05,24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</si>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</sst>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5" sqref="R25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6" style="10" customWidth="1"/>
    <col min="8" max="8" width="6" customWidth="1"/>
    <col min="9" max="9" width="9.5703125" customWidth="1"/>
    <col min="10" max="11" width="6.42578125" customWidth="1"/>
    <col min="12" max="13" width="0.7109375" customWidth="1"/>
    <col min="14" max="17" width="6.42578125" customWidth="1"/>
    <col min="18" max="18" width="21.42578125" customWidth="1"/>
    <col min="19" max="20" width="4.85546875" customWidth="1"/>
    <col min="21" max="26" width="6" customWidth="1"/>
    <col min="27" max="27" width="58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8239.1939999999995</v>
      </c>
      <c r="F5" s="4">
        <f>SUM(F6:F497)</f>
        <v>33412.823000000004</v>
      </c>
      <c r="G5" s="7"/>
      <c r="H5" s="1"/>
      <c r="I5" s="1"/>
      <c r="J5" s="4">
        <f t="shared" ref="J5:Q5" si="0">SUM(J6:J497)</f>
        <v>8199.5</v>
      </c>
      <c r="K5" s="4">
        <f t="shared" si="0"/>
        <v>39.693999999999932</v>
      </c>
      <c r="L5" s="4">
        <f t="shared" si="0"/>
        <v>0</v>
      </c>
      <c r="M5" s="4">
        <f t="shared" si="0"/>
        <v>0</v>
      </c>
      <c r="N5" s="4">
        <f t="shared" si="0"/>
        <v>1990.3240000000001</v>
      </c>
      <c r="O5" s="4">
        <f t="shared" si="0"/>
        <v>1647.8388000000002</v>
      </c>
      <c r="P5" s="4">
        <f t="shared" si="0"/>
        <v>2720</v>
      </c>
      <c r="Q5" s="4">
        <f t="shared" si="0"/>
        <v>0</v>
      </c>
      <c r="R5" s="1"/>
      <c r="S5" s="1"/>
      <c r="T5" s="1"/>
      <c r="U5" s="4">
        <f t="shared" ref="U5:Z5" si="1">SUM(U6:U497)</f>
        <v>1888.2693999999997</v>
      </c>
      <c r="V5" s="4">
        <f t="shared" si="1"/>
        <v>2281.9110000000001</v>
      </c>
      <c r="W5" s="4">
        <f t="shared" si="1"/>
        <v>1923.4512</v>
      </c>
      <c r="X5" s="4">
        <f t="shared" si="1"/>
        <v>1263.8052</v>
      </c>
      <c r="Y5" s="4">
        <f t="shared" si="1"/>
        <v>1093.2895999999998</v>
      </c>
      <c r="Z5" s="4">
        <f t="shared" si="1"/>
        <v>553.5992</v>
      </c>
      <c r="AA5" s="1"/>
      <c r="AB5" s="4">
        <f>SUM(AB6:AB497)</f>
        <v>1619.2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184</v>
      </c>
      <c r="D6" s="1">
        <v>64</v>
      </c>
      <c r="E6" s="1">
        <v>82</v>
      </c>
      <c r="F6" s="1">
        <v>166</v>
      </c>
      <c r="G6" s="7">
        <v>0.14000000000000001</v>
      </c>
      <c r="H6" s="1">
        <v>180</v>
      </c>
      <c r="I6" s="1">
        <v>9988421</v>
      </c>
      <c r="J6" s="1">
        <v>82</v>
      </c>
      <c r="K6" s="1">
        <f t="shared" ref="K6:K42" si="2">E6-J6</f>
        <v>0</v>
      </c>
      <c r="L6" s="1"/>
      <c r="M6" s="1"/>
      <c r="N6" s="1"/>
      <c r="O6" s="1">
        <f>E6/5</f>
        <v>16.399999999999999</v>
      </c>
      <c r="P6" s="5">
        <v>200</v>
      </c>
      <c r="Q6" s="5"/>
      <c r="R6" s="1"/>
      <c r="S6" s="1">
        <f>(F6+N6+P6)/O6</f>
        <v>22.31707317073171</v>
      </c>
      <c r="T6" s="1">
        <f>(F6+N6)/O6</f>
        <v>10.121951219512196</v>
      </c>
      <c r="U6" s="1">
        <v>8</v>
      </c>
      <c r="V6" s="1">
        <v>12.8</v>
      </c>
      <c r="W6" s="1">
        <v>12.8</v>
      </c>
      <c r="X6" s="1">
        <v>0</v>
      </c>
      <c r="Y6" s="1">
        <v>6.4</v>
      </c>
      <c r="Z6" s="1">
        <v>3.2</v>
      </c>
      <c r="AA6" s="1"/>
      <c r="AB6" s="1">
        <f>P6*G6</f>
        <v>28.000000000000004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316</v>
      </c>
      <c r="D7" s="1"/>
      <c r="E7" s="1">
        <v>75</v>
      </c>
      <c r="F7" s="1">
        <v>241</v>
      </c>
      <c r="G7" s="7">
        <v>0.18</v>
      </c>
      <c r="H7" s="1">
        <v>270</v>
      </c>
      <c r="I7" s="1">
        <v>9988438</v>
      </c>
      <c r="J7" s="1">
        <v>76</v>
      </c>
      <c r="K7" s="1">
        <f t="shared" si="2"/>
        <v>-1</v>
      </c>
      <c r="L7" s="1"/>
      <c r="M7" s="1"/>
      <c r="N7" s="1"/>
      <c r="O7" s="1">
        <f t="shared" ref="O7:O45" si="3">E7/5</f>
        <v>15</v>
      </c>
      <c r="P7" s="5">
        <v>90</v>
      </c>
      <c r="Q7" s="5"/>
      <c r="R7" s="1"/>
      <c r="S7" s="1">
        <f t="shared" ref="S7:S42" si="4">(F7+N7+P7)/O7</f>
        <v>22.066666666666666</v>
      </c>
      <c r="T7" s="1">
        <f t="shared" ref="T7:T42" si="5">(F7+N7)/O7</f>
        <v>16.066666666666666</v>
      </c>
      <c r="U7" s="1">
        <v>7.2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ref="AB7:AB42" si="6">P7*G7</f>
        <v>16.2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516</v>
      </c>
      <c r="D8" s="1"/>
      <c r="E8" s="1">
        <v>77</v>
      </c>
      <c r="F8" s="1">
        <v>439</v>
      </c>
      <c r="G8" s="7">
        <v>0.18</v>
      </c>
      <c r="H8" s="1">
        <v>270</v>
      </c>
      <c r="I8" s="1">
        <v>9988445</v>
      </c>
      <c r="J8" s="1">
        <v>78</v>
      </c>
      <c r="K8" s="1">
        <f t="shared" si="2"/>
        <v>-1</v>
      </c>
      <c r="L8" s="1"/>
      <c r="M8" s="1"/>
      <c r="N8" s="1"/>
      <c r="O8" s="1">
        <f t="shared" si="3"/>
        <v>15.4</v>
      </c>
      <c r="P8" s="5"/>
      <c r="Q8" s="5"/>
      <c r="R8" s="1"/>
      <c r="S8" s="1">
        <f t="shared" si="4"/>
        <v>28.506493506493506</v>
      </c>
      <c r="T8" s="1">
        <f t="shared" si="5"/>
        <v>28.506493506493506</v>
      </c>
      <c r="U8" s="1">
        <v>20.6</v>
      </c>
      <c r="V8" s="1">
        <v>21.2</v>
      </c>
      <c r="W8" s="1">
        <v>33</v>
      </c>
      <c r="X8" s="1">
        <v>37.799999999999997</v>
      </c>
      <c r="Y8" s="1">
        <v>33.799999999999997</v>
      </c>
      <c r="Z8" s="1">
        <v>9.6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32</v>
      </c>
      <c r="C9" s="1"/>
      <c r="D9" s="1">
        <v>208</v>
      </c>
      <c r="E9" s="1">
        <v>12</v>
      </c>
      <c r="F9" s="1">
        <v>196</v>
      </c>
      <c r="G9" s="7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>
        <f t="shared" si="3"/>
        <v>2.4</v>
      </c>
      <c r="P9" s="5"/>
      <c r="Q9" s="5"/>
      <c r="R9" s="1"/>
      <c r="S9" s="1">
        <f t="shared" si="4"/>
        <v>81.666666666666671</v>
      </c>
      <c r="T9" s="1">
        <f t="shared" si="5"/>
        <v>81.666666666666671</v>
      </c>
      <c r="U9" s="1">
        <v>0</v>
      </c>
      <c r="V9" s="1">
        <v>9.6</v>
      </c>
      <c r="W9" s="1">
        <v>0</v>
      </c>
      <c r="X9" s="1">
        <v>0</v>
      </c>
      <c r="Y9" s="1">
        <v>0</v>
      </c>
      <c r="Z9" s="1">
        <v>0</v>
      </c>
      <c r="AA9" s="1" t="s">
        <v>34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32</v>
      </c>
      <c r="C10" s="1"/>
      <c r="D10" s="1">
        <v>280</v>
      </c>
      <c r="E10" s="1">
        <v>4</v>
      </c>
      <c r="F10" s="1">
        <v>276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/>
      <c r="O10" s="1">
        <f t="shared" si="3"/>
        <v>0.8</v>
      </c>
      <c r="P10" s="5"/>
      <c r="Q10" s="5"/>
      <c r="R10" s="1"/>
      <c r="S10" s="1">
        <f t="shared" si="4"/>
        <v>345</v>
      </c>
      <c r="T10" s="1">
        <f t="shared" si="5"/>
        <v>345</v>
      </c>
      <c r="U10" s="1">
        <v>0</v>
      </c>
      <c r="V10" s="1">
        <v>11.2</v>
      </c>
      <c r="W10" s="1">
        <v>0</v>
      </c>
      <c r="X10" s="1">
        <v>0</v>
      </c>
      <c r="Y10" s="1">
        <v>0</v>
      </c>
      <c r="Z10" s="1">
        <v>0</v>
      </c>
      <c r="AA10" s="1" t="s">
        <v>34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43</v>
      </c>
      <c r="C11" s="1">
        <v>77.599999999999994</v>
      </c>
      <c r="D11" s="1"/>
      <c r="E11" s="1">
        <v>19.302</v>
      </c>
      <c r="F11" s="1">
        <v>58.298000000000002</v>
      </c>
      <c r="G11" s="7">
        <v>1</v>
      </c>
      <c r="H11" s="1">
        <v>150</v>
      </c>
      <c r="I11" s="1">
        <v>5037308</v>
      </c>
      <c r="J11" s="1">
        <v>18.5</v>
      </c>
      <c r="K11" s="1">
        <f t="shared" si="2"/>
        <v>0.8019999999999996</v>
      </c>
      <c r="L11" s="1"/>
      <c r="M11" s="1"/>
      <c r="N11" s="1"/>
      <c r="O11" s="1">
        <f t="shared" si="3"/>
        <v>3.8603999999999998</v>
      </c>
      <c r="P11" s="5">
        <v>30</v>
      </c>
      <c r="Q11" s="5"/>
      <c r="R11" s="1"/>
      <c r="S11" s="1">
        <f t="shared" si="4"/>
        <v>22.872759299554453</v>
      </c>
      <c r="T11" s="1">
        <f t="shared" si="5"/>
        <v>15.101543881463062</v>
      </c>
      <c r="U11" s="1">
        <v>4.8515999999999986</v>
      </c>
      <c r="V11" s="1">
        <v>6.8537999999999997</v>
      </c>
      <c r="W11" s="1">
        <v>0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6"/>
        <v>30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32</v>
      </c>
      <c r="C12" s="1"/>
      <c r="D12" s="1">
        <v>300</v>
      </c>
      <c r="E12" s="1">
        <v>13</v>
      </c>
      <c r="F12" s="1">
        <v>286</v>
      </c>
      <c r="G12" s="7">
        <v>0.18</v>
      </c>
      <c r="H12" s="1">
        <v>150</v>
      </c>
      <c r="I12" s="1">
        <v>5034819</v>
      </c>
      <c r="J12" s="1">
        <v>16</v>
      </c>
      <c r="K12" s="1">
        <f t="shared" si="2"/>
        <v>-3</v>
      </c>
      <c r="L12" s="1"/>
      <c r="M12" s="1"/>
      <c r="N12" s="1"/>
      <c r="O12" s="1">
        <f t="shared" si="3"/>
        <v>2.6</v>
      </c>
      <c r="P12" s="5"/>
      <c r="Q12" s="5"/>
      <c r="R12" s="1"/>
      <c r="S12" s="1">
        <f t="shared" si="4"/>
        <v>110</v>
      </c>
      <c r="T12" s="1">
        <f t="shared" si="5"/>
        <v>110</v>
      </c>
      <c r="U12" s="1">
        <v>11</v>
      </c>
      <c r="V12" s="1">
        <v>50.6</v>
      </c>
      <c r="W12" s="1">
        <v>0</v>
      </c>
      <c r="X12" s="1">
        <v>0</v>
      </c>
      <c r="Y12" s="1">
        <v>0</v>
      </c>
      <c r="Z12" s="1">
        <v>0</v>
      </c>
      <c r="AA12" s="1" t="s">
        <v>34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45</v>
      </c>
      <c r="B13" s="1" t="s">
        <v>32</v>
      </c>
      <c r="C13" s="1">
        <v>708</v>
      </c>
      <c r="D13" s="1"/>
      <c r="E13" s="1">
        <v>134</v>
      </c>
      <c r="F13" s="1">
        <v>574</v>
      </c>
      <c r="G13" s="7">
        <v>0.1</v>
      </c>
      <c r="H13" s="1">
        <v>90</v>
      </c>
      <c r="I13" s="1">
        <v>8444163</v>
      </c>
      <c r="J13" s="1">
        <v>135</v>
      </c>
      <c r="K13" s="1">
        <f t="shared" si="2"/>
        <v>-1</v>
      </c>
      <c r="L13" s="1"/>
      <c r="M13" s="1"/>
      <c r="N13" s="1"/>
      <c r="O13" s="1">
        <f t="shared" si="3"/>
        <v>26.8</v>
      </c>
      <c r="P13" s="5"/>
      <c r="Q13" s="5"/>
      <c r="R13" s="1"/>
      <c r="S13" s="1">
        <f t="shared" si="4"/>
        <v>21.417910447761194</v>
      </c>
      <c r="T13" s="1">
        <f t="shared" si="5"/>
        <v>21.417910447761194</v>
      </c>
      <c r="U13" s="1">
        <v>26</v>
      </c>
      <c r="V13" s="1">
        <v>11.2</v>
      </c>
      <c r="W13" s="1">
        <v>35.799999999999997</v>
      </c>
      <c r="X13" s="1">
        <v>44.2</v>
      </c>
      <c r="Y13" s="1">
        <v>21.8</v>
      </c>
      <c r="Z13" s="1">
        <v>6.4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46</v>
      </c>
      <c r="B14" s="13" t="s">
        <v>32</v>
      </c>
      <c r="C14" s="13">
        <v>2499</v>
      </c>
      <c r="D14" s="13"/>
      <c r="E14" s="13">
        <v>428</v>
      </c>
      <c r="F14" s="14">
        <v>2061</v>
      </c>
      <c r="G14" s="7">
        <v>0.18</v>
      </c>
      <c r="H14" s="1">
        <v>150</v>
      </c>
      <c r="I14" s="1">
        <v>5038411</v>
      </c>
      <c r="J14" s="1">
        <v>440</v>
      </c>
      <c r="K14" s="1">
        <f t="shared" si="2"/>
        <v>-12</v>
      </c>
      <c r="L14" s="1"/>
      <c r="M14" s="1"/>
      <c r="N14" s="1"/>
      <c r="O14" s="1">
        <f t="shared" si="3"/>
        <v>85.6</v>
      </c>
      <c r="P14" s="5"/>
      <c r="Q14" s="5"/>
      <c r="R14" s="1"/>
      <c r="S14" s="1">
        <f t="shared" si="4"/>
        <v>24.07710280373832</v>
      </c>
      <c r="T14" s="1">
        <f t="shared" si="5"/>
        <v>24.07710280373832</v>
      </c>
      <c r="U14" s="1">
        <v>96</v>
      </c>
      <c r="V14" s="1">
        <v>39.6</v>
      </c>
      <c r="W14" s="1">
        <v>145.6</v>
      </c>
      <c r="X14" s="1">
        <v>137</v>
      </c>
      <c r="Y14" s="1">
        <v>77</v>
      </c>
      <c r="Z14" s="1">
        <v>8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5" t="s">
        <v>54</v>
      </c>
      <c r="B15" s="16" t="s">
        <v>32</v>
      </c>
      <c r="C15" s="16"/>
      <c r="D15" s="16">
        <v>1</v>
      </c>
      <c r="E15" s="16"/>
      <c r="F15" s="17"/>
      <c r="G15" s="18">
        <v>0</v>
      </c>
      <c r="H15" s="19" t="e">
        <v>#N/A</v>
      </c>
      <c r="I15" s="20" t="s">
        <v>81</v>
      </c>
      <c r="J15" s="19">
        <v>1</v>
      </c>
      <c r="K15" s="19">
        <f t="shared" ref="K15" si="7">E15-J15</f>
        <v>-1</v>
      </c>
      <c r="L15" s="19"/>
      <c r="M15" s="19"/>
      <c r="N15" s="19"/>
      <c r="O15" s="19">
        <f t="shared" ref="O15" si="8">E15/5</f>
        <v>0</v>
      </c>
      <c r="P15" s="21"/>
      <c r="Q15" s="21"/>
      <c r="R15" s="19"/>
      <c r="S15" s="19" t="e">
        <f t="shared" si="4"/>
        <v>#DIV/0!</v>
      </c>
      <c r="T15" s="19" t="e">
        <f t="shared" si="5"/>
        <v>#DIV/0!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/>
      <c r="AB15" s="19">
        <f t="shared" ref="AB15" si="9"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32</v>
      </c>
      <c r="C16" s="1">
        <v>2866</v>
      </c>
      <c r="D16" s="1"/>
      <c r="E16" s="1">
        <v>443</v>
      </c>
      <c r="F16" s="1">
        <v>2413</v>
      </c>
      <c r="G16" s="7">
        <v>0.18</v>
      </c>
      <c r="H16" s="1">
        <v>150</v>
      </c>
      <c r="I16" s="1">
        <v>5038459</v>
      </c>
      <c r="J16" s="1">
        <v>461</v>
      </c>
      <c r="K16" s="1">
        <f t="shared" si="2"/>
        <v>-18</v>
      </c>
      <c r="L16" s="1"/>
      <c r="M16" s="1"/>
      <c r="N16" s="1"/>
      <c r="O16" s="1">
        <f t="shared" si="3"/>
        <v>88.6</v>
      </c>
      <c r="P16" s="5"/>
      <c r="Q16" s="5"/>
      <c r="R16" s="1"/>
      <c r="S16" s="1">
        <f t="shared" si="4"/>
        <v>27.234762979683975</v>
      </c>
      <c r="T16" s="1">
        <f t="shared" si="5"/>
        <v>27.234762979683975</v>
      </c>
      <c r="U16" s="1">
        <v>86.8</v>
      </c>
      <c r="V16" s="1">
        <v>40.200000000000003</v>
      </c>
      <c r="W16" s="1">
        <v>158.6</v>
      </c>
      <c r="X16" s="1">
        <v>140.4</v>
      </c>
      <c r="Y16" s="1">
        <v>80.8</v>
      </c>
      <c r="Z16" s="1">
        <v>9.6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>
        <v>533</v>
      </c>
      <c r="D17" s="1">
        <v>2300</v>
      </c>
      <c r="E17" s="1">
        <v>579</v>
      </c>
      <c r="F17" s="1">
        <v>2244</v>
      </c>
      <c r="G17" s="7">
        <v>0.18</v>
      </c>
      <c r="H17" s="1">
        <v>150</v>
      </c>
      <c r="I17" s="1">
        <v>5038435</v>
      </c>
      <c r="J17" s="1">
        <v>586.5</v>
      </c>
      <c r="K17" s="1">
        <f t="shared" si="2"/>
        <v>-7.5</v>
      </c>
      <c r="L17" s="1"/>
      <c r="M17" s="1"/>
      <c r="N17" s="1">
        <v>300</v>
      </c>
      <c r="O17" s="1">
        <f t="shared" si="3"/>
        <v>115.8</v>
      </c>
      <c r="P17" s="5"/>
      <c r="Q17" s="5"/>
      <c r="R17" s="1"/>
      <c r="S17" s="1">
        <f t="shared" si="4"/>
        <v>21.968911917098445</v>
      </c>
      <c r="T17" s="1">
        <f t="shared" si="5"/>
        <v>21.968911917098445</v>
      </c>
      <c r="U17" s="1">
        <v>155.6</v>
      </c>
      <c r="V17" s="1">
        <v>196</v>
      </c>
      <c r="W17" s="1">
        <v>0</v>
      </c>
      <c r="X17" s="1">
        <v>114.4</v>
      </c>
      <c r="Y17" s="1">
        <v>107.4</v>
      </c>
      <c r="Z17" s="1">
        <v>10.6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32</v>
      </c>
      <c r="C18" s="1">
        <v>1390</v>
      </c>
      <c r="D18" s="1">
        <v>440</v>
      </c>
      <c r="E18" s="1">
        <v>276</v>
      </c>
      <c r="F18" s="1">
        <v>1544</v>
      </c>
      <c r="G18" s="7">
        <v>0.18</v>
      </c>
      <c r="H18" s="1">
        <v>120</v>
      </c>
      <c r="I18" s="1">
        <v>5038398</v>
      </c>
      <c r="J18" s="1">
        <v>274.5</v>
      </c>
      <c r="K18" s="1">
        <f t="shared" si="2"/>
        <v>1.5</v>
      </c>
      <c r="L18" s="1"/>
      <c r="M18" s="1"/>
      <c r="N18" s="1">
        <v>10</v>
      </c>
      <c r="O18" s="1">
        <f t="shared" si="3"/>
        <v>55.2</v>
      </c>
      <c r="P18" s="5"/>
      <c r="Q18" s="5"/>
      <c r="R18" s="1"/>
      <c r="S18" s="1">
        <f t="shared" si="4"/>
        <v>28.152173913043477</v>
      </c>
      <c r="T18" s="1">
        <f t="shared" si="5"/>
        <v>28.152173913043477</v>
      </c>
      <c r="U18" s="1">
        <v>91.4</v>
      </c>
      <c r="V18" s="1">
        <v>74.2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43</v>
      </c>
      <c r="C19" s="1">
        <v>861</v>
      </c>
      <c r="D19" s="1">
        <v>232.62</v>
      </c>
      <c r="E19" s="1">
        <v>275.79899999999998</v>
      </c>
      <c r="F19" s="1">
        <v>795.75300000000004</v>
      </c>
      <c r="G19" s="7">
        <v>1</v>
      </c>
      <c r="H19" s="1">
        <v>150</v>
      </c>
      <c r="I19" s="1">
        <v>5038572</v>
      </c>
      <c r="J19" s="1">
        <v>284</v>
      </c>
      <c r="K19" s="1">
        <f t="shared" si="2"/>
        <v>-8.2010000000000218</v>
      </c>
      <c r="L19" s="1"/>
      <c r="M19" s="1"/>
      <c r="N19" s="1">
        <v>65.324000000000069</v>
      </c>
      <c r="O19" s="1">
        <f t="shared" si="3"/>
        <v>55.159799999999997</v>
      </c>
      <c r="P19" s="5">
        <v>350</v>
      </c>
      <c r="Q19" s="5"/>
      <c r="R19" s="1"/>
      <c r="S19" s="1">
        <f t="shared" si="4"/>
        <v>21.955790267549922</v>
      </c>
      <c r="T19" s="1">
        <f t="shared" si="5"/>
        <v>15.610589596046399</v>
      </c>
      <c r="U19" s="1">
        <v>56.712800000000001</v>
      </c>
      <c r="V19" s="1">
        <v>71.018200000000007</v>
      </c>
      <c r="W19" s="1">
        <v>59.069399999999987</v>
      </c>
      <c r="X19" s="1">
        <v>48.188200000000002</v>
      </c>
      <c r="Y19" s="1">
        <v>56.748399999999997</v>
      </c>
      <c r="Z19" s="1">
        <v>71.09</v>
      </c>
      <c r="AA19" s="1"/>
      <c r="AB19" s="1">
        <f t="shared" si="6"/>
        <v>350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43</v>
      </c>
      <c r="C20" s="1">
        <v>614.5</v>
      </c>
      <c r="D20" s="1"/>
      <c r="E20" s="1">
        <v>111.977</v>
      </c>
      <c r="F20" s="1">
        <v>502.52300000000002</v>
      </c>
      <c r="G20" s="7">
        <v>1</v>
      </c>
      <c r="H20" s="1">
        <v>150</v>
      </c>
      <c r="I20" s="1">
        <v>5038596</v>
      </c>
      <c r="J20" s="1">
        <v>113.5</v>
      </c>
      <c r="K20" s="1">
        <f t="shared" si="2"/>
        <v>-1.5229999999999961</v>
      </c>
      <c r="L20" s="1"/>
      <c r="M20" s="1"/>
      <c r="N20" s="1"/>
      <c r="O20" s="1">
        <f t="shared" si="3"/>
        <v>22.395400000000002</v>
      </c>
      <c r="P20" s="5"/>
      <c r="Q20" s="5"/>
      <c r="R20" s="1"/>
      <c r="S20" s="1">
        <f t="shared" si="4"/>
        <v>22.438670441251329</v>
      </c>
      <c r="T20" s="1">
        <f t="shared" si="5"/>
        <v>22.438670441251329</v>
      </c>
      <c r="U20" s="1">
        <v>23.626999999999999</v>
      </c>
      <c r="V20" s="1">
        <v>20.650400000000001</v>
      </c>
      <c r="W20" s="1">
        <v>23.3032</v>
      </c>
      <c r="X20" s="1">
        <v>22.584399999999999</v>
      </c>
      <c r="Y20" s="1">
        <v>23.7258</v>
      </c>
      <c r="Z20" s="1">
        <v>44.0246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32</v>
      </c>
      <c r="C21" s="1">
        <v>1256</v>
      </c>
      <c r="D21" s="1"/>
      <c r="E21" s="1">
        <v>234</v>
      </c>
      <c r="F21" s="1">
        <v>1010</v>
      </c>
      <c r="G21" s="7">
        <v>0.2</v>
      </c>
      <c r="H21" s="1">
        <v>120</v>
      </c>
      <c r="I21" s="1">
        <v>99876550</v>
      </c>
      <c r="J21" s="1">
        <v>234</v>
      </c>
      <c r="K21" s="1">
        <f t="shared" si="2"/>
        <v>0</v>
      </c>
      <c r="L21" s="1"/>
      <c r="M21" s="1"/>
      <c r="N21" s="1">
        <v>20</v>
      </c>
      <c r="O21" s="1">
        <f t="shared" si="3"/>
        <v>46.8</v>
      </c>
      <c r="P21" s="5"/>
      <c r="Q21" s="5"/>
      <c r="R21" s="1"/>
      <c r="S21" s="1">
        <f t="shared" si="4"/>
        <v>22.008547008547009</v>
      </c>
      <c r="T21" s="1">
        <f t="shared" si="5"/>
        <v>22.008547008547009</v>
      </c>
      <c r="U21" s="1">
        <v>63.2</v>
      </c>
      <c r="V21" s="1">
        <v>24.2</v>
      </c>
      <c r="W21" s="1">
        <v>79.8</v>
      </c>
      <c r="X21" s="1">
        <v>86.8</v>
      </c>
      <c r="Y21" s="1">
        <v>48</v>
      </c>
      <c r="Z21" s="1">
        <v>9.4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43</v>
      </c>
      <c r="C22" s="1">
        <v>936</v>
      </c>
      <c r="D22" s="1"/>
      <c r="E22" s="1">
        <v>261.053</v>
      </c>
      <c r="F22" s="1">
        <v>674.947</v>
      </c>
      <c r="G22" s="7">
        <v>1</v>
      </c>
      <c r="H22" s="1">
        <v>120</v>
      </c>
      <c r="I22" s="1">
        <v>6159901</v>
      </c>
      <c r="J22" s="1">
        <v>270</v>
      </c>
      <c r="K22" s="1">
        <f t="shared" si="2"/>
        <v>-8.9470000000000027</v>
      </c>
      <c r="L22" s="1"/>
      <c r="M22" s="1"/>
      <c r="N22" s="1"/>
      <c r="O22" s="1">
        <f t="shared" si="3"/>
        <v>52.210599999999999</v>
      </c>
      <c r="P22" s="5">
        <v>500</v>
      </c>
      <c r="Q22" s="5"/>
      <c r="R22" s="1"/>
      <c r="S22" s="1">
        <f t="shared" si="4"/>
        <v>22.503993441944743</v>
      </c>
      <c r="T22" s="1">
        <f t="shared" si="5"/>
        <v>12.927394054080972</v>
      </c>
      <c r="U22" s="1">
        <v>36.501399999999997</v>
      </c>
      <c r="V22" s="1">
        <v>48.509599999999999</v>
      </c>
      <c r="W22" s="1">
        <v>61.939599999999999</v>
      </c>
      <c r="X22" s="1">
        <v>58.736199999999997</v>
      </c>
      <c r="Y22" s="1">
        <v>67.850200000000001</v>
      </c>
      <c r="Z22" s="1">
        <v>5.0926</v>
      </c>
      <c r="AA22" s="1"/>
      <c r="AB22" s="1">
        <f t="shared" si="6"/>
        <v>500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43</v>
      </c>
      <c r="C23" s="1">
        <v>173</v>
      </c>
      <c r="D23" s="1"/>
      <c r="E23" s="1">
        <v>30.425000000000001</v>
      </c>
      <c r="F23" s="1">
        <v>138.97499999999999</v>
      </c>
      <c r="G23" s="7">
        <v>1</v>
      </c>
      <c r="H23" s="1">
        <v>120</v>
      </c>
      <c r="I23" s="1">
        <v>6159949</v>
      </c>
      <c r="J23" s="1">
        <v>35</v>
      </c>
      <c r="K23" s="1">
        <f t="shared" si="2"/>
        <v>-4.5749999999999993</v>
      </c>
      <c r="L23" s="1"/>
      <c r="M23" s="1"/>
      <c r="N23" s="1">
        <v>60</v>
      </c>
      <c r="O23" s="1">
        <f t="shared" si="3"/>
        <v>6.085</v>
      </c>
      <c r="P23" s="5"/>
      <c r="Q23" s="5"/>
      <c r="R23" s="1"/>
      <c r="S23" s="1">
        <f t="shared" si="4"/>
        <v>32.699260476581756</v>
      </c>
      <c r="T23" s="1">
        <f t="shared" si="5"/>
        <v>32.699260476581756</v>
      </c>
      <c r="U23" s="1">
        <v>11.3706</v>
      </c>
      <c r="V23" s="1">
        <v>11.382400000000001</v>
      </c>
      <c r="W23" s="1">
        <v>12.6126</v>
      </c>
      <c r="X23" s="1">
        <v>1.0491999999999999</v>
      </c>
      <c r="Y23" s="1">
        <v>8.0806000000000004</v>
      </c>
      <c r="Z23" s="1">
        <v>11.7942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32</v>
      </c>
      <c r="C24" s="1">
        <v>1181</v>
      </c>
      <c r="D24" s="1"/>
      <c r="E24" s="1">
        <v>198</v>
      </c>
      <c r="F24" s="1">
        <v>980</v>
      </c>
      <c r="G24" s="7">
        <v>0.19</v>
      </c>
      <c r="H24" s="1">
        <v>120</v>
      </c>
      <c r="I24" s="1">
        <v>9988681</v>
      </c>
      <c r="J24" s="1">
        <v>190</v>
      </c>
      <c r="K24" s="1">
        <f t="shared" si="2"/>
        <v>8</v>
      </c>
      <c r="L24" s="1"/>
      <c r="M24" s="1"/>
      <c r="N24" s="1"/>
      <c r="O24" s="1">
        <f t="shared" si="3"/>
        <v>39.6</v>
      </c>
      <c r="P24" s="5"/>
      <c r="Q24" s="5"/>
      <c r="R24" s="1"/>
      <c r="S24" s="1">
        <f t="shared" si="4"/>
        <v>24.747474747474747</v>
      </c>
      <c r="T24" s="1">
        <f t="shared" si="5"/>
        <v>24.747474747474747</v>
      </c>
      <c r="U24" s="1">
        <v>46.6</v>
      </c>
      <c r="V24" s="1">
        <v>77.2</v>
      </c>
      <c r="W24" s="1">
        <v>0</v>
      </c>
      <c r="X24" s="1">
        <v>16.8</v>
      </c>
      <c r="Y24" s="1">
        <v>82.4</v>
      </c>
      <c r="Z24" s="1">
        <v>15.6</v>
      </c>
      <c r="AA24" s="1" t="s">
        <v>61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32</v>
      </c>
      <c r="C25" s="1">
        <v>419</v>
      </c>
      <c r="D25" s="1">
        <v>64</v>
      </c>
      <c r="E25" s="1">
        <v>136</v>
      </c>
      <c r="F25" s="1">
        <v>347</v>
      </c>
      <c r="G25" s="7">
        <v>0.1</v>
      </c>
      <c r="H25" s="1">
        <v>60</v>
      </c>
      <c r="I25" s="1">
        <v>8444170</v>
      </c>
      <c r="J25" s="1">
        <v>137</v>
      </c>
      <c r="K25" s="1">
        <f t="shared" si="2"/>
        <v>-1</v>
      </c>
      <c r="L25" s="1"/>
      <c r="M25" s="1"/>
      <c r="N25" s="1"/>
      <c r="O25" s="1">
        <f t="shared" si="3"/>
        <v>27.2</v>
      </c>
      <c r="P25" s="5">
        <v>250</v>
      </c>
      <c r="Q25" s="5"/>
      <c r="R25" s="1"/>
      <c r="S25" s="1">
        <f t="shared" si="4"/>
        <v>21.948529411764707</v>
      </c>
      <c r="T25" s="1">
        <f t="shared" si="5"/>
        <v>12.757352941176471</v>
      </c>
      <c r="U25" s="1">
        <v>17</v>
      </c>
      <c r="V25" s="1">
        <v>29.2</v>
      </c>
      <c r="W25" s="1">
        <v>30.2</v>
      </c>
      <c r="X25" s="1">
        <v>0</v>
      </c>
      <c r="Y25" s="1">
        <v>9.8000000000000007</v>
      </c>
      <c r="Z25" s="1">
        <v>17.2</v>
      </c>
      <c r="AA25" s="1"/>
      <c r="AB25" s="1">
        <f t="shared" si="6"/>
        <v>25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32</v>
      </c>
      <c r="C26" s="1"/>
      <c r="D26" s="1">
        <v>384</v>
      </c>
      <c r="E26" s="1">
        <v>40</v>
      </c>
      <c r="F26" s="1">
        <v>344</v>
      </c>
      <c r="G26" s="7">
        <v>0.14000000000000001</v>
      </c>
      <c r="H26" s="1">
        <v>180</v>
      </c>
      <c r="I26" s="1">
        <v>9988391</v>
      </c>
      <c r="J26" s="1">
        <v>36</v>
      </c>
      <c r="K26" s="1">
        <f t="shared" si="2"/>
        <v>4</v>
      </c>
      <c r="L26" s="1"/>
      <c r="M26" s="1"/>
      <c r="N26" s="1"/>
      <c r="O26" s="1">
        <f t="shared" si="3"/>
        <v>8</v>
      </c>
      <c r="P26" s="5"/>
      <c r="Q26" s="5"/>
      <c r="R26" s="1"/>
      <c r="S26" s="1">
        <f t="shared" si="4"/>
        <v>43</v>
      </c>
      <c r="T26" s="1">
        <f t="shared" si="5"/>
        <v>43</v>
      </c>
      <c r="U26" s="1">
        <v>0</v>
      </c>
      <c r="V26" s="1">
        <v>38.4</v>
      </c>
      <c r="W26" s="1">
        <v>16.600000000000001</v>
      </c>
      <c r="X26" s="1">
        <v>59.2</v>
      </c>
      <c r="Y26" s="1">
        <v>45.8</v>
      </c>
      <c r="Z26" s="1">
        <v>23</v>
      </c>
      <c r="AA26" s="1" t="s">
        <v>64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65</v>
      </c>
      <c r="B27" s="1" t="s">
        <v>43</v>
      </c>
      <c r="C27" s="1">
        <v>27.7</v>
      </c>
      <c r="D27" s="1">
        <v>0.30299999999999999</v>
      </c>
      <c r="E27" s="1">
        <v>28.003</v>
      </c>
      <c r="F27" s="1"/>
      <c r="G27" s="7">
        <v>1</v>
      </c>
      <c r="H27" s="1">
        <v>120</v>
      </c>
      <c r="I27" s="1">
        <v>8785228</v>
      </c>
      <c r="J27" s="1">
        <v>22</v>
      </c>
      <c r="K27" s="1">
        <f t="shared" si="2"/>
        <v>6.0030000000000001</v>
      </c>
      <c r="L27" s="1"/>
      <c r="M27" s="1"/>
      <c r="N27" s="1"/>
      <c r="O27" s="1">
        <f t="shared" si="3"/>
        <v>5.6006</v>
      </c>
      <c r="P27" s="25">
        <v>300</v>
      </c>
      <c r="Q27" s="5"/>
      <c r="R27" s="1"/>
      <c r="S27" s="1">
        <f t="shared" si="4"/>
        <v>53.565689390422456</v>
      </c>
      <c r="T27" s="1">
        <f t="shared" si="5"/>
        <v>0</v>
      </c>
      <c r="U27" s="1">
        <v>4.8099999999999996</v>
      </c>
      <c r="V27" s="1">
        <v>10.291</v>
      </c>
      <c r="W27" s="1">
        <v>0</v>
      </c>
      <c r="X27" s="1">
        <v>0</v>
      </c>
      <c r="Y27" s="1">
        <v>0</v>
      </c>
      <c r="Z27" s="1">
        <v>0</v>
      </c>
      <c r="AA27" s="1" t="s">
        <v>66</v>
      </c>
      <c r="AB27" s="1">
        <f t="shared" si="6"/>
        <v>300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67</v>
      </c>
      <c r="B28" s="13" t="s">
        <v>43</v>
      </c>
      <c r="C28" s="13">
        <v>19.5</v>
      </c>
      <c r="D28" s="13"/>
      <c r="E28" s="13">
        <v>19.472000000000001</v>
      </c>
      <c r="F28" s="14"/>
      <c r="G28" s="7">
        <v>1</v>
      </c>
      <c r="H28" s="1">
        <v>120</v>
      </c>
      <c r="I28" s="1">
        <v>5038558</v>
      </c>
      <c r="J28" s="1">
        <v>19</v>
      </c>
      <c r="K28" s="1">
        <f t="shared" si="2"/>
        <v>0.47200000000000131</v>
      </c>
      <c r="L28" s="1"/>
      <c r="M28" s="1"/>
      <c r="N28" s="1">
        <v>410</v>
      </c>
      <c r="O28" s="1">
        <f t="shared" si="3"/>
        <v>3.8944000000000001</v>
      </c>
      <c r="P28" s="5"/>
      <c r="Q28" s="5"/>
      <c r="R28" s="1"/>
      <c r="S28" s="1">
        <f t="shared" si="4"/>
        <v>105.27937551355792</v>
      </c>
      <c r="T28" s="1">
        <f t="shared" si="5"/>
        <v>105.27937551355792</v>
      </c>
      <c r="U28" s="1">
        <v>24.688800000000001</v>
      </c>
      <c r="V28" s="1">
        <v>27.390599999999999</v>
      </c>
      <c r="W28" s="1">
        <v>7.5987999999999998</v>
      </c>
      <c r="X28" s="1">
        <v>40.841799999999999</v>
      </c>
      <c r="Y28" s="1">
        <v>46.392600000000002</v>
      </c>
      <c r="Z28" s="1">
        <v>90.019199999999998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2" t="s">
        <v>52</v>
      </c>
      <c r="B29" s="19" t="s">
        <v>43</v>
      </c>
      <c r="C29" s="19">
        <v>890</v>
      </c>
      <c r="D29" s="19">
        <v>342.99099999999999</v>
      </c>
      <c r="E29" s="19">
        <v>296.61099999999999</v>
      </c>
      <c r="F29" s="23">
        <v>912.45899999999995</v>
      </c>
      <c r="G29" s="18">
        <v>0</v>
      </c>
      <c r="H29" s="19">
        <v>120</v>
      </c>
      <c r="I29" s="19" t="s">
        <v>53</v>
      </c>
      <c r="J29" s="19">
        <v>297</v>
      </c>
      <c r="K29" s="19">
        <f t="shared" ref="K29:K30" si="10">E29-J29</f>
        <v>-0.38900000000001</v>
      </c>
      <c r="L29" s="19"/>
      <c r="M29" s="19"/>
      <c r="N29" s="19"/>
      <c r="O29" s="19">
        <f t="shared" ref="O29:O30" si="11">E29/5</f>
        <v>59.322199999999995</v>
      </c>
      <c r="P29" s="21"/>
      <c r="Q29" s="21"/>
      <c r="R29" s="19"/>
      <c r="S29" s="19">
        <f t="shared" si="4"/>
        <v>15.381408646341505</v>
      </c>
      <c r="T29" s="19">
        <f t="shared" si="5"/>
        <v>15.381408646341505</v>
      </c>
      <c r="U29" s="19">
        <v>57.13</v>
      </c>
      <c r="V29" s="19">
        <v>55.397399999999998</v>
      </c>
      <c r="W29" s="19">
        <v>72.441400000000002</v>
      </c>
      <c r="X29" s="19">
        <v>49.693199999999997</v>
      </c>
      <c r="Y29" s="19">
        <v>38.601999999999997</v>
      </c>
      <c r="Z29" s="19">
        <v>8.5516000000000005</v>
      </c>
      <c r="AA29" s="19"/>
      <c r="AB29" s="19">
        <f t="shared" ref="AB29:AB30" si="12"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5" t="s">
        <v>56</v>
      </c>
      <c r="B30" s="16" t="s">
        <v>43</v>
      </c>
      <c r="C30" s="16"/>
      <c r="D30" s="16">
        <v>6.38</v>
      </c>
      <c r="E30" s="16">
        <v>3.0720000000000001</v>
      </c>
      <c r="F30" s="17">
        <v>3.3079999999999998</v>
      </c>
      <c r="G30" s="18">
        <v>0</v>
      </c>
      <c r="H30" s="19" t="e">
        <v>#N/A</v>
      </c>
      <c r="I30" s="20" t="s">
        <v>81</v>
      </c>
      <c r="J30" s="19">
        <v>5</v>
      </c>
      <c r="K30" s="19">
        <f t="shared" si="10"/>
        <v>-1.9279999999999999</v>
      </c>
      <c r="L30" s="19"/>
      <c r="M30" s="19"/>
      <c r="N30" s="19"/>
      <c r="O30" s="19">
        <f t="shared" si="11"/>
        <v>0.61440000000000006</v>
      </c>
      <c r="P30" s="21"/>
      <c r="Q30" s="21"/>
      <c r="R30" s="19"/>
      <c r="S30" s="19">
        <f t="shared" si="4"/>
        <v>5.3841145833333321</v>
      </c>
      <c r="T30" s="19">
        <f t="shared" si="5"/>
        <v>5.3841145833333321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/>
      <c r="AB30" s="19">
        <f t="shared" si="1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9" t="s">
        <v>68</v>
      </c>
      <c r="B31" s="19" t="s">
        <v>43</v>
      </c>
      <c r="C31" s="19">
        <v>24.9</v>
      </c>
      <c r="D31" s="19"/>
      <c r="E31" s="19">
        <v>21.946999999999999</v>
      </c>
      <c r="F31" s="19">
        <v>2.9529999999999998</v>
      </c>
      <c r="G31" s="18">
        <v>0</v>
      </c>
      <c r="H31" s="19">
        <v>120</v>
      </c>
      <c r="I31" s="19" t="s">
        <v>69</v>
      </c>
      <c r="J31" s="19">
        <v>21</v>
      </c>
      <c r="K31" s="19">
        <f t="shared" si="2"/>
        <v>0.94699999999999918</v>
      </c>
      <c r="L31" s="19"/>
      <c r="M31" s="19"/>
      <c r="N31" s="19"/>
      <c r="O31" s="19">
        <f t="shared" si="3"/>
        <v>4.3894000000000002</v>
      </c>
      <c r="P31" s="21"/>
      <c r="Q31" s="21"/>
      <c r="R31" s="19"/>
      <c r="S31" s="19">
        <f t="shared" si="4"/>
        <v>0.67275709664190997</v>
      </c>
      <c r="T31" s="19">
        <f t="shared" si="5"/>
        <v>0.67275709664190997</v>
      </c>
      <c r="U31" s="19">
        <v>6.4516000000000009</v>
      </c>
      <c r="V31" s="19">
        <v>7.7558000000000007</v>
      </c>
      <c r="W31" s="19">
        <v>0</v>
      </c>
      <c r="X31" s="19">
        <v>0</v>
      </c>
      <c r="Y31" s="19">
        <v>0</v>
      </c>
      <c r="Z31" s="19">
        <v>0</v>
      </c>
      <c r="AA31" s="19" t="s">
        <v>70</v>
      </c>
      <c r="AB31" s="19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" t="s">
        <v>71</v>
      </c>
      <c r="B32" s="1" t="s">
        <v>43</v>
      </c>
      <c r="C32" s="1">
        <v>7.6</v>
      </c>
      <c r="D32" s="1"/>
      <c r="E32" s="1">
        <v>6.3520000000000003</v>
      </c>
      <c r="F32" s="1"/>
      <c r="G32" s="7">
        <v>1</v>
      </c>
      <c r="H32" s="1">
        <v>120</v>
      </c>
      <c r="I32" s="1">
        <v>8785198</v>
      </c>
      <c r="J32" s="1">
        <v>6.5</v>
      </c>
      <c r="K32" s="1">
        <f t="shared" si="2"/>
        <v>-0.14799999999999969</v>
      </c>
      <c r="L32" s="1"/>
      <c r="M32" s="1"/>
      <c r="N32" s="1">
        <v>105</v>
      </c>
      <c r="O32" s="1">
        <f t="shared" si="3"/>
        <v>1.2704</v>
      </c>
      <c r="P32" s="5"/>
      <c r="Q32" s="5"/>
      <c r="R32" s="1"/>
      <c r="S32" s="1">
        <f t="shared" si="4"/>
        <v>82.651133501259451</v>
      </c>
      <c r="T32" s="1">
        <f t="shared" si="5"/>
        <v>82.651133501259451</v>
      </c>
      <c r="U32" s="1">
        <v>15.706799999999999</v>
      </c>
      <c r="V32" s="1">
        <v>14.7584</v>
      </c>
      <c r="W32" s="1">
        <v>0</v>
      </c>
      <c r="X32" s="1">
        <v>0</v>
      </c>
      <c r="Y32" s="1">
        <v>0</v>
      </c>
      <c r="Z32" s="1">
        <v>0</v>
      </c>
      <c r="AA32" s="1" t="s">
        <v>66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2" t="s">
        <v>72</v>
      </c>
      <c r="B33" s="13" t="s">
        <v>43</v>
      </c>
      <c r="C33" s="13">
        <v>722.1</v>
      </c>
      <c r="D33" s="13"/>
      <c r="E33" s="13">
        <v>102.61799999999999</v>
      </c>
      <c r="F33" s="14">
        <v>604.20000000000005</v>
      </c>
      <c r="G33" s="7">
        <v>1</v>
      </c>
      <c r="H33" s="1">
        <v>180</v>
      </c>
      <c r="I33" s="1">
        <v>8785259</v>
      </c>
      <c r="J33" s="1">
        <v>95.5</v>
      </c>
      <c r="K33" s="1">
        <f t="shared" si="2"/>
        <v>7.117999999999995</v>
      </c>
      <c r="L33" s="1"/>
      <c r="M33" s="1"/>
      <c r="N33" s="1"/>
      <c r="O33" s="1">
        <f t="shared" si="3"/>
        <v>20.523599999999998</v>
      </c>
      <c r="P33" s="5"/>
      <c r="Q33" s="5"/>
      <c r="R33" s="1"/>
      <c r="S33" s="1">
        <f t="shared" si="4"/>
        <v>29.439279658539441</v>
      </c>
      <c r="T33" s="1">
        <f t="shared" si="5"/>
        <v>29.439279658539441</v>
      </c>
      <c r="U33" s="1">
        <v>28.481400000000001</v>
      </c>
      <c r="V33" s="1">
        <v>7.2352000000000007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5" t="s">
        <v>58</v>
      </c>
      <c r="B34" s="16" t="s">
        <v>43</v>
      </c>
      <c r="C34" s="16"/>
      <c r="D34" s="16"/>
      <c r="E34" s="16"/>
      <c r="F34" s="17"/>
      <c r="G34" s="18">
        <v>0</v>
      </c>
      <c r="H34" s="19">
        <v>180</v>
      </c>
      <c r="I34" s="19" t="s">
        <v>53</v>
      </c>
      <c r="J34" s="19"/>
      <c r="K34" s="19">
        <f t="shared" ref="K34" si="13">E34-J34</f>
        <v>0</v>
      </c>
      <c r="L34" s="19"/>
      <c r="M34" s="19"/>
      <c r="N34" s="19"/>
      <c r="O34" s="19">
        <f t="shared" ref="O34" si="14">E34/5</f>
        <v>0</v>
      </c>
      <c r="P34" s="21"/>
      <c r="Q34" s="21"/>
      <c r="R34" s="19"/>
      <c r="S34" s="19" t="e">
        <f t="shared" si="4"/>
        <v>#DIV/0!</v>
      </c>
      <c r="T34" s="19" t="e">
        <f t="shared" si="5"/>
        <v>#DIV/0!</v>
      </c>
      <c r="U34" s="19">
        <v>2.9236</v>
      </c>
      <c r="V34" s="19">
        <v>18.336200000000002</v>
      </c>
      <c r="W34" s="19">
        <v>36.544400000000003</v>
      </c>
      <c r="X34" s="19">
        <v>26.652799999999999</v>
      </c>
      <c r="Y34" s="19">
        <v>27.210599999999999</v>
      </c>
      <c r="Z34" s="19">
        <v>38.6922</v>
      </c>
      <c r="AA34" s="19"/>
      <c r="AB34" s="19">
        <f t="shared" ref="AB34" si="15">P34*G34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32</v>
      </c>
      <c r="C35" s="1">
        <v>707</v>
      </c>
      <c r="D35" s="1"/>
      <c r="E35" s="1">
        <v>201</v>
      </c>
      <c r="F35" s="1">
        <v>506</v>
      </c>
      <c r="G35" s="7">
        <v>0.1</v>
      </c>
      <c r="H35" s="1">
        <v>60</v>
      </c>
      <c r="I35" s="1">
        <v>8444187</v>
      </c>
      <c r="J35" s="1">
        <v>192</v>
      </c>
      <c r="K35" s="1">
        <f t="shared" si="2"/>
        <v>9</v>
      </c>
      <c r="L35" s="1"/>
      <c r="M35" s="1"/>
      <c r="N35" s="1"/>
      <c r="O35" s="1">
        <f t="shared" si="3"/>
        <v>40.200000000000003</v>
      </c>
      <c r="P35" s="5">
        <v>400</v>
      </c>
      <c r="Q35" s="5"/>
      <c r="R35" s="1"/>
      <c r="S35" s="1">
        <f t="shared" si="4"/>
        <v>22.53731343283582</v>
      </c>
      <c r="T35" s="1">
        <f t="shared" si="5"/>
        <v>12.587064676616915</v>
      </c>
      <c r="U35" s="1">
        <v>27.4</v>
      </c>
      <c r="V35" s="1">
        <v>37.799999999999997</v>
      </c>
      <c r="W35" s="1">
        <v>29.6</v>
      </c>
      <c r="X35" s="1">
        <v>58</v>
      </c>
      <c r="Y35" s="1">
        <v>32.4</v>
      </c>
      <c r="Z35" s="1">
        <v>5.2</v>
      </c>
      <c r="AA35" s="1"/>
      <c r="AB35" s="1">
        <f t="shared" si="6"/>
        <v>40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32</v>
      </c>
      <c r="C36" s="1">
        <v>570</v>
      </c>
      <c r="D36" s="1">
        <v>138</v>
      </c>
      <c r="E36" s="1">
        <v>214</v>
      </c>
      <c r="F36" s="1">
        <v>494</v>
      </c>
      <c r="G36" s="7">
        <v>0.1</v>
      </c>
      <c r="H36" s="1">
        <v>90</v>
      </c>
      <c r="I36" s="1">
        <v>8444194</v>
      </c>
      <c r="J36" s="1">
        <v>203</v>
      </c>
      <c r="K36" s="1">
        <f t="shared" si="2"/>
        <v>11</v>
      </c>
      <c r="L36" s="1"/>
      <c r="M36" s="1"/>
      <c r="N36" s="1">
        <v>190</v>
      </c>
      <c r="O36" s="1">
        <f t="shared" si="3"/>
        <v>42.8</v>
      </c>
      <c r="P36" s="5">
        <v>300</v>
      </c>
      <c r="Q36" s="5"/>
      <c r="R36" s="1"/>
      <c r="S36" s="1">
        <f t="shared" si="4"/>
        <v>22.990654205607477</v>
      </c>
      <c r="T36" s="1">
        <f t="shared" si="5"/>
        <v>15.981308411214954</v>
      </c>
      <c r="U36" s="1">
        <v>45</v>
      </c>
      <c r="V36" s="1">
        <v>47.2</v>
      </c>
      <c r="W36" s="1">
        <v>0</v>
      </c>
      <c r="X36" s="1">
        <v>33.4</v>
      </c>
      <c r="Y36" s="1">
        <v>45</v>
      </c>
      <c r="Z36" s="1">
        <v>7.6</v>
      </c>
      <c r="AA36" s="1"/>
      <c r="AB36" s="1">
        <f t="shared" si="6"/>
        <v>30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75</v>
      </c>
      <c r="B37" s="1" t="s">
        <v>32</v>
      </c>
      <c r="C37" s="1">
        <v>1531</v>
      </c>
      <c r="D37" s="1">
        <v>1404</v>
      </c>
      <c r="E37" s="1">
        <v>366</v>
      </c>
      <c r="F37" s="1">
        <v>2533</v>
      </c>
      <c r="G37" s="7">
        <v>0.2</v>
      </c>
      <c r="H37" s="1">
        <v>120</v>
      </c>
      <c r="I37" s="1">
        <v>783798</v>
      </c>
      <c r="J37" s="1">
        <v>327</v>
      </c>
      <c r="K37" s="1">
        <f t="shared" si="2"/>
        <v>39</v>
      </c>
      <c r="L37" s="1"/>
      <c r="M37" s="1"/>
      <c r="N37" s="1"/>
      <c r="O37" s="1">
        <f t="shared" si="3"/>
        <v>73.2</v>
      </c>
      <c r="P37" s="5"/>
      <c r="Q37" s="5"/>
      <c r="R37" s="1"/>
      <c r="S37" s="1">
        <f t="shared" si="4"/>
        <v>34.603825136612024</v>
      </c>
      <c r="T37" s="1">
        <f t="shared" si="5"/>
        <v>34.603825136612024</v>
      </c>
      <c r="U37" s="1">
        <v>61</v>
      </c>
      <c r="V37" s="1">
        <v>100.8</v>
      </c>
      <c r="W37" s="1">
        <v>79.8</v>
      </c>
      <c r="X37" s="1">
        <v>107</v>
      </c>
      <c r="Y37" s="1">
        <v>35.200000000000003</v>
      </c>
      <c r="Z37" s="1">
        <v>97.2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76</v>
      </c>
      <c r="B38" s="13" t="s">
        <v>43</v>
      </c>
      <c r="C38" s="13">
        <v>755.6</v>
      </c>
      <c r="D38" s="13"/>
      <c r="E38" s="13">
        <v>42.491999999999997</v>
      </c>
      <c r="F38" s="14">
        <v>713.10799999999995</v>
      </c>
      <c r="G38" s="7">
        <v>1</v>
      </c>
      <c r="H38" s="1">
        <v>120</v>
      </c>
      <c r="I38" s="1">
        <v>783811</v>
      </c>
      <c r="J38" s="1">
        <v>38.5</v>
      </c>
      <c r="K38" s="1">
        <f t="shared" si="2"/>
        <v>3.9919999999999973</v>
      </c>
      <c r="L38" s="1"/>
      <c r="M38" s="1"/>
      <c r="N38" s="1"/>
      <c r="O38" s="1">
        <f t="shared" si="3"/>
        <v>8.4984000000000002</v>
      </c>
      <c r="P38" s="5"/>
      <c r="Q38" s="5"/>
      <c r="R38" s="1"/>
      <c r="S38" s="1">
        <f t="shared" si="4"/>
        <v>83.910853807775567</v>
      </c>
      <c r="T38" s="1">
        <f t="shared" si="5"/>
        <v>83.910853807775567</v>
      </c>
      <c r="U38" s="1">
        <v>9.1861999999999995</v>
      </c>
      <c r="V38" s="1">
        <v>0</v>
      </c>
      <c r="W38" s="1">
        <v>37.517000000000003</v>
      </c>
      <c r="X38" s="1">
        <v>0</v>
      </c>
      <c r="Y38" s="1">
        <v>2.8315999999999999</v>
      </c>
      <c r="Z38" s="1">
        <v>0</v>
      </c>
      <c r="AA38" s="24" t="s">
        <v>37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5" t="s">
        <v>77</v>
      </c>
      <c r="B39" s="16" t="s">
        <v>43</v>
      </c>
      <c r="C39" s="16">
        <v>1013.9</v>
      </c>
      <c r="D39" s="16"/>
      <c r="E39" s="16">
        <v>248.50700000000001</v>
      </c>
      <c r="F39" s="17">
        <v>758.69799999999998</v>
      </c>
      <c r="G39" s="18">
        <v>0</v>
      </c>
      <c r="H39" s="19" t="e">
        <v>#N/A</v>
      </c>
      <c r="I39" s="19" t="s">
        <v>53</v>
      </c>
      <c r="J39" s="19">
        <v>236.5</v>
      </c>
      <c r="K39" s="19">
        <f t="shared" si="2"/>
        <v>12.007000000000005</v>
      </c>
      <c r="L39" s="19"/>
      <c r="M39" s="19"/>
      <c r="N39" s="19"/>
      <c r="O39" s="19">
        <f t="shared" si="3"/>
        <v>49.7014</v>
      </c>
      <c r="P39" s="21"/>
      <c r="Q39" s="21"/>
      <c r="R39" s="19"/>
      <c r="S39" s="19">
        <f t="shared" si="4"/>
        <v>15.265123316445814</v>
      </c>
      <c r="T39" s="19">
        <f t="shared" si="5"/>
        <v>15.265123316445814</v>
      </c>
      <c r="U39" s="19">
        <v>21.166799999999999</v>
      </c>
      <c r="V39" s="19">
        <v>75.378399999999999</v>
      </c>
      <c r="W39" s="19">
        <v>-1</v>
      </c>
      <c r="X39" s="19">
        <v>46.296199999999999</v>
      </c>
      <c r="Y39" s="19">
        <v>51.583000000000013</v>
      </c>
      <c r="Z39" s="19">
        <v>18.590599999999998</v>
      </c>
      <c r="AA39" s="19"/>
      <c r="AB39" s="19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" t="s">
        <v>78</v>
      </c>
      <c r="B40" s="1" t="s">
        <v>32</v>
      </c>
      <c r="C40" s="1"/>
      <c r="D40" s="1">
        <v>252</v>
      </c>
      <c r="E40" s="1">
        <v>9</v>
      </c>
      <c r="F40" s="1">
        <v>242</v>
      </c>
      <c r="G40" s="7">
        <v>0.2</v>
      </c>
      <c r="H40" s="1">
        <v>120</v>
      </c>
      <c r="I40" s="1">
        <v>783804</v>
      </c>
      <c r="J40" s="1">
        <v>10</v>
      </c>
      <c r="K40" s="1">
        <f t="shared" si="2"/>
        <v>-1</v>
      </c>
      <c r="L40" s="1"/>
      <c r="M40" s="1"/>
      <c r="N40" s="1">
        <v>330</v>
      </c>
      <c r="O40" s="1">
        <f t="shared" si="3"/>
        <v>1.8</v>
      </c>
      <c r="P40" s="5"/>
      <c r="Q40" s="5"/>
      <c r="R40" s="1"/>
      <c r="S40" s="1">
        <f t="shared" si="4"/>
        <v>317.77777777777777</v>
      </c>
      <c r="T40" s="1">
        <f t="shared" si="5"/>
        <v>317.77777777777777</v>
      </c>
      <c r="U40" s="1">
        <v>28.8</v>
      </c>
      <c r="V40" s="1">
        <v>88.8</v>
      </c>
      <c r="W40" s="1">
        <v>4.8</v>
      </c>
      <c r="X40" s="1">
        <v>74.599999999999994</v>
      </c>
      <c r="Y40" s="1">
        <v>41</v>
      </c>
      <c r="Z40" s="1">
        <v>6.2</v>
      </c>
      <c r="AA40" s="1"/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2" t="s">
        <v>79</v>
      </c>
      <c r="B41" s="13" t="s">
        <v>43</v>
      </c>
      <c r="C41" s="13">
        <v>721.4</v>
      </c>
      <c r="D41" s="13"/>
      <c r="E41" s="13">
        <v>143.68299999999999</v>
      </c>
      <c r="F41" s="14">
        <v>577.71699999999998</v>
      </c>
      <c r="G41" s="7">
        <v>1</v>
      </c>
      <c r="H41" s="1">
        <v>120</v>
      </c>
      <c r="I41" s="1">
        <v>783828</v>
      </c>
      <c r="J41" s="1">
        <v>126</v>
      </c>
      <c r="K41" s="1">
        <f t="shared" si="2"/>
        <v>17.682999999999993</v>
      </c>
      <c r="L41" s="1"/>
      <c r="M41" s="1"/>
      <c r="N41" s="1"/>
      <c r="O41" s="1">
        <f t="shared" si="3"/>
        <v>28.736599999999999</v>
      </c>
      <c r="P41" s="5">
        <v>300</v>
      </c>
      <c r="Q41" s="5"/>
      <c r="R41" s="1"/>
      <c r="S41" s="1">
        <f t="shared" si="4"/>
        <v>30.543522894148925</v>
      </c>
      <c r="T41" s="1">
        <f t="shared" si="5"/>
        <v>20.103874501506791</v>
      </c>
      <c r="U41" s="1">
        <v>19.0944</v>
      </c>
      <c r="V41" s="1">
        <v>7.0930000000000009</v>
      </c>
      <c r="W41" s="1">
        <v>49.824800000000003</v>
      </c>
      <c r="X41" s="1">
        <v>0</v>
      </c>
      <c r="Y41" s="1">
        <v>22.312799999999999</v>
      </c>
      <c r="Z41" s="1">
        <v>20.117999999999999</v>
      </c>
      <c r="AA41" s="1"/>
      <c r="AB41" s="1">
        <f t="shared" si="6"/>
        <v>300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5" t="s">
        <v>80</v>
      </c>
      <c r="B42" s="16" t="s">
        <v>43</v>
      </c>
      <c r="C42" s="16">
        <v>1435</v>
      </c>
      <c r="D42" s="16"/>
      <c r="E42" s="16">
        <v>310.88099999999997</v>
      </c>
      <c r="F42" s="17">
        <v>1116.884</v>
      </c>
      <c r="G42" s="18">
        <v>0</v>
      </c>
      <c r="H42" s="19" t="e">
        <v>#N/A</v>
      </c>
      <c r="I42" s="19" t="s">
        <v>53</v>
      </c>
      <c r="J42" s="19">
        <v>284.5</v>
      </c>
      <c r="K42" s="19">
        <f t="shared" si="2"/>
        <v>26.380999999999972</v>
      </c>
      <c r="L42" s="19"/>
      <c r="M42" s="19"/>
      <c r="N42" s="19"/>
      <c r="O42" s="19">
        <f t="shared" si="3"/>
        <v>62.176199999999994</v>
      </c>
      <c r="P42" s="21"/>
      <c r="Q42" s="21"/>
      <c r="R42" s="19"/>
      <c r="S42" s="19">
        <f t="shared" si="4"/>
        <v>17.963207786902387</v>
      </c>
      <c r="T42" s="19">
        <f t="shared" si="5"/>
        <v>17.963207786902387</v>
      </c>
      <c r="U42" s="19">
        <v>62.366399999999999</v>
      </c>
      <c r="V42" s="19">
        <v>113.6606</v>
      </c>
      <c r="W42" s="19">
        <v>0</v>
      </c>
      <c r="X42" s="19">
        <v>60.163200000000003</v>
      </c>
      <c r="Y42" s="19">
        <v>81.152000000000001</v>
      </c>
      <c r="Z42" s="19">
        <v>16.8262</v>
      </c>
      <c r="AA42" s="19"/>
      <c r="AB42" s="19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6"/>
      <c r="B43" s="6"/>
      <c r="C43" s="6"/>
      <c r="D43" s="6"/>
      <c r="E43" s="6"/>
      <c r="F43" s="6"/>
      <c r="G43" s="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36</v>
      </c>
      <c r="B44" s="1" t="s">
        <v>32</v>
      </c>
      <c r="C44" s="1">
        <v>7407</v>
      </c>
      <c r="D44" s="1">
        <v>1008</v>
      </c>
      <c r="E44" s="1">
        <v>2385</v>
      </c>
      <c r="F44" s="1">
        <v>6006</v>
      </c>
      <c r="G44" s="7">
        <v>0.18</v>
      </c>
      <c r="H44" s="1">
        <v>120</v>
      </c>
      <c r="I44" s="1"/>
      <c r="J44" s="1">
        <v>2421</v>
      </c>
      <c r="K44" s="1">
        <f t="shared" ref="K44:K45" si="16">E44-J44</f>
        <v>-36</v>
      </c>
      <c r="L44" s="1"/>
      <c r="M44" s="1"/>
      <c r="N44" s="1"/>
      <c r="O44" s="1">
        <f t="shared" si="3"/>
        <v>477</v>
      </c>
      <c r="P44" s="5"/>
      <c r="Q44" s="5"/>
      <c r="R44" s="1"/>
      <c r="S44" s="1">
        <f t="shared" ref="S44:S45" si="17">(F44+N44+P44)/O44</f>
        <v>12.591194968553459</v>
      </c>
      <c r="T44" s="1">
        <f t="shared" ref="T44:T45" si="18">(F44+N44)/O44</f>
        <v>12.591194968553459</v>
      </c>
      <c r="U44" s="1">
        <v>603</v>
      </c>
      <c r="V44" s="1">
        <v>598.4</v>
      </c>
      <c r="W44" s="1">
        <v>937</v>
      </c>
      <c r="X44" s="1">
        <v>0</v>
      </c>
      <c r="Y44" s="1">
        <v>0</v>
      </c>
      <c r="Z44" s="1">
        <v>0</v>
      </c>
      <c r="AA44" s="24" t="s">
        <v>37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38</v>
      </c>
      <c r="B45" s="1" t="s">
        <v>32</v>
      </c>
      <c r="C45" s="1">
        <v>4062</v>
      </c>
      <c r="D45" s="1"/>
      <c r="E45" s="1">
        <v>411</v>
      </c>
      <c r="F45" s="1">
        <v>3651</v>
      </c>
      <c r="G45" s="7">
        <v>0.18</v>
      </c>
      <c r="H45" s="1">
        <v>120</v>
      </c>
      <c r="I45" s="1"/>
      <c r="J45" s="1">
        <v>411</v>
      </c>
      <c r="K45" s="1">
        <f t="shared" si="16"/>
        <v>0</v>
      </c>
      <c r="L45" s="1"/>
      <c r="M45" s="1"/>
      <c r="N45" s="1">
        <v>500</v>
      </c>
      <c r="O45" s="1">
        <f t="shared" si="3"/>
        <v>82.2</v>
      </c>
      <c r="P45" s="5"/>
      <c r="Q45" s="5"/>
      <c r="R45" s="1"/>
      <c r="S45" s="1">
        <f t="shared" si="17"/>
        <v>50.49878345498783</v>
      </c>
      <c r="T45" s="1">
        <f t="shared" si="18"/>
        <v>50.49878345498783</v>
      </c>
      <c r="U45" s="1">
        <v>108.6</v>
      </c>
      <c r="V45" s="1">
        <v>277.60000000000002</v>
      </c>
      <c r="W45" s="1">
        <v>0</v>
      </c>
      <c r="X45" s="1">
        <v>0</v>
      </c>
      <c r="Y45" s="1">
        <v>0</v>
      </c>
      <c r="Z45" s="1">
        <v>0</v>
      </c>
      <c r="AA45" s="24" t="s">
        <v>39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2" xr:uid="{CF411B54-BD32-49CD-8077-B1A879D832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2024-05-20T12:08:50Z</dcterms:created>
  <dcterms:modified xsi:type="dcterms:W3CDTF">2024-05-22T10:25:16Z</dcterms:modified>
</cp:coreProperties>
</file>